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5.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6.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ate1904="1" codeName="ThisWorkbook"/>
  <mc:AlternateContent xmlns:mc="http://schemas.openxmlformats.org/markup-compatibility/2006">
    <mc:Choice Requires="x15">
      <x15ac:absPath xmlns:x15ac="http://schemas.microsoft.com/office/spreadsheetml/2010/11/ac" url="https://wvhdf.sharepoint.com/sites/CDBG/Shared Documents/Riverview/"/>
    </mc:Choice>
  </mc:AlternateContent>
  <xr:revisionPtr revIDLastSave="31" documentId="8_{D8474385-6168-4AFE-B817-44D72418B143}" xr6:coauthVersionLast="45" xr6:coauthVersionMax="45" xr10:uidLastSave="{419B2521-2BC6-4263-B982-4543535851C4}"/>
  <bookViews>
    <workbookView xWindow="-120" yWindow="-120" windowWidth="29040" windowHeight="15840" tabRatio="905" xr2:uid="{00000000-000D-0000-FFFF-FFFF00000000}"/>
  </bookViews>
  <sheets>
    <sheet name="Instructions" sheetId="67" r:id="rId1"/>
    <sheet name="RFP COVER" sheetId="66" r:id="rId2"/>
    <sheet name="Pre-Appl" sheetId="82" r:id="rId3"/>
    <sheet name="Elig Form" sheetId="68" r:id="rId4"/>
    <sheet name="Pg. 1 Owner-Dev Info." sheetId="1" r:id="rId5"/>
    <sheet name="Pg. 2 Dev Team &amp; Sched" sheetId="3" r:id="rId6"/>
    <sheet name="Pg. 3 Uses" sheetId="40" r:id="rId7"/>
    <sheet name="Pg. 4 Sources" sheetId="15" r:id="rId8"/>
    <sheet name="Pg. 5 Util-Rents-Prop Inc" sheetId="39" r:id="rId9"/>
    <sheet name="Pg. 6 Prop Annual Exp" sheetId="21" r:id="rId10"/>
    <sheet name="Pg. 7 Annual Cash Flow" sheetId="22" r:id="rId11"/>
    <sheet name="Pg. 8 20-Yr Cash Flow " sheetId="50" r:id="rId12"/>
    <sheet name="Pg. 9 Selection (1)" sheetId="4" r:id="rId13"/>
    <sheet name="Pg. 10 Selection (2)" sheetId="72" r:id="rId14"/>
    <sheet name="Pg. 11 Selection (3)" sheetId="60" r:id="rId15"/>
    <sheet name="Pg. 12 Proj Type-Gr Bldg-Intern" sheetId="19" r:id="rId16"/>
    <sheet name="Pg 13 Prop Amenities" sheetId="47" r:id="rId17"/>
    <sheet name="Pg 14 Various Info" sheetId="65" r:id="rId18"/>
    <sheet name="Pg 15 Various Info (2) " sheetId="33" r:id="rId19"/>
    <sheet name="Pg 16 Sec 3 Cert" sheetId="34" r:id="rId20"/>
    <sheet name="Pg 17 Authorization" sheetId="52" r:id="rId21"/>
    <sheet name="Pg 18 Signature Pg" sheetId="69" r:id="rId22"/>
    <sheet name="Pg 19 Attachments" sheetId="80" r:id="rId23"/>
    <sheet name="Pg 20 Score (Min)" sheetId="79" r:id="rId24"/>
    <sheet name="Pg 21 Score (Pts)" sheetId="78" r:id="rId25"/>
  </sheets>
  <externalReferences>
    <externalReference r:id="rId26"/>
    <externalReference r:id="rId27"/>
    <externalReference r:id="rId28"/>
  </externalReferences>
  <definedNames>
    <definedName name="_0_Bdrm" localSheetId="22">'[1]Pg. 5 Utilities-Rents'!#REF!</definedName>
    <definedName name="_0_Bdrm" localSheetId="23">'[1]Pg. 5 Utilities-Rents'!#REF!</definedName>
    <definedName name="_0_Bdrm" localSheetId="24">'[1]Pg. 5 Utilities-Rents'!#REF!</definedName>
    <definedName name="_0_Bdrm" localSheetId="2">'Pg. 5 Util-Rents-Prop Inc'!#REF!</definedName>
    <definedName name="_0_Bdrm">'Pg. 5 Util-Rents-Prop Inc'!#REF!</definedName>
    <definedName name="_6_Bdrm" localSheetId="22">'[1]Pg. 5 Utilities-Rents'!#REF!</definedName>
    <definedName name="_6_Bdrm" localSheetId="23">'[1]Pg. 5 Utilities-Rents'!#REF!</definedName>
    <definedName name="_6_Bdrm" localSheetId="24">'[1]Pg. 5 Utilities-Rents'!#REF!</definedName>
    <definedName name="_6_Bdrm" localSheetId="2">'Pg. 5 Util-Rents-Prop Inc'!#REF!</definedName>
    <definedName name="_6_Bdrm">'Pg. 5 Util-Rents-Prop Inc'!#REF!</definedName>
    <definedName name="_Toc287517598" localSheetId="19">'Pg 16 Sec 3 Cert'!$A$2</definedName>
    <definedName name="Attachment_2" localSheetId="19">'Pg 16 Sec 3 Cert'!$F$39</definedName>
    <definedName name="Bedrooom" localSheetId="22">'[1]Pg. 5 Utilities-Rents'!#REF!</definedName>
    <definedName name="Bedrooom" localSheetId="23">'[1]Pg. 5 Utilities-Rents'!#REF!</definedName>
    <definedName name="Bedrooom" localSheetId="24">'[1]Pg. 5 Utilities-Rents'!#REF!</definedName>
    <definedName name="Bedrooom" localSheetId="2">'Pg. 5 Util-Rents-Prop Inc'!#REF!</definedName>
    <definedName name="Bedrooom">'Pg. 5 Util-Rents-Prop Inc'!#REF!</definedName>
    <definedName name="HOMErent" localSheetId="14">'Pg. 11 Selection (3)'!#REF!</definedName>
    <definedName name="HOMErent" localSheetId="15">'Pg. 12 Proj Type-Gr Bldg-Intern'!#REF!</definedName>
    <definedName name="_xlnm.Print_Area" localSheetId="3">'Elig Form'!$B$1:$G$35</definedName>
    <definedName name="_xlnm.Print_Area" localSheetId="0">Instructions!$B$1:$J$61</definedName>
    <definedName name="_xlnm.Print_Area" localSheetId="16">'Pg 13 Prop Amenities'!$A$1:$Q$52</definedName>
    <definedName name="_xlnm.Print_Area" localSheetId="17">'Pg 14 Various Info'!$A$1:$P$41</definedName>
    <definedName name="_xlnm.Print_Area" localSheetId="18">'Pg 15 Various Info (2) '!$A$1:$Q$52</definedName>
    <definedName name="_xlnm.Print_Area" localSheetId="19">'Pg 16 Sec 3 Cert'!$A$1:$L$40</definedName>
    <definedName name="_xlnm.Print_Area" localSheetId="20">'Pg 17 Authorization'!$A$1:$M$42</definedName>
    <definedName name="_xlnm.Print_Area" localSheetId="21">'Pg 18 Signature Pg'!$A$1:$R$51</definedName>
    <definedName name="_xlnm.Print_Area" localSheetId="22">'Pg 19 Attachments'!$A$1:$I$71</definedName>
    <definedName name="_xlnm.Print_Area" localSheetId="23">'Pg 20 Score (Min)'!$A$1:$G$37</definedName>
    <definedName name="_xlnm.Print_Area" localSheetId="24">'Pg 21 Score (Pts)'!$A$1:$G$62</definedName>
    <definedName name="_xlnm.Print_Area" localSheetId="4">'Pg. 1 Owner-Dev Info.'!$B$2:$Q$57</definedName>
    <definedName name="_xlnm.Print_Area" localSheetId="13">'Pg. 10 Selection (2)'!$A$1:$M$48</definedName>
    <definedName name="_xlnm.Print_Area" localSheetId="14">'Pg. 11 Selection (3)'!$A$1:$T$43</definedName>
    <definedName name="_xlnm.Print_Area" localSheetId="15">'Pg. 12 Proj Type-Gr Bldg-Intern'!$A$1:$Y$50</definedName>
    <definedName name="_xlnm.Print_Area" localSheetId="5">'Pg. 2 Dev Team &amp; Sched'!$A$1:$J$62</definedName>
    <definedName name="_xlnm.Print_Area" localSheetId="6">'Pg. 3 Uses'!$A$1:$M$75</definedName>
    <definedName name="_xlnm.Print_Area" localSheetId="7">'Pg. 4 Sources'!$A$1:$K$54</definedName>
    <definedName name="_xlnm.Print_Area" localSheetId="8">'Pg. 5 Util-Rents-Prop Inc'!$A$1:$P$52</definedName>
    <definedName name="_xlnm.Print_Area" localSheetId="9">'Pg. 6 Prop Annual Exp'!$A$1:$J$42</definedName>
    <definedName name="_xlnm.Print_Area" localSheetId="10">'Pg. 7 Annual Cash Flow'!$A$1:$J$45</definedName>
    <definedName name="_xlnm.Print_Area" localSheetId="11">'Pg. 8 20-Yr Cash Flow '!$A$1:$M$51</definedName>
    <definedName name="_xlnm.Print_Area" localSheetId="12">'Pg. 9 Selection (1)'!$A$1:$O$56</definedName>
    <definedName name="_xlnm.Print_Area" localSheetId="2">'Pre-Appl'!$B$2:$Q$52</definedName>
    <definedName name="_xlnm.Print_Area" localSheetId="1">'RFP COVER'!$B$1:$Q$62</definedName>
    <definedName name="SD_D_PL_BldgAllocType_Name" hidden="1">[2]SD_Dropdowns!$GG$2:$GG$15</definedName>
    <definedName name="SD_D_PL_ExtendedUseRestriction_Name" hidden="1">[2]SD_Dropdowns!$GC$2:$GC$7</definedName>
    <definedName name="SD_D_PL_FinancingType_Name" hidden="1">[2]SD_Dropdowns!$GK$2:$GK$5</definedName>
    <definedName name="SD_D_PL_IncomeTarget_Name" hidden="1">[3]SD_Dropdowns!$JS$2:$JS$6</definedName>
    <definedName name="SD_D_PL_IssuingAuthority_Name" hidden="1">[2]SD_Dropdowns!$GQ$2:$GQ$4</definedName>
    <definedName name="SD_D_PL_Jurisdiction_Name" hidden="1">[3]SD_Dropdowns!$IW$2:$IW$57</definedName>
    <definedName name="SD_D_PL_NonProfitType_Name" hidden="1">[2]SD_Dropdowns!$FY$2:$FY$5</definedName>
    <definedName name="SD_D_PL_OwnershipType_Name" hidden="1">[2]SD_Dropdowns!$FW$2:$FW$7</definedName>
    <definedName name="SD_D_PL_PropertyType_Name" hidden="1">[2]SD_Dropdowns!$DC$2:$DC$5</definedName>
    <definedName name="SD_D_PL_ResidentialApartmentType_Name" hidden="1">[2]SD_Dropdowns!$DG$2:$DG$8</definedName>
    <definedName name="SD_D_PL_SiteControlType_Name" hidden="1">[2]SD_Dropdowns!$GE$2:$GE$7</definedName>
    <definedName name="SD_D_PL_State_Name" hidden="1">[3]SD_Dropdowns!$IS$2:$IS$53</definedName>
    <definedName name="SD_D_PL_TargetType_Name" hidden="1">[2]SD_Dropdowns!$GA$2:$GA$5</definedName>
    <definedName name="SD_D_PL_TaxCreditPercentType_Name" hidden="1">[2]SD_Dropdowns!$FU$2:$FU$12</definedName>
    <definedName name="SD_D_PL_TCDealFeeType_Name" hidden="1">[2]SD_Dropdowns!$FM$2:$FM$8</definedName>
    <definedName name="SD_D_PL_TCUnitMixType_Name" hidden="1">[3]SD_Dropdowns!$JU$2:$JU$7</definedName>
    <definedName name="SD_D_PL_TCUnitType_Name" hidden="1">[2]SD_Dropdowns!$GI$2:$GI$22</definedName>
    <definedName name="SD_D_PL_TypeofAllocationRequested_Name" hidden="1">[2]SD_Dropdowns!$FS$2:$FS$4</definedName>
    <definedName name="Select_One" localSheetId="22">#REF!</definedName>
    <definedName name="Select_One" localSheetId="23">#REF!</definedName>
    <definedName name="Select_One" localSheetId="24">#REF!</definedName>
    <definedName name="Select_One" localSheetId="2">#REF!</definedName>
    <definedName name="Select_One">#REF!</definedName>
    <definedName name="selectone" localSheetId="22">'[1]Pg. 5 Utilities-Rents'!#REF!</definedName>
    <definedName name="selectone" localSheetId="23">'[1]Pg. 5 Utilities-Rents'!#REF!</definedName>
    <definedName name="selectone" localSheetId="24">'[1]Pg. 5 Utilities-Rents'!#REF!</definedName>
    <definedName name="selectone" localSheetId="2">'Pg. 5 Util-Rents-Prop Inc'!#REF!</definedName>
    <definedName name="selectone">'Pg. 5 Util-Rents-Prop Inc'!#REF!</definedName>
    <definedName name="Unitsize" localSheetId="22">'[1]Pg. 5 Utilities-Rents'!#REF!</definedName>
    <definedName name="Unitsize" localSheetId="23">'[1]Pg. 5 Utilities-Rents'!#REF!</definedName>
    <definedName name="Unitsize" localSheetId="24">'[1]Pg. 5 Utilities-Rents'!#REF!</definedName>
    <definedName name="Unitsize" localSheetId="2">'Pg. 5 Util-Rents-Prop Inc'!#REF!</definedName>
    <definedName name="Unitsize">'Pg. 5 Util-Rents-Prop Inc'!#REF!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9" i="78" l="1"/>
  <c r="I34" i="39" l="1"/>
  <c r="E61" i="78" l="1"/>
  <c r="F26" i="78"/>
  <c r="F25" i="78"/>
  <c r="F24" i="78"/>
  <c r="F23" i="78"/>
  <c r="F22" i="78"/>
  <c r="L6" i="40" l="1"/>
  <c r="F51" i="78" l="1"/>
  <c r="F50" i="78"/>
  <c r="F49" i="78"/>
  <c r="I40" i="39"/>
  <c r="N38" i="4" l="1"/>
  <c r="D17" i="52" l="1"/>
  <c r="E12" i="34"/>
  <c r="H12" i="34" l="1"/>
  <c r="D14" i="52"/>
  <c r="C28" i="52" l="1"/>
  <c r="G17" i="52"/>
  <c r="H17" i="52"/>
  <c r="D16" i="52"/>
  <c r="F58" i="78" l="1"/>
  <c r="F57" i="78"/>
  <c r="F56" i="78"/>
  <c r="F55" i="78"/>
  <c r="N36" i="4" l="1"/>
  <c r="F14" i="78" s="1"/>
  <c r="F48" i="78"/>
  <c r="F47" i="78"/>
  <c r="F46" i="78"/>
  <c r="F43" i="78"/>
  <c r="F42" i="78"/>
  <c r="F41" i="78"/>
  <c r="F40" i="78"/>
  <c r="F39" i="78"/>
  <c r="F36" i="78"/>
  <c r="F35" i="78"/>
  <c r="F34" i="78"/>
  <c r="F31" i="78"/>
  <c r="F30" i="78"/>
  <c r="F29" i="78"/>
  <c r="F18" i="78"/>
  <c r="F15" i="78"/>
  <c r="F11" i="78"/>
  <c r="F10" i="78"/>
  <c r="F9" i="78"/>
  <c r="N40" i="39" l="1"/>
  <c r="I41" i="39"/>
  <c r="N41" i="39"/>
  <c r="I42" i="39"/>
  <c r="N42" i="39"/>
  <c r="I43" i="39"/>
  <c r="N43" i="39"/>
  <c r="I44" i="39"/>
  <c r="N44" i="39"/>
  <c r="I45" i="39"/>
  <c r="N45" i="39"/>
  <c r="I46" i="39"/>
  <c r="N46" i="39"/>
  <c r="I47" i="39"/>
  <c r="N47" i="39"/>
  <c r="E48" i="39"/>
  <c r="L48" i="39"/>
  <c r="I48" i="39" l="1"/>
  <c r="N48" i="39"/>
  <c r="F61" i="78"/>
  <c r="C17" i="50" l="1"/>
  <c r="D17" i="50" s="1"/>
  <c r="E17" i="50" s="1"/>
  <c r="F17" i="50" s="1"/>
  <c r="G17" i="50" s="1"/>
  <c r="H17" i="50" s="1"/>
  <c r="I17" i="50" s="1"/>
  <c r="J17" i="50" s="1"/>
  <c r="K17" i="50" s="1"/>
  <c r="L17" i="50" s="1"/>
  <c r="C43" i="50" s="1"/>
  <c r="E43" i="50" l="1"/>
  <c r="F43" i="50" s="1"/>
  <c r="G43" i="50" s="1"/>
  <c r="H43" i="50" s="1"/>
  <c r="I43" i="50" s="1"/>
  <c r="J43" i="50" s="1"/>
  <c r="K43" i="50" s="1"/>
  <c r="L43" i="50" s="1"/>
  <c r="D43" i="50"/>
  <c r="J25" i="67"/>
  <c r="J24" i="67"/>
  <c r="I26" i="39" l="1"/>
  <c r="I27" i="39"/>
  <c r="I28" i="39"/>
  <c r="I29" i="39"/>
  <c r="I30" i="39"/>
  <c r="I31" i="39"/>
  <c r="I32" i="39"/>
  <c r="I33" i="39"/>
  <c r="I25" i="39"/>
  <c r="G74" i="40"/>
  <c r="H74" i="40"/>
  <c r="I74" i="40"/>
  <c r="J74" i="40"/>
  <c r="K74" i="40"/>
  <c r="F74" i="40"/>
  <c r="L72" i="40"/>
  <c r="L73" i="40"/>
  <c r="L67" i="40"/>
  <c r="L68" i="40"/>
  <c r="L69" i="40"/>
  <c r="L70" i="40"/>
  <c r="L66" i="40"/>
  <c r="L61" i="40"/>
  <c r="L62" i="40"/>
  <c r="L63" i="40"/>
  <c r="L64" i="40"/>
  <c r="L60" i="40"/>
  <c r="L53" i="40"/>
  <c r="L54" i="40"/>
  <c r="L55" i="40"/>
  <c r="L56" i="40"/>
  <c r="L57" i="40"/>
  <c r="L58" i="40"/>
  <c r="L52" i="40"/>
  <c r="L51" i="40"/>
  <c r="L49" i="40"/>
  <c r="L48" i="40"/>
  <c r="L47" i="40"/>
  <c r="L46" i="40"/>
  <c r="L45" i="40"/>
  <c r="L43" i="40"/>
  <c r="L42" i="40"/>
  <c r="L41" i="40"/>
  <c r="L40" i="40"/>
  <c r="L39" i="40"/>
  <c r="L38" i="40"/>
  <c r="L37" i="40"/>
  <c r="L36" i="40"/>
  <c r="L35" i="40"/>
  <c r="L34" i="40"/>
  <c r="L33" i="40"/>
  <c r="L31" i="40"/>
  <c r="L30" i="40"/>
  <c r="L29" i="40"/>
  <c r="L28" i="40"/>
  <c r="L26" i="40"/>
  <c r="L25" i="40"/>
  <c r="L24" i="40"/>
  <c r="L23" i="40"/>
  <c r="L22" i="40"/>
  <c r="L21" i="40"/>
  <c r="L20" i="40"/>
  <c r="L19" i="40"/>
  <c r="L18" i="40"/>
  <c r="L17" i="40"/>
  <c r="L15" i="40"/>
  <c r="L14" i="40"/>
  <c r="L13" i="40"/>
  <c r="L12" i="40"/>
  <c r="L10" i="40"/>
  <c r="L8" i="40"/>
  <c r="L9" i="40"/>
  <c r="L74" i="40" l="1"/>
  <c r="C16" i="50" l="1"/>
  <c r="D16" i="50" s="1"/>
  <c r="E16" i="50" s="1"/>
  <c r="F16" i="50" s="1"/>
  <c r="G16" i="50" s="1"/>
  <c r="I12" i="22"/>
  <c r="C10" i="50" s="1"/>
  <c r="D10" i="50" s="1"/>
  <c r="E10" i="50" s="1"/>
  <c r="F10" i="50" s="1"/>
  <c r="G10" i="50" s="1"/>
  <c r="H10" i="50" s="1"/>
  <c r="I30" i="21"/>
  <c r="E30" i="21"/>
  <c r="E22" i="21"/>
  <c r="I18" i="21"/>
  <c r="G34" i="39"/>
  <c r="F34" i="39"/>
  <c r="L33" i="39"/>
  <c r="L32" i="39"/>
  <c r="L31" i="39"/>
  <c r="L30" i="39"/>
  <c r="L29" i="39"/>
  <c r="L28" i="39"/>
  <c r="L27" i="39"/>
  <c r="L26" i="39"/>
  <c r="L25" i="39"/>
  <c r="O20" i="39"/>
  <c r="N20" i="39"/>
  <c r="M20" i="39"/>
  <c r="L20" i="39"/>
  <c r="K20" i="39"/>
  <c r="J18" i="15"/>
  <c r="I21" i="22" s="1"/>
  <c r="G18" i="15"/>
  <c r="J56" i="1"/>
  <c r="C18" i="50" l="1"/>
  <c r="I10" i="50"/>
  <c r="J10" i="50" s="1"/>
  <c r="K10" i="50" s="1"/>
  <c r="L10" i="50" s="1"/>
  <c r="C36" i="50" s="1"/>
  <c r="D36" i="50" s="1"/>
  <c r="E36" i="50" s="1"/>
  <c r="F36" i="50" s="1"/>
  <c r="G36" i="50" s="1"/>
  <c r="H36" i="50" s="1"/>
  <c r="G6" i="22"/>
  <c r="G7" i="22" s="1"/>
  <c r="G9" i="22" s="1"/>
  <c r="H6" i="22"/>
  <c r="I32" i="21"/>
  <c r="I33" i="21" s="1"/>
  <c r="C44" i="50" l="1"/>
  <c r="D18" i="50"/>
  <c r="I36" i="50"/>
  <c r="J36" i="50" s="1"/>
  <c r="K36" i="50" s="1"/>
  <c r="L36" i="50" s="1"/>
  <c r="I6" i="22"/>
  <c r="I16" i="22"/>
  <c r="C12" i="50" s="1"/>
  <c r="D12" i="50" s="1"/>
  <c r="E12" i="50" s="1"/>
  <c r="F12" i="50" s="1"/>
  <c r="G12" i="50" s="1"/>
  <c r="H12" i="50" s="1"/>
  <c r="H7" i="22"/>
  <c r="H9" i="22" s="1"/>
  <c r="H13" i="22" s="1"/>
  <c r="G13" i="22"/>
  <c r="C6" i="50"/>
  <c r="D44" i="50" l="1"/>
  <c r="E18" i="50"/>
  <c r="I12" i="50"/>
  <c r="J12" i="50" s="1"/>
  <c r="K12" i="50" s="1"/>
  <c r="L12" i="50" s="1"/>
  <c r="C38" i="50" s="1"/>
  <c r="D38" i="50" s="1"/>
  <c r="E38" i="50" s="1"/>
  <c r="F38" i="50" s="1"/>
  <c r="G38" i="50" s="1"/>
  <c r="H38" i="50" s="1"/>
  <c r="H16" i="50"/>
  <c r="I16" i="50" s="1"/>
  <c r="J16" i="50" s="1"/>
  <c r="K16" i="50" s="1"/>
  <c r="I7" i="22"/>
  <c r="I9" i="22"/>
  <c r="I13" i="22" s="1"/>
  <c r="I18" i="22" s="1"/>
  <c r="C7" i="50"/>
  <c r="D7" i="50" s="1"/>
  <c r="E7" i="50" s="1"/>
  <c r="F7" i="50" s="1"/>
  <c r="G7" i="50" s="1"/>
  <c r="D6" i="50"/>
  <c r="F18" i="50" l="1"/>
  <c r="E44" i="50"/>
  <c r="I26" i="22"/>
  <c r="I25" i="22"/>
  <c r="I38" i="50"/>
  <c r="J38" i="50" s="1"/>
  <c r="K38" i="50" s="1"/>
  <c r="L38" i="50" s="1"/>
  <c r="H7" i="50"/>
  <c r="I7" i="50" s="1"/>
  <c r="J7" i="50" s="1"/>
  <c r="K7" i="50" s="1"/>
  <c r="I23" i="22"/>
  <c r="C8" i="50"/>
  <c r="C14" i="50" s="1"/>
  <c r="C23" i="50" s="1"/>
  <c r="E6" i="50"/>
  <c r="D8" i="50"/>
  <c r="D14" i="50" s="1"/>
  <c r="D23" i="50" s="1"/>
  <c r="G18" i="50" l="1"/>
  <c r="F44" i="50"/>
  <c r="C19" i="50"/>
  <c r="C21" i="50" s="1"/>
  <c r="C22" i="50"/>
  <c r="D22" i="50"/>
  <c r="D19" i="50"/>
  <c r="L7" i="50"/>
  <c r="C33" i="50" s="1"/>
  <c r="D33" i="50" s="1"/>
  <c r="E33" i="50" s="1"/>
  <c r="F33" i="50" s="1"/>
  <c r="G33" i="50" s="1"/>
  <c r="H33" i="50" s="1"/>
  <c r="I33" i="50" s="1"/>
  <c r="J33" i="50" s="1"/>
  <c r="K33" i="50" s="1"/>
  <c r="L33" i="50" s="1"/>
  <c r="L16" i="50"/>
  <c r="E8" i="50"/>
  <c r="E14" i="50" s="1"/>
  <c r="E23" i="50" s="1"/>
  <c r="F6" i="50"/>
  <c r="H18" i="50" l="1"/>
  <c r="G44" i="50"/>
  <c r="E19" i="50"/>
  <c r="E22" i="50"/>
  <c r="D21" i="50"/>
  <c r="C42" i="50"/>
  <c r="C24" i="50"/>
  <c r="F8" i="50"/>
  <c r="F14" i="50" s="1"/>
  <c r="F23" i="50" s="1"/>
  <c r="G6" i="50"/>
  <c r="H6" i="50" s="1"/>
  <c r="I18" i="50" l="1"/>
  <c r="H44" i="50"/>
  <c r="E24" i="50"/>
  <c r="E21" i="50"/>
  <c r="F19" i="50"/>
  <c r="F22" i="50"/>
  <c r="I6" i="50"/>
  <c r="J6" i="50" s="1"/>
  <c r="D42" i="50"/>
  <c r="D24" i="50"/>
  <c r="G8" i="50"/>
  <c r="G14" i="50" s="1"/>
  <c r="G23" i="50" s="1"/>
  <c r="J18" i="50" l="1"/>
  <c r="I44" i="50"/>
  <c r="F21" i="50"/>
  <c r="F24" i="50"/>
  <c r="G22" i="50"/>
  <c r="G19" i="50"/>
  <c r="J8" i="50"/>
  <c r="J14" i="50" s="1"/>
  <c r="K6" i="50"/>
  <c r="I8" i="50"/>
  <c r="I14" i="50" s="1"/>
  <c r="I23" i="50" s="1"/>
  <c r="E42" i="50"/>
  <c r="H8" i="50"/>
  <c r="H14" i="50" s="1"/>
  <c r="H23" i="50" s="1"/>
  <c r="J23" i="50" l="1"/>
  <c r="K18" i="50"/>
  <c r="J44" i="50"/>
  <c r="G21" i="50"/>
  <c r="G24" i="50"/>
  <c r="I19" i="50"/>
  <c r="I22" i="50"/>
  <c r="J19" i="50"/>
  <c r="J22" i="50"/>
  <c r="H22" i="50"/>
  <c r="H19" i="50"/>
  <c r="F42" i="50"/>
  <c r="L6" i="50"/>
  <c r="K8" i="50"/>
  <c r="K14" i="50" s="1"/>
  <c r="K23" i="50" s="1"/>
  <c r="L18" i="50" l="1"/>
  <c r="L44" i="50" s="1"/>
  <c r="K44" i="50"/>
  <c r="H21" i="50"/>
  <c r="I21" i="50" s="1"/>
  <c r="J21" i="50" s="1"/>
  <c r="J24" i="50"/>
  <c r="I24" i="50"/>
  <c r="H24" i="50"/>
  <c r="K19" i="50"/>
  <c r="K22" i="50"/>
  <c r="G42" i="50"/>
  <c r="C32" i="50"/>
  <c r="L8" i="50"/>
  <c r="L14" i="50" s="1"/>
  <c r="L23" i="50" l="1"/>
  <c r="K21" i="50"/>
  <c r="K24" i="50"/>
  <c r="L22" i="50"/>
  <c r="L19" i="50"/>
  <c r="H42" i="50"/>
  <c r="I42" i="50" s="1"/>
  <c r="J42" i="50" s="1"/>
  <c r="K42" i="50" s="1"/>
  <c r="L42" i="50" s="1"/>
  <c r="D32" i="50"/>
  <c r="C34" i="50"/>
  <c r="C40" i="50" s="1"/>
  <c r="C49" i="50" s="1"/>
  <c r="L21" i="50" l="1"/>
  <c r="L24" i="50"/>
  <c r="C48" i="50"/>
  <c r="C45" i="50"/>
  <c r="D34" i="50"/>
  <c r="D40" i="50" s="1"/>
  <c r="D49" i="50" s="1"/>
  <c r="E32" i="50"/>
  <c r="C50" i="50" l="1"/>
  <c r="D48" i="50"/>
  <c r="D45" i="50"/>
  <c r="C47" i="50"/>
  <c r="F32" i="50"/>
  <c r="G32" i="50" s="1"/>
  <c r="H32" i="50" s="1"/>
  <c r="I32" i="50" s="1"/>
  <c r="J32" i="50" s="1"/>
  <c r="K32" i="50" s="1"/>
  <c r="L32" i="50" s="1"/>
  <c r="E34" i="50"/>
  <c r="E40" i="50" s="1"/>
  <c r="E49" i="50" s="1"/>
  <c r="D50" i="50" l="1"/>
  <c r="E48" i="50"/>
  <c r="E50" i="50" s="1"/>
  <c r="E45" i="50"/>
  <c r="D47" i="50"/>
  <c r="F34" i="50"/>
  <c r="F40" i="50" s="1"/>
  <c r="F49" i="50" s="1"/>
  <c r="F48" i="50" l="1"/>
  <c r="F45" i="50"/>
  <c r="I34" i="50"/>
  <c r="I40" i="50" s="1"/>
  <c r="I49" i="50" s="1"/>
  <c r="E47" i="50"/>
  <c r="G34" i="50"/>
  <c r="G40" i="50" s="1"/>
  <c r="G49" i="50" s="1"/>
  <c r="I45" i="50" l="1"/>
  <c r="I48" i="50"/>
  <c r="F50" i="50"/>
  <c r="G48" i="50"/>
  <c r="G45" i="50"/>
  <c r="J34" i="50"/>
  <c r="J40" i="50" s="1"/>
  <c r="J49" i="50" s="1"/>
  <c r="F47" i="50"/>
  <c r="H34" i="50"/>
  <c r="H40" i="50" s="1"/>
  <c r="H49" i="50" s="1"/>
  <c r="G50" i="50" l="1"/>
  <c r="H45" i="50"/>
  <c r="H48" i="50"/>
  <c r="I50" i="50" s="1"/>
  <c r="J48" i="50"/>
  <c r="J45" i="50"/>
  <c r="K34" i="50"/>
  <c r="K40" i="50" s="1"/>
  <c r="K49" i="50" s="1"/>
  <c r="L34" i="50"/>
  <c r="L40" i="50" s="1"/>
  <c r="L49" i="50" s="1"/>
  <c r="G47" i="50"/>
  <c r="L48" i="50" l="1"/>
  <c r="L45" i="50"/>
  <c r="J50" i="50"/>
  <c r="K45" i="50"/>
  <c r="K48" i="50"/>
  <c r="K50" i="50" s="1"/>
  <c r="H50" i="50"/>
  <c r="H47" i="50"/>
  <c r="I47" i="50" s="1"/>
  <c r="J47" i="50" s="1"/>
  <c r="L50" i="50" l="1"/>
  <c r="K47" i="50"/>
  <c r="L47" i="5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Dorothy White</author>
  </authors>
  <commentList>
    <comment ref="C38" authorId="0" shapeId="0" xr:uid="{2FCAA94D-5DD5-4E52-9C95-C98F8FC53561}">
      <text>
        <r>
          <rPr>
            <b/>
            <sz val="9"/>
            <color indexed="81"/>
            <rFont val="Tahoma"/>
            <family val="2"/>
          </rPr>
          <t>LPB - Lead-Based Paint</t>
        </r>
      </text>
    </comment>
  </commentList>
</comments>
</file>

<file path=xl/sharedStrings.xml><?xml version="1.0" encoding="utf-8"?>
<sst xmlns="http://schemas.openxmlformats.org/spreadsheetml/2006/main" count="1431" uniqueCount="877">
  <si>
    <t>Number of Units</t>
  </si>
  <si>
    <t>a.</t>
  </si>
  <si>
    <t>b.</t>
  </si>
  <si>
    <t>c.</t>
  </si>
  <si>
    <t>Full Year of Annualized Operations</t>
  </si>
  <si>
    <t>Year 1</t>
  </si>
  <si>
    <t>Year 2</t>
  </si>
  <si>
    <t>Year 3</t>
  </si>
  <si>
    <t>Year 4</t>
  </si>
  <si>
    <t>Year 5</t>
  </si>
  <si>
    <t>Year 6</t>
  </si>
  <si>
    <t>Year 7</t>
  </si>
  <si>
    <t>Year 8</t>
  </si>
  <si>
    <t>Year 9</t>
  </si>
  <si>
    <t>Year 10</t>
  </si>
  <si>
    <t>Year 11</t>
  </si>
  <si>
    <t>Year 12</t>
  </si>
  <si>
    <t>Year 13</t>
  </si>
  <si>
    <t>Year 14</t>
  </si>
  <si>
    <t>Year 15</t>
  </si>
  <si>
    <t>Less: Additions to Replacement Reserve</t>
  </si>
  <si>
    <t>d.</t>
  </si>
  <si>
    <t>e.</t>
  </si>
  <si>
    <t>Tenant Paid Utility Allowance Calculation</t>
  </si>
  <si>
    <t>0 BR</t>
  </si>
  <si>
    <t>2 BR</t>
  </si>
  <si>
    <t>3 BR</t>
  </si>
  <si>
    <t>4 BR</t>
  </si>
  <si>
    <t>Heating</t>
  </si>
  <si>
    <t>Cooking</t>
  </si>
  <si>
    <t>Water</t>
  </si>
  <si>
    <t>Sewer</t>
  </si>
  <si>
    <t>Trash</t>
  </si>
  <si>
    <t>Total Tenant Paid Utility Allowance</t>
  </si>
  <si>
    <t>1 BR</t>
  </si>
  <si>
    <t>Market Rate Units</t>
  </si>
  <si>
    <t>Owner</t>
  </si>
  <si>
    <t>Legal</t>
  </si>
  <si>
    <t>Gas</t>
  </si>
  <si>
    <t>City</t>
  </si>
  <si>
    <t xml:space="preserve"> </t>
  </si>
  <si>
    <t>A.</t>
  </si>
  <si>
    <t>B.</t>
  </si>
  <si>
    <t>C.</t>
  </si>
  <si>
    <t>D.</t>
  </si>
  <si>
    <t>Residential Rental Units</t>
  </si>
  <si>
    <t>Other Income (Describe):</t>
  </si>
  <si>
    <t>Total Expenses Other than Interest and Depreciation</t>
  </si>
  <si>
    <t>Net Operating Income Before Interest and Depreciation</t>
  </si>
  <si>
    <t>Less:  Additions to the Replacement Reserve</t>
  </si>
  <si>
    <t>Accountant</t>
  </si>
  <si>
    <t>Architect</t>
  </si>
  <si>
    <t>Attorney</t>
  </si>
  <si>
    <t>Property Utilities</t>
  </si>
  <si>
    <t>Property Estimated Annual Expense Information</t>
  </si>
  <si>
    <t>Property Annual Cash Flow</t>
  </si>
  <si>
    <t>Description</t>
  </si>
  <si>
    <t>*</t>
  </si>
  <si>
    <t>Totals</t>
  </si>
  <si>
    <t>Amount of Financing</t>
  </si>
  <si>
    <t>Interest Rate</t>
  </si>
  <si>
    <t>Total Sources</t>
  </si>
  <si>
    <t>Total Annual Debt Service</t>
  </si>
  <si>
    <t>Market Rate</t>
  </si>
  <si>
    <t>Occupancy Type:</t>
  </si>
  <si>
    <t>Building Type:</t>
  </si>
  <si>
    <t>HOME CHDO PROGRAM</t>
  </si>
  <si>
    <t># of Units</t>
  </si>
  <si>
    <t>Rehabilitation</t>
  </si>
  <si>
    <t>Project Name</t>
  </si>
  <si>
    <t>f.</t>
  </si>
  <si>
    <t>Zoning</t>
  </si>
  <si>
    <t>2.</t>
  </si>
  <si>
    <t>3.</t>
  </si>
  <si>
    <t>4.</t>
  </si>
  <si>
    <t>6.</t>
  </si>
  <si>
    <t>7.</t>
  </si>
  <si>
    <t>Name(s)</t>
  </si>
  <si>
    <t>Engineer</t>
  </si>
  <si>
    <t>Construction Lender</t>
  </si>
  <si>
    <t>General Contractor</t>
  </si>
  <si>
    <t>Consultant (if applicable)</t>
  </si>
  <si>
    <t>Property Management Provider</t>
  </si>
  <si>
    <t>Date(s)</t>
  </si>
  <si>
    <t>Construction Bids</t>
  </si>
  <si>
    <t>Construction Start</t>
  </si>
  <si>
    <t>Start of Rent-Up</t>
  </si>
  <si>
    <t>9.</t>
  </si>
  <si>
    <t>Construction Specifications and Cost Estimates</t>
  </si>
  <si>
    <t>10.</t>
  </si>
  <si>
    <t>New or Rehab</t>
  </si>
  <si>
    <t>Name of Source</t>
  </si>
  <si>
    <t>Date of Commitment</t>
  </si>
  <si>
    <t>Annual Debt Service</t>
  </si>
  <si>
    <t>14.</t>
  </si>
  <si>
    <t>15.</t>
  </si>
  <si>
    <t>Construction Contingency</t>
  </si>
  <si>
    <t>Construction Interest</t>
  </si>
  <si>
    <t>Utility Service</t>
  </si>
  <si>
    <t>Type of Service</t>
  </si>
  <si>
    <t>Utility Paid By</t>
  </si>
  <si>
    <t>Unit Size</t>
  </si>
  <si>
    <t>Gross Tenant Rent</t>
  </si>
  <si>
    <t>Tenant Paid Allowance By Bedroom Size (Dollars)</t>
  </si>
  <si>
    <t>1.</t>
  </si>
  <si>
    <t>16.</t>
  </si>
  <si>
    <t>Owner Monthly Rent</t>
  </si>
  <si>
    <t>Total Monthly Rent</t>
  </si>
  <si>
    <t>Street Address</t>
  </si>
  <si>
    <t>Telephone</t>
  </si>
  <si>
    <t>Contact Person</t>
  </si>
  <si>
    <t>Utility Allowance</t>
  </si>
  <si>
    <t>Street</t>
  </si>
  <si>
    <t>County</t>
  </si>
  <si>
    <t>State</t>
  </si>
  <si>
    <t>Zip</t>
  </si>
  <si>
    <t>Project Address</t>
  </si>
  <si>
    <t>Federal Tax ID Number or Social Security Number</t>
  </si>
  <si>
    <t>Developer's Fee</t>
  </si>
  <si>
    <t>Location by street address including an area map with the indicated property(ies).</t>
  </si>
  <si>
    <t>27.</t>
  </si>
  <si>
    <t>Owner Name</t>
  </si>
  <si>
    <t>Market Study</t>
  </si>
  <si>
    <t>28.</t>
  </si>
  <si>
    <t>E.</t>
  </si>
  <si>
    <t>Total Utilities</t>
  </si>
  <si>
    <t>Total Taxes &amp; Insurance</t>
  </si>
  <si>
    <t>Janitor/Cleaning-Supplies</t>
  </si>
  <si>
    <t>Security-Payroll/Contract</t>
  </si>
  <si>
    <t>Grounds-Payroll/Contract</t>
  </si>
  <si>
    <t>Grounds-Supplies</t>
  </si>
  <si>
    <t>Maintenance-Payroll/Contract</t>
  </si>
  <si>
    <t>Maintenance-Supplies</t>
  </si>
  <si>
    <t>Decorating-Supplies</t>
  </si>
  <si>
    <t>Elevator Maintenance</t>
  </si>
  <si>
    <t>Exterminating</t>
  </si>
  <si>
    <t>HVAC Maintenance</t>
  </si>
  <si>
    <t>Snow Removal</t>
  </si>
  <si>
    <t>Trash Removal</t>
  </si>
  <si>
    <t>Miscellaneous Operating &amp; Maint.</t>
  </si>
  <si>
    <t>Management Fee</t>
  </si>
  <si>
    <t>Manager-Payroll</t>
  </si>
  <si>
    <t>Office Staff-Payroll</t>
  </si>
  <si>
    <t>Office-Supplies</t>
  </si>
  <si>
    <t>Auditing</t>
  </si>
  <si>
    <t>Bookkeeping/Accounting Fees</t>
  </si>
  <si>
    <t>Telephone/Answering Service</t>
  </si>
  <si>
    <t>Advertising</t>
  </si>
  <si>
    <t>Electricity</t>
  </si>
  <si>
    <t>Miscellaneous Utilities</t>
  </si>
  <si>
    <t>Real Estate Taxes*</t>
  </si>
  <si>
    <t>Property &amp; Liability Insurance*</t>
  </si>
  <si>
    <t>Payroll Taxes</t>
  </si>
  <si>
    <t>Fidelity Bond</t>
  </si>
  <si>
    <t>Workers' Compensation</t>
  </si>
  <si>
    <t>Miscellaneous Taxes</t>
  </si>
  <si>
    <t>Miscellaneous Insurance</t>
  </si>
  <si>
    <t>F.</t>
  </si>
  <si>
    <t>Less:</t>
  </si>
  <si>
    <t>Vacancy Allowances</t>
  </si>
  <si>
    <t>Market Rate Rental Units:</t>
  </si>
  <si>
    <t>Other Income Sources:</t>
  </si>
  <si>
    <t>Operating Expenses:</t>
  </si>
  <si>
    <t>Additions to Replacement Reserve</t>
  </si>
  <si>
    <t>Percentage of Ownership</t>
  </si>
  <si>
    <t>Owner Role</t>
  </si>
  <si>
    <t>29.</t>
  </si>
  <si>
    <t>Section 504 and Fair Housing Compliance</t>
  </si>
  <si>
    <t>Land</t>
  </si>
  <si>
    <t>Existing Structures</t>
  </si>
  <si>
    <t>Other Acquisition Costs</t>
  </si>
  <si>
    <t>Site Remediation</t>
  </si>
  <si>
    <t>Improvements</t>
  </si>
  <si>
    <t>Other Site Work Costs</t>
  </si>
  <si>
    <t>Other Site Work</t>
  </si>
  <si>
    <t>New Construction</t>
  </si>
  <si>
    <t>General Requirements</t>
  </si>
  <si>
    <t>Builder’s Overhead</t>
  </si>
  <si>
    <t xml:space="preserve">Builder Profit </t>
  </si>
  <si>
    <t>Performance Bond Premium</t>
  </si>
  <si>
    <t>Other Construction / Rehabilitation Costs</t>
  </si>
  <si>
    <t>Architect Fee -- Design</t>
  </si>
  <si>
    <t>Engineering Fees</t>
  </si>
  <si>
    <t>Other Owner Costs</t>
  </si>
  <si>
    <t>Project Consultant Fees</t>
  </si>
  <si>
    <t>Legal and Organizational Expenses</t>
  </si>
  <si>
    <t>Survey</t>
  </si>
  <si>
    <t>Appraisal Fees</t>
  </si>
  <si>
    <t>Tap Fees and Impact Fees</t>
  </si>
  <si>
    <t>Permitting Fees</t>
  </si>
  <si>
    <t>Real Estate Attorney Fees</t>
  </si>
  <si>
    <t>Construction Loan Legal Fees</t>
  </si>
  <si>
    <t>Acquisition Costs:</t>
  </si>
  <si>
    <t>Other Owner Costs:</t>
  </si>
  <si>
    <t>Architectural and Engineering Fees:</t>
  </si>
  <si>
    <t>Source</t>
  </si>
  <si>
    <t>Interim Financing Costs</t>
  </si>
  <si>
    <t>Construction Insurance</t>
  </si>
  <si>
    <t>Other Interim Financing Costs</t>
  </si>
  <si>
    <t>Credit Report</t>
  </si>
  <si>
    <t>Mortgage Broker Fees</t>
  </si>
  <si>
    <t>Counsel's Fee</t>
  </si>
  <si>
    <t>Lender’s Counsel Fee</t>
  </si>
  <si>
    <t>Initial Project Reserves</t>
  </si>
  <si>
    <t>Initial Rent-Up Reserve</t>
  </si>
  <si>
    <t>Initial Operating Reserve</t>
  </si>
  <si>
    <t>Initial Replacement Reserve</t>
  </si>
  <si>
    <t>Other Initial Project Reserves Costs</t>
  </si>
  <si>
    <t>Tenant Relocation Costs</t>
  </si>
  <si>
    <t>Marketing/Management</t>
  </si>
  <si>
    <t>Operating Expenses</t>
  </si>
  <si>
    <t>Taxes</t>
  </si>
  <si>
    <t>Insurance</t>
  </si>
  <si>
    <t>Other Development Costs</t>
  </si>
  <si>
    <t>Residential</t>
  </si>
  <si>
    <t>Indicate the number of units that meet Section 504</t>
  </si>
  <si>
    <t>ADA only applies to common areas that are open to the public (i.e. rental/sales office)</t>
  </si>
  <si>
    <t>FEIN or SSN</t>
  </si>
  <si>
    <t>Project Description - Submit the following information</t>
  </si>
  <si>
    <t xml:space="preserve">Submit a letter from the local jurisdiction verifying that the current zoning of the site for the proposed project is compatible with the anticipated use, or include documentation verifying that a request to change current zoning has been submitted to the local jurisdiction.  Should the project receive funding approval, appropriate zoning must be in place prior to executing loan documents.  </t>
  </si>
  <si>
    <t>Entity Name</t>
  </si>
  <si>
    <t>Market Analyst</t>
  </si>
  <si>
    <t>Phase I Environmental Site Assessment Provider</t>
  </si>
  <si>
    <t>Capital Needs Assessment Provider (if applicable)</t>
  </si>
  <si>
    <t>PROJECT INVOLVED</t>
  </si>
  <si>
    <t>Davis-Bacon</t>
  </si>
  <si>
    <t>Type of Unit</t>
  </si>
  <si>
    <t>Total Number of Units</t>
  </si>
  <si>
    <t>Expiration date of rental assistance contract*:</t>
  </si>
  <si>
    <t>Year 16</t>
  </si>
  <si>
    <t>Year 17</t>
  </si>
  <si>
    <t>Year 18</t>
  </si>
  <si>
    <t>Year 19</t>
  </si>
  <si>
    <t>Year 20</t>
  </si>
  <si>
    <t>Property Amenities, Facilities, Equipment or Services</t>
  </si>
  <si>
    <t>Smoke Detectors</t>
  </si>
  <si>
    <t>Fire Alarms</t>
  </si>
  <si>
    <t>Range</t>
  </si>
  <si>
    <t>Kitchen Exhaust</t>
  </si>
  <si>
    <t>Sprinkler Systems</t>
  </si>
  <si>
    <t>Air Conditioning</t>
  </si>
  <si>
    <t>Garbage Disposal</t>
  </si>
  <si>
    <t>Fire Extinguishers</t>
  </si>
  <si>
    <t>Dishwasher</t>
  </si>
  <si>
    <t>Refrigerator</t>
  </si>
  <si>
    <t>Elevator</t>
  </si>
  <si>
    <t>Bathroom Exhaust</t>
  </si>
  <si>
    <t>The property will provide social activities/facilities:</t>
  </si>
  <si>
    <t>The property will provide security features:</t>
  </si>
  <si>
    <t>The property will provide recreational activities/facilities:</t>
  </si>
  <si>
    <t>The property will provide other amenities, facilities, equipment or services not listed above:</t>
  </si>
  <si>
    <t>The property contains market rate residential rental units:</t>
  </si>
  <si>
    <t>Parking - Number of spaces:</t>
  </si>
  <si>
    <t>G.</t>
  </si>
  <si>
    <t>H.</t>
  </si>
  <si>
    <t>J.</t>
  </si>
  <si>
    <t>K.</t>
  </si>
  <si>
    <t>L.</t>
  </si>
  <si>
    <t>By:</t>
  </si>
  <si>
    <t>Name:</t>
  </si>
  <si>
    <t>Title:</t>
  </si>
  <si>
    <t xml:space="preserve">STATE OF :  </t>
  </si>
  <si>
    <t>COUNTY OF:</t>
  </si>
  <si>
    <t>To-Wit:</t>
  </si>
  <si>
    <t>My commission expires:</t>
  </si>
  <si>
    <t>Notary Public:</t>
  </si>
  <si>
    <t>Units:</t>
  </si>
  <si>
    <t>Primary Developer Information</t>
  </si>
  <si>
    <t>Co-Developer Information</t>
  </si>
  <si>
    <t>Primary Developer Name</t>
  </si>
  <si>
    <t>Co-Developer Name</t>
  </si>
  <si>
    <t>Total Ownership</t>
  </si>
  <si>
    <t>Primary Developer</t>
  </si>
  <si>
    <t>Phone Number</t>
  </si>
  <si>
    <t>Contact Person for Above Source</t>
  </si>
  <si>
    <t>1-800-983-9843</t>
  </si>
  <si>
    <t>Loan Term</t>
  </si>
  <si>
    <t>Amortization Term</t>
  </si>
  <si>
    <t>Financing Type</t>
  </si>
  <si>
    <t>Microwave</t>
  </si>
  <si>
    <t>Window Treatment - Type:</t>
  </si>
  <si>
    <t>Janitor/Cleaning-Payroll/Contract</t>
  </si>
  <si>
    <t>Miscellaneous Administrative</t>
  </si>
  <si>
    <t>Demonstration of Value</t>
  </si>
  <si>
    <t>Number of Project Based Rental Assistance</t>
  </si>
  <si>
    <t>Other Lender</t>
  </si>
  <si>
    <t>Environmental Review</t>
  </si>
  <si>
    <t>Achievement of Full Occupancy</t>
  </si>
  <si>
    <t>Title</t>
  </si>
  <si>
    <t>Source of Utility Allowance ("UA") (Attach UA Schedule)</t>
  </si>
  <si>
    <t>RD - Property Specific</t>
  </si>
  <si>
    <t>HUD - Property Specific</t>
  </si>
  <si>
    <t>19.</t>
  </si>
  <si>
    <t>Related to Owner/ Contractor and/or Developer</t>
  </si>
  <si>
    <t>Has this entity ever been debarred or suspended from any local, state, or federal housing program?</t>
  </si>
  <si>
    <t>Interior Square
Feet</t>
  </si>
  <si>
    <t>Total
Square
Feet</t>
  </si>
  <si>
    <t>Unit
Size</t>
  </si>
  <si>
    <t>HUD High HOME
Rent Restriction</t>
  </si>
  <si>
    <t>#
of Units</t>
  </si>
  <si>
    <t xml:space="preserve">Authorization to Release Information </t>
  </si>
  <si>
    <t xml:space="preserve">Project Name:  </t>
  </si>
  <si>
    <t xml:space="preserve">Project Address:  </t>
  </si>
  <si>
    <t>To Whom It May Concern:</t>
  </si>
  <si>
    <t>A copy of this authorization may be accepted as an original.</t>
  </si>
  <si>
    <t xml:space="preserve">Date: </t>
  </si>
  <si>
    <t>Permanent Loan Origination Fees</t>
  </si>
  <si>
    <t>Total Residential Costs</t>
  </si>
  <si>
    <t>Example:  Land</t>
  </si>
  <si>
    <t>I.</t>
  </si>
  <si>
    <t>Transfer of physical assets is required:</t>
  </si>
  <si>
    <t>There is an identity of interest between the buyer and seller:</t>
  </si>
  <si>
    <t>Site Control is in the name of the ownership entity in the form of a (an):</t>
  </si>
  <si>
    <t>Acquisition</t>
  </si>
  <si>
    <t>Adaptive Re-Use</t>
  </si>
  <si>
    <t>Family</t>
  </si>
  <si>
    <t>Elderly</t>
  </si>
  <si>
    <t>Garden</t>
  </si>
  <si>
    <t>Townhouse</t>
  </si>
  <si>
    <t>Other</t>
  </si>
  <si>
    <t xml:space="preserve">There is an option to renew the rental assistance contract*: </t>
  </si>
  <si>
    <t>CERTIFICATE OF SECTION 3 COMPLIANCE</t>
  </si>
  <si>
    <t>PURPOSE, AUTHORITY AND RESPONSIBILITY</t>
  </si>
  <si>
    <t xml:space="preserve">When job training, employment or contracting opportunities are generated because a HUD-assisted project or activity necessitates the employment of additional persons or the awarding of contracts for work, Section 3 requires that, to the greatest extent possible, Recipients of HUD financial assistance give preference to low- and very low-income persons, Section 3 business concerns or other Section 3 eligible persons residing in the community where the project is located. </t>
  </si>
  <si>
    <t>It's</t>
  </si>
  <si>
    <t xml:space="preserve">project:  </t>
  </si>
  <si>
    <t>,</t>
  </si>
  <si>
    <t>Signed and sworn to before me, the undersigned authority on this</t>
  </si>
  <si>
    <t>[If B. above is YES] Describe:</t>
  </si>
  <si>
    <t>[If C. above is YES] Describe:</t>
  </si>
  <si>
    <t>[If D. above is YES] Describe:</t>
  </si>
  <si>
    <t>[If E. above is YES] Describe:</t>
  </si>
  <si>
    <t>Net Rent - Market Rate Rental Units</t>
  </si>
  <si>
    <t>Total Other Income</t>
  </si>
  <si>
    <t>Less: Total Expenses Other than Interest and Depreciation</t>
  </si>
  <si>
    <t xml:space="preserve">          Debt Service</t>
  </si>
  <si>
    <t>Estimated Annual Percentage of Increase for:</t>
  </si>
  <si>
    <t>from HUD</t>
  </si>
  <si>
    <t>Identify the entities anticipated to be involved in implementing the project.</t>
  </si>
  <si>
    <t>Name</t>
  </si>
  <si>
    <t>Select</t>
  </si>
  <si>
    <t>g.</t>
  </si>
  <si>
    <t>Relocation Consultant (if applicable)</t>
  </si>
  <si>
    <t>Co-Developer (if applicable)</t>
  </si>
  <si>
    <t>Persons with Disabilities</t>
  </si>
  <si>
    <t>Number of units that have or will receive assistance:</t>
  </si>
  <si>
    <t>5</t>
  </si>
  <si>
    <t>Date of UA</t>
  </si>
  <si>
    <t xml:space="preserve">Tenant
Paid
Rent </t>
  </si>
  <si>
    <t xml:space="preserve"># of Res. Rental Buildings </t>
  </si>
  <si>
    <t xml:space="preserve">Demolition / Clearance </t>
  </si>
  <si>
    <t>Architect Fee Construction Supervision</t>
  </si>
  <si>
    <t>Other Architectural and Engineering Fees</t>
  </si>
  <si>
    <t>Permanent Financing Fees &amp; Expenses</t>
  </si>
  <si>
    <t>For Profit or
Not for Profit</t>
  </si>
  <si>
    <t>Stand-alone Accessory Buildings</t>
  </si>
  <si>
    <t>Construction Loan Origination Fee</t>
  </si>
  <si>
    <t>Section 8 Moderate Rehabilitation</t>
  </si>
  <si>
    <t>HUD Housing Choice Vouchers (HCV), tenant-based</t>
  </si>
  <si>
    <t>HUD Project-Based Vouchers (PBV)</t>
  </si>
  <si>
    <t>USDA Rental Assistance Program</t>
  </si>
  <si>
    <t>Other Federal Rental Assistance, describe:</t>
  </si>
  <si>
    <t>Net Rents:</t>
  </si>
  <si>
    <t>Total Income:</t>
  </si>
  <si>
    <t>In either case, the commitment must be executed by an authorized representative of the assistance provider.</t>
  </si>
  <si>
    <t>A fully executed AHAP Contract, including Part I, Part II, and all necessary and required exhibits AND evidence of HUD subsidy layering review completion AND evidence of environmental review approval.</t>
  </si>
  <si>
    <t>Rehabilitation*</t>
  </si>
  <si>
    <t>Type of Rent Subsidy</t>
  </si>
  <si>
    <t>Must include detailed schedule of values with pricing</t>
  </si>
  <si>
    <t>26.</t>
  </si>
  <si>
    <t>8.</t>
  </si>
  <si>
    <t>13.</t>
  </si>
  <si>
    <t>Other Electric</t>
  </si>
  <si>
    <t>Water Heating</t>
  </si>
  <si>
    <t>Cumulative Cash Flow</t>
  </si>
  <si>
    <t xml:space="preserve">                                                                                  COMPLETED PROJECTS</t>
  </si>
  <si>
    <t xml:space="preserve"> Rental Project Name
and
Project Address</t>
  </si>
  <si>
    <t>For new construction and all buildings for first occupancy after March 13, 1991, all ground floor units in a non-elevator building or all units in
an elevator building must comply with the Fair Housing Act.</t>
  </si>
  <si>
    <t>20.</t>
  </si>
  <si>
    <t>21.</t>
  </si>
  <si>
    <t>23.</t>
  </si>
  <si>
    <t>24.</t>
  </si>
  <si>
    <t>25.</t>
  </si>
  <si>
    <t>Washer &amp; Dryer in each unit</t>
  </si>
  <si>
    <t xml:space="preserve">DSCR </t>
  </si>
  <si>
    <t>Cash Flow</t>
  </si>
  <si>
    <t xml:space="preserve">Cash Flow </t>
  </si>
  <si>
    <t>h.</t>
  </si>
  <si>
    <t>High-Speed Internet Access</t>
  </si>
  <si>
    <t>Submit fully completed/executed Disclosures to Seller with Voluntary, Arm's-Length Purchase Offer.</t>
  </si>
  <si>
    <t>Utility Service Provider</t>
  </si>
  <si>
    <t>**Laundry Facilities (Required for Rehabilitation projects when units cannot be adapted to add washer &amp; dryer hook-ups.)</t>
  </si>
  <si>
    <t xml:space="preserve">**Laundry Facilities </t>
  </si>
  <si>
    <t>●</t>
  </si>
  <si>
    <t>B.  Utilities</t>
  </si>
  <si>
    <t>D.  Taxes &amp; Insurance</t>
  </si>
  <si>
    <t>C.  Administrative</t>
  </si>
  <si>
    <t>A.  Operating &amp; Maintenance</t>
  </si>
  <si>
    <t>E.  Total Estimated Annual Expenses (A+B+C+D)</t>
  </si>
  <si>
    <t xml:space="preserve">F.  Total Estimated Annual Expenses/Total Number of Units:      </t>
  </si>
  <si>
    <t xml:space="preserve">a.  is under no contractual or other impediment that would prevent it from complying with requirements of Section 3 as set forth in 24 CFR part 135; and </t>
  </si>
  <si>
    <t>b.  will comply with HUD's regulations in 24 CFR Part 135; and</t>
  </si>
  <si>
    <t>c.  will submit to the West Virginia Housing Development Fund (the “Fund”) a Section 3 Plan before a “Notice to Proceed” is issued or start date is projected; the developer or prime contractors will require all subcontractors to submit a Section 3 Plan prior to proceeding with their respective scope of work; and</t>
  </si>
  <si>
    <t xml:space="preserve">d.  will send to each labor organization or representative of workers with which the Recipient/Contractor has a collective bargaining agreement or other understanding, a notice advising the labor organization or the representative or workers of the Recipient/Contractor's commitments under Section 3; and </t>
  </si>
  <si>
    <t xml:space="preserve">e.  will include the Section 3 Clause (24 CFR 135.38) and this Section 3 Certification of Compliance in every subcontract subject to compliance with the regulations found in 24 CR Part 135 (i.e., where the amount of the federal funding exceeds $200,000 and the contract or subcontract exceeds $100,000) and further agrees to take the appropriate action pursuant to those regulations in the event the contractor/subcontractor is found to be in violation of 24 CFR Part 135; and </t>
  </si>
  <si>
    <t xml:space="preserve">f.  will not contract/subcontract with any contractor/subcontractor where the Recipient/Contractor has notice or knowledge that the contractor/subcontractor has been found in violation of any provision of 24 CFR Part 135; and </t>
  </si>
  <si>
    <t>g.  will not fill any vacant employment positions, including training positions (1) after the Recipient/Contractor is selected but before the contract is executed, and (2) with persons other than those to whom the regulations in 24 CFR Part 135 require employment opportunities to be directed, in order to circumvent the Recipient/Contractor's obligations under 24 CFR Part 135; and</t>
  </si>
  <si>
    <t xml:space="preserve">h.  will, to the extent feasible, make a good faith effort to utilize the services of Section 3 businesses located in or substantially owned by persons who live within the project boundaries. </t>
  </si>
  <si>
    <t>.</t>
  </si>
  <si>
    <t>Anticipated Closing</t>
  </si>
  <si>
    <t xml:space="preserve">Acquisition </t>
  </si>
  <si>
    <t xml:space="preserve">*Washer &amp; Dryer hook-ups in each unit </t>
  </si>
  <si>
    <t>*Washer &amp; Dryer hook-ups in each unit (Required for new construction projects.  Rehabilitation projects:  required if units can be adapted to add hook-ups; otherwise, project must include Laundry Facilities.)</t>
  </si>
  <si>
    <t>Average DSCR</t>
  </si>
  <si>
    <t>West Virginia
Restore Riverview Offsite Program</t>
  </si>
  <si>
    <t>WEST VIR</t>
  </si>
  <si>
    <t>Request For Proposals (RFP)</t>
  </si>
  <si>
    <t xml:space="preserve">Application                                      </t>
  </si>
  <si>
    <t>WEST VIRGINIA HOUSING DEVELOPMENT FUND</t>
  </si>
  <si>
    <t>CDBG-DR &amp; NSP WEST VIRGINIA RESTORE RIVERVIEW OFFSITE PROGRAM</t>
  </si>
  <si>
    <t>INTRODUCTION</t>
  </si>
  <si>
    <t>-</t>
  </si>
  <si>
    <t>CDBG-DR:</t>
  </si>
  <si>
    <t>Community Development Block Grant-Disaster Recovery</t>
  </si>
  <si>
    <t>Funding Availability</t>
  </si>
  <si>
    <t>CDBG‐DR Restore Riverview Offsite</t>
  </si>
  <si>
    <t>RFP DEADLINES</t>
  </si>
  <si>
    <t>Deadline Weekday</t>
  </si>
  <si>
    <t>Due Dates</t>
  </si>
  <si>
    <t>Time Deadline</t>
  </si>
  <si>
    <t>Day</t>
  </si>
  <si>
    <t>RFP Announcement by the WVHDF</t>
  </si>
  <si>
    <t>Friday</t>
  </si>
  <si>
    <t>11:59 p.m.</t>
  </si>
  <si>
    <t>Pre-Registration due to the WVHDF</t>
  </si>
  <si>
    <t>Applications due to the WVHDF</t>
  </si>
  <si>
    <t>4:30 p.m.</t>
  </si>
  <si>
    <t>MILESTONES</t>
  </si>
  <si>
    <t>Due Dates
No later than…</t>
  </si>
  <si>
    <t>Project Awards</t>
  </si>
  <si>
    <t>Project Closing/Funding</t>
  </si>
  <si>
    <t>Project Construction Completion/Funding Complete</t>
  </si>
  <si>
    <t>Project Lease-up/Stabilization</t>
  </si>
  <si>
    <t>Project Close-Out</t>
  </si>
  <si>
    <t>Incomplete applications submitted by the deadline may not be eligible.</t>
  </si>
  <si>
    <t>PAGE 2 FOLLOWS</t>
  </si>
  <si>
    <r>
      <rPr>
        <u/>
        <sz val="10.5"/>
        <rFont val="Calibri"/>
        <family val="2"/>
        <scheme val="minor"/>
      </rPr>
      <t>PROJECT WORK-CENTER CREATION</t>
    </r>
    <r>
      <rPr>
        <sz val="10.5"/>
        <rFont val="Calibri"/>
        <family val="2"/>
        <scheme val="minor"/>
      </rPr>
      <t xml:space="preserve">:  You will receive an email that will be sent to you from a third party software called Procorem. This message is from WVHDF staff informing you that your project's work-center has been created.  Check your spam/junk folders for the email.  If you already have a password, you do not have to create a new one.  If you have never used Procorem, you will be asked to "JOIN" and create a username and password. </t>
    </r>
  </si>
  <si>
    <t>All proposals will be reviewed to ensure that they are consistent with the objectives of the Program and that the feasibility and capacity of the applicant and proposed project are sufficient.  Proposals are reviewed, scored, and selected on a competitive basis based on the criteria set forth in the RFP.</t>
  </si>
  <si>
    <r>
      <t xml:space="preserve">Contact </t>
    </r>
    <r>
      <rPr>
        <b/>
        <i/>
        <sz val="11"/>
        <color rgb="FF0066CC"/>
        <rFont val="Calibri"/>
        <family val="2"/>
        <scheme val="minor"/>
      </rPr>
      <t>ccolby@wvhdf.com</t>
    </r>
    <r>
      <rPr>
        <b/>
        <i/>
        <sz val="11"/>
        <rFont val="Calibri"/>
        <family val="2"/>
        <scheme val="minor"/>
      </rPr>
      <t xml:space="preserve"> for questions about this RFP.</t>
    </r>
  </si>
  <si>
    <t>The WVHDF reserves the right to accept or reject any application at its sole discretion.</t>
  </si>
  <si>
    <t>ELIGIBILITY FORM - 2020</t>
  </si>
  <si>
    <t>Property Name:</t>
  </si>
  <si>
    <t>Property Location:</t>
  </si>
  <si>
    <t>Click on shaded cells to activate drop down menu. Choose Yes/True or No/False.</t>
  </si>
  <si>
    <t>The Developer entity is incorporated within the United States of America.</t>
  </si>
  <si>
    <t>The Owner/Applicant was not delinquent 30 days on two or more occasions on any WVHDF loan during the previous 12 months, or delinquent 60 days on one or more occasion(s) during the previous 12 months.</t>
  </si>
  <si>
    <t>The Owner/Applicant does not have uncured defaults on any WVHDF loan.</t>
  </si>
  <si>
    <t>The Owner/Applicant has not had any foreclosures within the past 10 years on any WVHDF loan.</t>
  </si>
  <si>
    <t>The Owner/Applicant has no unresolved material audit findings, particularly related to funds management or compliance with federal program requirements, during the most recent three-year period.</t>
  </si>
  <si>
    <t>The Owner/Applicant has no adverse public filings and/or criminal record.</t>
  </si>
  <si>
    <t>The Owner/Applicant has no issues of non-compliance with the WVHDF that continue to be unresolved.</t>
  </si>
  <si>
    <t>The Owner/Applicant has not failed to produce a Project after receiving an award under any WVHDF program nor a history of repeated compliance issues.</t>
  </si>
  <si>
    <t>The Owner/Applicant has not made any representations, warranties, or statements in any application, document, or agreement for Program funds or any other award or loan from the WVHDF that is false or misleading in any material respect.</t>
  </si>
  <si>
    <t>The Project is made up of only residential rental units including common areas and/or community space.  (No commercial space: Mixed-Use projects are ineligible.)</t>
  </si>
  <si>
    <t>The WVHDF reserves the right to disqualify any Owner/Applicant based on a variety of factors including, but not limited to, the answers to the questions above.</t>
  </si>
  <si>
    <t>Certification:</t>
  </si>
  <si>
    <t xml:space="preserve">   </t>
  </si>
  <si>
    <t>Authorized Representative's Name (typed)</t>
  </si>
  <si>
    <t>Authorized Representative's Signature</t>
  </si>
  <si>
    <t>OWNER/
APPLICANT:</t>
  </si>
  <si>
    <t xml:space="preserve">             </t>
  </si>
  <si>
    <t xml:space="preserve">  </t>
  </si>
  <si>
    <t>Notary Public's Signature</t>
  </si>
  <si>
    <t>Authorization to Release Information</t>
  </si>
  <si>
    <t>Street Address (include city, county, zip)</t>
  </si>
  <si>
    <t>Owner/Applicant Certification - The undersigned Owner/Applicant….</t>
  </si>
  <si>
    <t xml:space="preserve">Ownership Entity/Applicant Name </t>
  </si>
  <si>
    <t>RESTORE RIVERVIEW OFFSITE PROJECT</t>
  </si>
  <si>
    <t>Kanawha</t>
  </si>
  <si>
    <t>Ownership Entity (Applicant)</t>
  </si>
  <si>
    <t>Contact's Email Address</t>
  </si>
  <si>
    <t>WV</t>
  </si>
  <si>
    <t>If applicable, expiration date of the site control document:</t>
  </si>
  <si>
    <t>At the time of this application, is the property site occupied by any person(s) living in any form of dwelling (permanent or temporary) or is occupied by a commercial tenant (including storage).</t>
  </si>
  <si>
    <t>If the property includes existing structures which will remain part of the completed property, provide year built:</t>
  </si>
  <si>
    <t>Is the property site listed on, or eligible for listing on, the National Register of Historic Places; located within, or adjacent to, a historic district; or is a property whose area of potential effect includes a historic district or property:</t>
  </si>
  <si>
    <t>Submit written permanent, firm financing commitments and/or Letters of Intent from all sources of permanent financing, including developer-provided financing.</t>
  </si>
  <si>
    <t>Type</t>
  </si>
  <si>
    <t>Project Completion (Certif of Occupancy or Fire Marshal Certif)</t>
  </si>
  <si>
    <t>All market studies must be dated no greater than six months prior to the RFP submission date and data sources must be clearly defined.</t>
  </si>
  <si>
    <t>CDBG-DR</t>
  </si>
  <si>
    <t>Do the Sources and Uses reflect labor costs based on Davis-Bacon rates?</t>
  </si>
  <si>
    <t>Davis-Bacon Requirements</t>
  </si>
  <si>
    <t>Proposed CDBG-DR Funds</t>
  </si>
  <si>
    <t xml:space="preserve">WVHDF-Cathy Colby </t>
  </si>
  <si>
    <t>HUD Utility Schedule Model (HUSM)</t>
  </si>
  <si>
    <t>Refer to Section 5.C. of the Restore Riverview Offsite Program Guidelines.</t>
  </si>
  <si>
    <t># of Floors in Each Building</t>
  </si>
  <si>
    <t>Total Administrative</t>
  </si>
  <si>
    <t>*For each of these items, a property-specific estimate must be included as an attachment to this Request.</t>
  </si>
  <si>
    <t>20-Year Annual Cash Flow Projection</t>
  </si>
  <si>
    <t>The undersigned representative of the Owner, being duly authorized, hereby represents and certifies that the information set forth in this application, or in any revisions submitted thereto, and in any attachments, in support thereof, is true, correct, accurate and complete to the best of his/her knowledge and belief.  The undersigned authorized representative of the Owner also certifies that all application forms have not been changed (other than the completion of the appropriate blanks) from the original form, format, and content provided by the WVHDF.</t>
  </si>
  <si>
    <t>IN WITNESS WHEREOF, the Owner has caused this document to be duly executed in its name on this</t>
  </si>
  <si>
    <t>day of</t>
  </si>
  <si>
    <t xml:space="preserve">                                                                  </t>
  </si>
  <si>
    <t xml:space="preserve">                              </t>
  </si>
  <si>
    <t xml:space="preserve"> day of</t>
  </si>
  <si>
    <t>The Project contains eight or more affordable residential rental units.</t>
  </si>
  <si>
    <t>The Owner/Applicant  has not received any other financial assistance for any costs for which other disaster recovery assistance was previously provided for the same purpose.  Assistance is NOT duplicative when two sources contribute to the same need, and total assistance did not exceed the total need.  (For additional information, refer to Section 4.C.(4) Duplication of Benefits in the CDBG-DR Restore Riverview Offsite Program Guidelines.)</t>
  </si>
  <si>
    <t>The Owner/Applicant has read and understands the Green Building requirements as set forth in Section 5.D. Green Building Standards in the CDBG-DR Restore Riverview Offsite Program Guidelines.   The Owner/Applicant ensures that the Building(s) in the property will comply with these requirements.</t>
  </si>
  <si>
    <t>REQUEST FOR PROPOSAL</t>
  </si>
  <si>
    <t>Submit copies of the three most recent audited annual financial statements (for the developer(s) and ownership entity).</t>
  </si>
  <si>
    <t>Projects must submit a professionally prepared, Project specific market study.</t>
  </si>
  <si>
    <t>All market studies, at a minimum must include an analysis of local market trends, a clear definition of the market area from which the renters can reasonably be expected to be drawn, and an analysis of the demand, supply, and competition.</t>
  </si>
  <si>
    <t xml:space="preserve">Other </t>
  </si>
  <si>
    <t>Bldg 1</t>
  </si>
  <si>
    <t>Bldg 2</t>
  </si>
  <si>
    <t>Bldg 3</t>
  </si>
  <si>
    <t>Bldg 4</t>
  </si>
  <si>
    <t>Other Fee (Describe):</t>
  </si>
  <si>
    <t>The WVHDF reserves the right to accept or reject any proposal.</t>
  </si>
  <si>
    <t>The Owner/Applicant shall not discriminate on the basis of race, religion, color, national origin, sex, disability or familial status in the sale or lease or other use or disposition of the property or related facilities covered by funding provided by the WVHDF.  Discrimination against any employee or applicant for employment on the basis of race, religion, color, national origin, sex, disability or age (40 and over) will not be permitted by a contractor or subcontractor engaged to perform any work on any property financed by the WVHDF.</t>
  </si>
  <si>
    <t>Davis-Bacon and other Federal wage rates and labor rules apply.</t>
  </si>
  <si>
    <t>If Other Explain......</t>
  </si>
  <si>
    <r>
      <t xml:space="preserve">Contact's Telephone </t>
    </r>
    <r>
      <rPr>
        <sz val="9"/>
        <rFont val="Calibri"/>
        <family val="2"/>
        <scheme val="minor"/>
      </rPr>
      <t>(incl ext)</t>
    </r>
  </si>
  <si>
    <t>Contact's Telephone (incl ext)</t>
  </si>
  <si>
    <t xml:space="preserve">Development Schedule </t>
  </si>
  <si>
    <t>Complete the grid below</t>
  </si>
  <si>
    <r>
      <t xml:space="preserve">Project Type:  </t>
    </r>
    <r>
      <rPr>
        <b/>
        <i/>
        <sz val="10"/>
        <rFont val="Calibri"/>
        <family val="2"/>
        <scheme val="minor"/>
      </rPr>
      <t>(Check all that apply)</t>
    </r>
  </si>
  <si>
    <t>Broadband infrastructure means cables, fiber optics, wiring, or other permanent (integral to the structure) infrastructure, including wireless infrastructure, that is capable of providing access to Internet connections in individual housing units.</t>
  </si>
  <si>
    <t>Refer to Section 5.D. of the Restore Riverview Offsite Program Guidelines.</t>
  </si>
  <si>
    <r>
      <t xml:space="preserve">Indicate those items that are provided to the tenants in the units </t>
    </r>
    <r>
      <rPr>
        <b/>
        <u/>
        <sz val="10"/>
        <rFont val="Calibri"/>
        <family val="2"/>
        <scheme val="minor"/>
      </rPr>
      <t>OR</t>
    </r>
    <r>
      <rPr>
        <b/>
        <sz val="10"/>
        <rFont val="Calibri"/>
        <family val="2"/>
        <scheme val="minor"/>
      </rPr>
      <t xml:space="preserve"> for common use for all tenants:</t>
    </r>
  </si>
  <si>
    <r>
      <t xml:space="preserve">1.   [If F. above is YES]  </t>
    </r>
    <r>
      <rPr>
        <sz val="10"/>
        <rFont val="Calibri"/>
        <family val="2"/>
        <scheme val="minor"/>
      </rPr>
      <t xml:space="preserve"> Are all amenities, facilities, equipment and services provided on an </t>
    </r>
    <r>
      <rPr>
        <u/>
        <sz val="10"/>
        <rFont val="Calibri"/>
        <family val="2"/>
        <scheme val="minor"/>
      </rPr>
      <t>equal</t>
    </r>
    <r>
      <rPr>
        <sz val="10"/>
        <rFont val="Calibri"/>
        <family val="2"/>
        <scheme val="minor"/>
      </rPr>
      <t xml:space="preserve"> basis to the tenants of the low-income residential rental units, as compared to the tenants of the market rate residential rental units?</t>
    </r>
  </si>
  <si>
    <r>
      <t xml:space="preserve">2.  [If 1. above is NO] </t>
    </r>
    <r>
      <rPr>
        <sz val="10"/>
        <rFont val="Calibri"/>
        <family val="2"/>
        <scheme val="minor"/>
      </rPr>
      <t>Provide the details of any inequalities and state any differences in the features and quality between the low-income residential rental units, as compared to the teants of the market rate residential rental units.</t>
    </r>
  </si>
  <si>
    <t>Identity of Interest means any direct or indirect relationship or interest existing between the buyer (and any underlying Principal(s)) and the seller (and any underlying Principal(s)).</t>
  </si>
  <si>
    <r>
      <t xml:space="preserve">The </t>
    </r>
    <r>
      <rPr>
        <b/>
        <i/>
        <u/>
        <sz val="10"/>
        <rFont val="Calibri"/>
        <family val="2"/>
        <scheme val="minor"/>
      </rPr>
      <t>professionally prepared</t>
    </r>
    <r>
      <rPr>
        <sz val="10"/>
        <rFont val="Calibri"/>
        <family val="2"/>
        <scheme val="minor"/>
      </rPr>
      <t xml:space="preserve"> Capital Needs Assessment.</t>
    </r>
    <r>
      <rPr>
        <b/>
        <sz val="10"/>
        <rFont val="Calibri"/>
        <family val="2"/>
        <scheme val="minor"/>
      </rPr>
      <t xml:space="preserve"> </t>
    </r>
  </si>
  <si>
    <r>
      <t xml:space="preserve">The </t>
    </r>
    <r>
      <rPr>
        <b/>
        <i/>
        <u/>
        <sz val="10"/>
        <rFont val="Calibri"/>
        <family val="2"/>
        <scheme val="minor"/>
      </rPr>
      <t>professionally prepared</t>
    </r>
    <r>
      <rPr>
        <sz val="10"/>
        <rFont val="Calibri"/>
        <family val="2"/>
        <scheme val="minor"/>
      </rPr>
      <t xml:space="preserve"> lead-based paint and asbestos plan(s), if applicable.</t>
    </r>
  </si>
  <si>
    <t>Selection and Preference Criteria</t>
  </si>
  <si>
    <t>-- OR --</t>
  </si>
  <si>
    <r>
      <t xml:space="preserve">The property is located within 1/5th of a mile from a public transportation stop (e.g. bus stop, PRT station, bus route with "hail and ride" stops), </t>
    </r>
    <r>
      <rPr>
        <u/>
        <sz val="10"/>
        <rFont val="Calibri"/>
        <family val="2"/>
        <scheme val="minor"/>
      </rPr>
      <t>OR</t>
    </r>
    <r>
      <rPr>
        <sz val="10"/>
        <rFont val="Calibri"/>
        <family val="2"/>
        <scheme val="minor"/>
      </rPr>
      <t xml:space="preserve"> a public transportation stop will be added within 1/5th of a mile in conjunction with the establishment of the New Supply of housing.</t>
    </r>
  </si>
  <si>
    <t>The property will provide a form of transportation from and to the property that is comparable to or exceeding the service levels (e.g. accessibility, capacity, reliability, practicality, etc.) and scope of a typical fixed route public transportation system.</t>
  </si>
  <si>
    <t>Pts Available</t>
  </si>
  <si>
    <t>Selection and Preference Criteria (Continued)</t>
  </si>
  <si>
    <t>List Completed Projects below</t>
  </si>
  <si>
    <t>The Property is owned by the Applicant.</t>
  </si>
  <si>
    <t>The Applicant has a Purchase Option Agreement with the Owner.</t>
  </si>
  <si>
    <t>The applicant has received firm commitments for 100% of the project’s estimated costs (other than the funds being requested with this application).</t>
  </si>
  <si>
    <t>The applicant has received firm commitments for over 50% but less than 100% of the project’s estimated costs (other than the funds being requested with this application).</t>
  </si>
  <si>
    <t>The applicant has received letters of intent for 100% of the project’s estimated costs (other than the funds being requested with this application).</t>
  </si>
  <si>
    <t>The applicant has received letters of intent for over 50% but less than 100% of the project’s estimated costs (other than the funds being requested with this application).</t>
  </si>
  <si>
    <r>
      <t xml:space="preserve">Site Work Costs </t>
    </r>
    <r>
      <rPr>
        <b/>
        <i/>
        <sz val="10"/>
        <rFont val="Calibri"/>
        <family val="2"/>
        <scheme val="minor"/>
      </rPr>
      <t>(not included in construction contract):</t>
    </r>
  </si>
  <si>
    <t>Construction / Rehabilitation Costs (const. contract costs):</t>
  </si>
  <si>
    <t>Project Admin. &amp; Mgmt. Costs (during construction)</t>
  </si>
  <si>
    <r>
      <t xml:space="preserve">In order to be awarded the points above, evidence of the property-based rental assistance satisfactory to the Fund must be provided, and such evidence </t>
    </r>
    <r>
      <rPr>
        <b/>
        <sz val="10"/>
        <rFont val="Calibri"/>
        <family val="2"/>
        <scheme val="minor"/>
      </rPr>
      <t>must include the number of units covered</t>
    </r>
    <r>
      <rPr>
        <sz val="10"/>
        <rFont val="Calibri"/>
        <family val="2"/>
        <scheme val="minor"/>
      </rPr>
      <t xml:space="preserve"> in the assistance.  The following documentation will generally be considered satisfactory to evidence fulfillment of this criterion:</t>
    </r>
  </si>
  <si>
    <r>
      <t>Total</t>
    </r>
    <r>
      <rPr>
        <sz val="9"/>
        <rFont val="Calibri"/>
        <family val="2"/>
        <scheme val="minor"/>
      </rPr>
      <t xml:space="preserve"> </t>
    </r>
    <r>
      <rPr>
        <b/>
        <sz val="9"/>
        <rFont val="Calibri"/>
        <family val="2"/>
        <scheme val="minor"/>
      </rPr>
      <t>Operating</t>
    </r>
    <r>
      <rPr>
        <sz val="9"/>
        <rFont val="Calibri"/>
        <family val="2"/>
        <scheme val="minor"/>
      </rPr>
      <t xml:space="preserve"> </t>
    </r>
    <r>
      <rPr>
        <b/>
        <sz val="9"/>
        <rFont val="Calibri"/>
        <family val="2"/>
        <scheme val="minor"/>
      </rPr>
      <t>&amp;</t>
    </r>
    <r>
      <rPr>
        <sz val="9"/>
        <rFont val="Calibri"/>
        <family val="2"/>
        <scheme val="minor"/>
      </rPr>
      <t xml:space="preserve"> </t>
    </r>
    <r>
      <rPr>
        <b/>
        <sz val="9"/>
        <rFont val="Calibri"/>
        <family val="2"/>
        <scheme val="minor"/>
      </rPr>
      <t>Maintenance</t>
    </r>
  </si>
  <si>
    <r>
      <t>Health</t>
    </r>
    <r>
      <rPr>
        <sz val="8"/>
        <rFont val="Calibri"/>
        <family val="2"/>
        <scheme val="minor"/>
      </rPr>
      <t xml:space="preserve"> </t>
    </r>
    <r>
      <rPr>
        <sz val="10"/>
        <rFont val="Calibri"/>
        <family val="2"/>
        <scheme val="minor"/>
      </rPr>
      <t>Insurance</t>
    </r>
    <r>
      <rPr>
        <sz val="8"/>
        <rFont val="Calibri"/>
        <family val="2"/>
        <scheme val="minor"/>
      </rPr>
      <t xml:space="preserve"> </t>
    </r>
    <r>
      <rPr>
        <sz val="10"/>
        <rFont val="Calibri"/>
        <family val="2"/>
        <scheme val="minor"/>
      </rPr>
      <t>&amp; Employee</t>
    </r>
    <r>
      <rPr>
        <sz val="8"/>
        <rFont val="Calibri"/>
        <family val="2"/>
        <scheme val="minor"/>
      </rPr>
      <t xml:space="preserve"> </t>
    </r>
    <r>
      <rPr>
        <sz val="10"/>
        <rFont val="Calibri"/>
        <family val="2"/>
        <scheme val="minor"/>
      </rPr>
      <t>Benefits</t>
    </r>
  </si>
  <si>
    <r>
      <t>Section 3 is a provision</t>
    </r>
    <r>
      <rPr>
        <b/>
        <sz val="10"/>
        <rFont val="Calibri"/>
        <family val="2"/>
        <scheme val="minor"/>
      </rPr>
      <t xml:space="preserve"> </t>
    </r>
    <r>
      <rPr>
        <sz val="10"/>
        <rFont val="Calibri"/>
        <family val="2"/>
        <scheme val="minor"/>
      </rPr>
      <t>of</t>
    </r>
    <r>
      <rPr>
        <sz val="10"/>
        <color rgb="FF000000"/>
        <rFont val="Calibri"/>
        <family val="2"/>
        <scheme val="minor"/>
      </rPr>
      <t xml:space="preserve"> </t>
    </r>
    <r>
      <rPr>
        <sz val="10"/>
        <rFont val="Calibri"/>
        <family val="2"/>
        <scheme val="minor"/>
      </rPr>
      <t xml:space="preserve">the Housing and Urban Development (HUD) Act of 1968 that promotes local economic development and individual self-sufficiency.  </t>
    </r>
  </si>
  <si>
    <r>
      <rPr>
        <sz val="10"/>
        <rFont val="Calibri"/>
        <family val="2"/>
        <scheme val="minor"/>
      </rPr>
      <t xml:space="preserve">(hereinafter called the Recipient/Contractor) hereby </t>
    </r>
    <r>
      <rPr>
        <b/>
        <sz val="10"/>
        <rFont val="Calibri"/>
        <family val="2"/>
        <scheme val="minor"/>
      </rPr>
      <t xml:space="preserve">CERTIFIES </t>
    </r>
    <r>
      <rPr>
        <sz val="10"/>
        <rFont val="Calibri"/>
        <family val="2"/>
        <scheme val="minor"/>
      </rPr>
      <t>that upon being awarded a contract to participate in the following HUD-funded</t>
    </r>
    <r>
      <rPr>
        <b/>
        <sz val="10"/>
        <rFont val="Calibri"/>
        <family val="2"/>
        <scheme val="minor"/>
      </rPr>
      <t xml:space="preserve"> </t>
    </r>
  </si>
  <si>
    <r>
      <rPr>
        <b/>
        <sz val="10"/>
        <rFont val="Calibri"/>
        <family val="2"/>
        <scheme val="minor"/>
      </rPr>
      <t>County</t>
    </r>
    <r>
      <rPr>
        <sz val="10"/>
        <rFont val="Calibri"/>
        <family val="2"/>
        <scheme val="minor"/>
      </rPr>
      <t xml:space="preserve"> (the “</t>
    </r>
    <r>
      <rPr>
        <b/>
        <sz val="10"/>
        <rFont val="Calibri"/>
        <family val="2"/>
        <scheme val="minor"/>
      </rPr>
      <t>Project</t>
    </r>
    <r>
      <rPr>
        <sz val="10"/>
        <rFont val="Calibri"/>
        <family val="2"/>
        <scheme val="minor"/>
      </rPr>
      <t>”) that the Recipient/Contractor:</t>
    </r>
  </si>
  <si>
    <t xml:space="preserve">HUD Multi-Family Project-Based Rental Assistance </t>
  </si>
  <si>
    <t>(PBRA)</t>
  </si>
  <si>
    <r>
      <t>Note</t>
    </r>
    <r>
      <rPr>
        <b/>
        <i/>
        <sz val="10"/>
        <rFont val="Calibri"/>
        <family val="2"/>
        <scheme val="minor"/>
      </rPr>
      <t>: Public housing authorities committing new property-based subsidy through the HUD Request for Project-based voucher proposals process should refer to CFR Title 24, Subtitle B, Chapter IX, Part 983 for proper procedures.</t>
    </r>
  </si>
  <si>
    <t>Number of total years of the rental   assistance contract*:</t>
  </si>
  <si>
    <t xml:space="preserve">Project has property-based rental assistance (e.g. Rural Development, HUD, or applicable public housing authority) for at least 75% of the residential rental units in the property.  </t>
  </si>
  <si>
    <t>Project has property-based rental assistance (e.g. Rural Development, HUD, or applicable public housing authority) for at least 50% but less than 75% of the residential rental units in the property.</t>
  </si>
  <si>
    <t>Project has property-based rental assistance (e.g. Rural Development, HUD, or applicable public housing authority) for at least 25% but less than 50% of the residential rental units in the property.</t>
  </si>
  <si>
    <t xml:space="preserve">Development Team </t>
  </si>
  <si>
    <t>Residential Development Sources and Uses</t>
  </si>
  <si>
    <t>Permanent Financing</t>
  </si>
  <si>
    <t>5.</t>
  </si>
  <si>
    <t>Title &amp; Recording Costs 
  (for the construction loan)</t>
  </si>
  <si>
    <t>Title &amp; Recording Costs 
  (for permanent financing)</t>
  </si>
  <si>
    <t>Sources of Funds</t>
  </si>
  <si>
    <t>Permanent Financing listed in order by actual / anticipated lien position.  The preferred lien positions for CDBG-DR and NSP funds are first and second lien positions.  When the project is underwritten, the lien positions of all funding sources will be discussed.</t>
  </si>
  <si>
    <t>Property Income Information</t>
  </si>
  <si>
    <t>11.</t>
  </si>
  <si>
    <t>Annual 
Expense</t>
  </si>
  <si>
    <t>12.</t>
  </si>
  <si>
    <t xml:space="preserve"> A.</t>
  </si>
  <si>
    <t>Property-Based Subsidy</t>
  </si>
  <si>
    <t>17.</t>
  </si>
  <si>
    <t>22.</t>
  </si>
  <si>
    <t>Fiscal Soundness of Developer(s) and Ownership Entity Audited Financial Statements &amp; Proceeds Report  (Minimum Requirement)</t>
  </si>
  <si>
    <t>Marketing  (Minimum Requirement)</t>
  </si>
  <si>
    <t>Rehabilitation - Submit copies of the following (Minimum Requirement)</t>
  </si>
  <si>
    <t>Item #</t>
  </si>
  <si>
    <t>ATTACHMENTS CHECKLIST</t>
  </si>
  <si>
    <t>Required File Name for Upload to Procorem WorkCenter</t>
  </si>
  <si>
    <r>
      <t>Vacancy Percentages</t>
    </r>
    <r>
      <rPr>
        <b/>
        <sz val="14"/>
        <rFont val="Calibri"/>
        <family val="2"/>
        <scheme val="minor"/>
      </rPr>
      <t xml:space="preserve"> *</t>
    </r>
    <r>
      <rPr>
        <sz val="10"/>
        <rFont val="Calibri"/>
        <family val="2"/>
        <scheme val="minor"/>
      </rPr>
      <t xml:space="preserve">
</t>
    </r>
    <r>
      <rPr>
        <b/>
        <i/>
        <sz val="10"/>
        <color rgb="FFFF0000"/>
        <rFont val="Calibri"/>
        <family val="2"/>
        <scheme val="minor"/>
      </rPr>
      <t xml:space="preserve"> (See below for how to determine)</t>
    </r>
  </si>
  <si>
    <t xml:space="preserve">          Other</t>
  </si>
  <si>
    <r>
      <t xml:space="preserve">An unexpired commitment for property-based rental subsidy for the property, </t>
    </r>
    <r>
      <rPr>
        <b/>
        <sz val="10"/>
        <color rgb="FFFF0000"/>
        <rFont val="Calibri"/>
        <family val="2"/>
        <scheme val="minor"/>
      </rPr>
      <t>OR</t>
    </r>
  </si>
  <si>
    <r>
      <t>A commitment for property-based subsidy for the property which has surpassed its term,</t>
    </r>
    <r>
      <rPr>
        <b/>
        <sz val="10"/>
        <rFont val="Calibri"/>
        <family val="2"/>
        <scheme val="minor"/>
      </rPr>
      <t xml:space="preserve"> </t>
    </r>
    <r>
      <rPr>
        <b/>
        <sz val="10"/>
        <color rgb="FFFF0000"/>
        <rFont val="Calibri"/>
        <family val="2"/>
        <scheme val="minor"/>
      </rPr>
      <t>AND</t>
    </r>
    <r>
      <rPr>
        <sz val="10"/>
        <rFont val="Calibri"/>
        <family val="2"/>
        <scheme val="minor"/>
      </rPr>
      <t xml:space="preserve"> evidence from the assistance provider that the commitment is still in full force and effect as of the date the RFP is submitted to the Fund.</t>
    </r>
  </si>
  <si>
    <t xml:space="preserve">or explain increase </t>
  </si>
  <si>
    <r>
      <rPr>
        <b/>
        <sz val="14"/>
        <rFont val="Calibri"/>
        <family val="2"/>
        <scheme val="minor"/>
      </rPr>
      <t>*</t>
    </r>
    <r>
      <rPr>
        <b/>
        <sz val="10"/>
        <rFont val="Calibri"/>
        <family val="2"/>
        <scheme val="minor"/>
      </rPr>
      <t xml:space="preserve"> </t>
    </r>
    <r>
      <rPr>
        <b/>
        <u/>
        <sz val="10"/>
        <rFont val="Calibri"/>
        <family val="2"/>
        <scheme val="minor"/>
      </rPr>
      <t>Vacancy %</t>
    </r>
    <r>
      <rPr>
        <b/>
        <sz val="10"/>
        <rFont val="Calibri"/>
        <family val="2"/>
        <scheme val="minor"/>
      </rPr>
      <t xml:space="preserve"> - 
      Projects that contain more than 50% Projet Based Rental Assistance select 5%.  All other select 7%.</t>
    </r>
  </si>
  <si>
    <t>None of the above apply</t>
  </si>
  <si>
    <t>Neither of the above apply</t>
  </si>
  <si>
    <t>Readiness to Proceed - Site Control (Max Points Available 20)</t>
  </si>
  <si>
    <t>Readiness to Proceed - Funding Sources (Max Points Available 20)</t>
  </si>
  <si>
    <t xml:space="preserve">This is the developer's first housing project. </t>
  </si>
  <si>
    <t>Development Team (Max Points Available: 5)</t>
  </si>
  <si>
    <t>Experience and Qualifications - Rental Development and Property Management (Max Points Available: 20)</t>
  </si>
  <si>
    <t>Type of Rent Subsidy  (Max Points Available: 20)</t>
  </si>
  <si>
    <t>SCORING</t>
  </si>
  <si>
    <t>Pg #</t>
  </si>
  <si>
    <t>Scoring / Preference Criteria</t>
  </si>
  <si>
    <t xml:space="preserve"> Points Avail
</t>
  </si>
  <si>
    <t xml:space="preserve">Score
</t>
  </si>
  <si>
    <t>(For additional information or details refer to page and item numbers)</t>
  </si>
  <si>
    <t>Experience &amp; Qualifications</t>
  </si>
  <si>
    <t xml:space="preserve">  ▪  Completed five or more similar multifamily rental projects</t>
  </si>
  <si>
    <t xml:space="preserve">  ▪  Completed one to four similar multifamily rental projects</t>
  </si>
  <si>
    <t xml:space="preserve">  ▪  Completed no similar multifamily rental projects</t>
  </si>
  <si>
    <t>Development Team</t>
  </si>
  <si>
    <t xml:space="preserve">  ▪  At least one member of the Development Team is a WBE/MBE</t>
  </si>
  <si>
    <t xml:space="preserve">  ▪  No member of the Development Team is a WBE/MBE</t>
  </si>
  <si>
    <t>Public Transportation (either)</t>
  </si>
  <si>
    <t xml:space="preserve">  ▪  Property will provide a form of transportation comparable to or exceeding the service levels</t>
  </si>
  <si>
    <t xml:space="preserve">  ▪  No transportation will be provided</t>
  </si>
  <si>
    <t>Readiness to Proceed - Site Control</t>
  </si>
  <si>
    <t xml:space="preserve">  ▪  The Property is owned by the Applicant</t>
  </si>
  <si>
    <t xml:space="preserve">  ▪  The Applicant has a Purchase Option Agreement with the Owner</t>
  </si>
  <si>
    <t xml:space="preserve">  ▪  Neither of the above apply</t>
  </si>
  <si>
    <r>
      <t xml:space="preserve">Readiness to Proceed - Funding Sources
</t>
    </r>
    <r>
      <rPr>
        <i/>
        <sz val="11"/>
        <color rgb="FFFF0000"/>
        <rFont val="Calibri"/>
        <family val="2"/>
        <scheme val="minor"/>
      </rPr>
      <t>(excluding funds requested through this CDBG-DR/NSP application)</t>
    </r>
  </si>
  <si>
    <t xml:space="preserve">  ▪  Firm commitments for 100% of estimated costs</t>
  </si>
  <si>
    <t xml:space="preserve">  ▪  Firm commitment for over 50% but less than 100%</t>
  </si>
  <si>
    <t xml:space="preserve">  ▪  Letters of intent for 100% of estimated costs</t>
  </si>
  <si>
    <t xml:space="preserve">  ▪  Letters of intent for over 50% but less than 100%</t>
  </si>
  <si>
    <t xml:space="preserve">  ▪  None of the above apply</t>
  </si>
  <si>
    <t>Debt Service Coverage Ratio (DSCR)</t>
  </si>
  <si>
    <t xml:space="preserve">  ▪  At least 75% of residential rental units</t>
  </si>
  <si>
    <t xml:space="preserve">  ▪  At least 50% but less than 75% of residential rental units</t>
  </si>
  <si>
    <t xml:space="preserve">  ▪  At least 25% but less than 50% of residential rental units</t>
  </si>
  <si>
    <t>Sum of Maximum Points / Points Received</t>
  </si>
  <si>
    <t xml:space="preserve">The developer has successfully complete five or more multifamily rental projects similar
(or greater) in size and complexity as the proposed project. </t>
  </si>
  <si>
    <t>The developer has successfully complete one to four multifamily rental projects similar 
(or greater) in size and complexity as the proposed project.</t>
  </si>
  <si>
    <t>For Existing Property-Based Subsidy:</t>
  </si>
  <si>
    <t>For New Property-Based Subsidy:</t>
  </si>
  <si>
    <t>MINIMUM REQUIRED</t>
  </si>
  <si>
    <t>15 A</t>
  </si>
  <si>
    <t>15 B</t>
  </si>
  <si>
    <t>15 C</t>
  </si>
  <si>
    <t>15 D</t>
  </si>
  <si>
    <t>15 E</t>
  </si>
  <si>
    <t>15 F</t>
  </si>
  <si>
    <t>15 G</t>
  </si>
  <si>
    <t>15 H</t>
  </si>
  <si>
    <t>Property meets the Green Building Standard for: (i) All new construction of residential buildings and (ii) all replacement of substantially damaged residential buildings.  Replacement of residential buildings may include rehab in which there are changes to structural elements such as flooring systems, columns, or load bearing interior or exterior walls.</t>
  </si>
  <si>
    <t>Property includes the installation of “broadband infrastructure" as defined by 24 CFR 5.100.</t>
  </si>
  <si>
    <t xml:space="preserve">Permanent Financing </t>
  </si>
  <si>
    <r>
      <t>The property has been occupied as residential rental housing at any time during the year preceding the date of the site control document referenced in item</t>
    </r>
    <r>
      <rPr>
        <sz val="9.75"/>
        <color rgb="FFFF0000"/>
        <rFont val="Calibri"/>
        <family val="2"/>
        <scheme val="minor"/>
      </rPr>
      <t xml:space="preserve"> b</t>
    </r>
    <r>
      <rPr>
        <sz val="9.75"/>
        <rFont val="Calibri"/>
        <family val="2"/>
        <scheme val="minor"/>
      </rPr>
      <t xml:space="preserve"> above.</t>
    </r>
  </si>
  <si>
    <t xml:space="preserve">  from RD</t>
  </si>
  <si>
    <t>Green Building Standards (Minimum Required):</t>
  </si>
  <si>
    <t>High-Speed Internet Access (Minimum Required):</t>
  </si>
  <si>
    <t>Residential Development Uses (Minimum Required)</t>
  </si>
  <si>
    <t>(Minimum Required)</t>
  </si>
  <si>
    <t>Project Budget (Uses)</t>
  </si>
  <si>
    <t xml:space="preserve">  ▪  Project budget is complete and anticipated development costs are reasonable.</t>
  </si>
  <si>
    <t>Project Sources</t>
  </si>
  <si>
    <t xml:space="preserve">  ▪  All sources of funds are clearly indicated and documentation (financing commitments) is included.</t>
  </si>
  <si>
    <t>Green Building Standards</t>
  </si>
  <si>
    <t xml:space="preserve">  ▪  Property meets the Green Building Standard for: (i) All new construction of residential buildings and (ii) all replacement of substantially damaged residential buildings.  </t>
  </si>
  <si>
    <t>Fiscal Soundness</t>
  </si>
  <si>
    <t>Marketing</t>
  </si>
  <si>
    <t xml:space="preserve">  ▪ Applicant is required to submit a documented market analysis that thoroughly examines neighborhood market conditions and realistically demonstrates an adequate need for the project for which funds are being requested.</t>
  </si>
  <si>
    <t xml:space="preserve">  ▪ For rehabilitation projects only:  Applicant is required to submit Capital Needs Assessment, professionally prepared, and Lead-Based Paint and asbestos plan(s),professionally prepared, if applicable.</t>
  </si>
  <si>
    <t>Minimum Required - Must be Met to be Considered</t>
  </si>
  <si>
    <t xml:space="preserve">  ▪  Property includes installation of broadband infrastructure as defined by 24 CFT 5.100.</t>
  </si>
  <si>
    <t>Attachment Required</t>
  </si>
  <si>
    <t xml:space="preserve">Yes
</t>
  </si>
  <si>
    <t xml:space="preserve">No
</t>
  </si>
  <si>
    <t xml:space="preserve">N/A
</t>
  </si>
  <si>
    <t xml:space="preserve">  ▪  Include detailed schedule of values with pricing</t>
  </si>
  <si>
    <t xml:space="preserve">  ▪  Utility Allowance chart or schedule</t>
  </si>
  <si>
    <t>12D</t>
  </si>
  <si>
    <t>Property Estimated Annual Expenses</t>
  </si>
  <si>
    <t xml:space="preserve">  ▪  Real Estate Taxes</t>
  </si>
  <si>
    <t xml:space="preserve">  ▪  Property &amp; Liability Insurance</t>
  </si>
  <si>
    <t>15H</t>
  </si>
  <si>
    <t>Rent Subsidy</t>
  </si>
  <si>
    <t xml:space="preserve">  ▪  Rental Assistance Contract</t>
  </si>
  <si>
    <r>
      <rPr>
        <u/>
        <sz val="11"/>
        <rFont val="Calibri"/>
        <family val="2"/>
        <scheme val="minor"/>
      </rPr>
      <t>For Existing property-based subsidy</t>
    </r>
    <r>
      <rPr>
        <sz val="11"/>
        <rFont val="Calibri"/>
        <family val="2"/>
        <scheme val="minor"/>
      </rPr>
      <t>:</t>
    </r>
  </si>
  <si>
    <t xml:space="preserve">  ▪  unexpired commitment for property-based rental subsidy for the property, OR</t>
  </si>
  <si>
    <t xml:space="preserve">  ▪  commitment for property-based subsidy for the property which has surpassed its term, AND evidence from the assistance provider that the commitment is still in full force and effect as of the date the RFP is submitted to the Fund.</t>
  </si>
  <si>
    <r>
      <rPr>
        <u/>
        <sz val="11"/>
        <rFont val="Calibri"/>
        <family val="2"/>
        <scheme val="minor"/>
      </rPr>
      <t>For new property-based subsidy</t>
    </r>
    <r>
      <rPr>
        <sz val="11"/>
        <rFont val="Calibri"/>
        <family val="2"/>
        <scheme val="minor"/>
      </rPr>
      <t>:</t>
    </r>
  </si>
  <si>
    <t xml:space="preserve">  ▪   executed conditional commitment letter from the public housing authority, or</t>
  </si>
  <si>
    <t xml:space="preserve">  ▪  fully executed AHAP Contract</t>
  </si>
  <si>
    <t>Project Description</t>
  </si>
  <si>
    <t xml:space="preserve">  ▪  Area map including project location</t>
  </si>
  <si>
    <t xml:space="preserve">  ▪  Proof of date structure was built (for existing property)</t>
  </si>
  <si>
    <t>Site Control</t>
  </si>
  <si>
    <t xml:space="preserve">  ▪  Evidence of Site Control</t>
  </si>
  <si>
    <t xml:space="preserve">  ▪  Submit fully completed/executed Disclosures to Seller with Voluntary, Arm's Length Purchase Offer</t>
  </si>
  <si>
    <t xml:space="preserve">  ▪  All Permanent Financing Commitments &amp; Letters of Intent</t>
  </si>
  <si>
    <t xml:space="preserve">  ▪  Zoning Approval</t>
  </si>
  <si>
    <t xml:space="preserve">  ▪  Audited Financial Statements (3 most recent years)</t>
  </si>
  <si>
    <t>Certification of Section 3 Compliance</t>
  </si>
  <si>
    <t xml:space="preserve">  ▪ Fully executed Certificate of Section 3 Compliance</t>
  </si>
  <si>
    <t>Owner Certification</t>
  </si>
  <si>
    <t>Attachments</t>
  </si>
  <si>
    <t xml:space="preserve">  ▪  Completed Attachment form</t>
  </si>
  <si>
    <t xml:space="preserve">  ▪  Property is 1/5 mile from public transportation spot (or public transportation spot will be added within 1/5 mile     </t>
  </si>
  <si>
    <t>Property-based rental assistance for….</t>
  </si>
  <si>
    <t>Fiscal Soundness of Developer(s)/Ownership Entity</t>
  </si>
  <si>
    <t xml:space="preserve">  ▪  Market Study, professionally prepared</t>
  </si>
  <si>
    <t xml:space="preserve">  ▪  Capital Needs Assessment, professionally prepared</t>
  </si>
  <si>
    <t xml:space="preserve">  ▪  Lead-based Paint Plan, professionally prepared</t>
  </si>
  <si>
    <t xml:space="preserve">  ▪  Asbestos Plan, professionally prepared</t>
  </si>
  <si>
    <t>Public Transportation (Max Points Available: 5)</t>
  </si>
  <si>
    <t xml:space="preserve">     Total Net Rent</t>
  </si>
  <si>
    <t xml:space="preserve">                                Certificate of Section 3 Compliance To Be Submitted With Funding Applications</t>
  </si>
  <si>
    <t xml:space="preserve">                          </t>
  </si>
  <si>
    <t xml:space="preserve">                             </t>
  </si>
  <si>
    <t xml:space="preserve">                         </t>
  </si>
  <si>
    <t>18.</t>
  </si>
  <si>
    <t>Contact applicable financing program staff for the appropriate number of units and the unit type breakdown required.</t>
  </si>
  <si>
    <t>Other Project Administration &amp;  Management Costs</t>
  </si>
  <si>
    <t>Other Permanent Financing Fees &amp; Exp</t>
  </si>
  <si>
    <t>Soil Boring, Envir. Survey, LBP Eval.</t>
  </si>
  <si>
    <r>
      <t xml:space="preserve">(Year 1 from </t>
    </r>
    <r>
      <rPr>
        <b/>
        <i/>
        <sz val="9"/>
        <color rgb="FFFF0000"/>
        <rFont val="Calibri"/>
        <family val="2"/>
        <scheme val="minor"/>
      </rPr>
      <t>pg 7 item 13</t>
    </r>
    <r>
      <rPr>
        <b/>
        <i/>
        <sz val="9"/>
        <rFont val="Calibri"/>
        <family val="2"/>
        <scheme val="minor"/>
      </rPr>
      <t>.  Years 2 through 20 calculated using annual percentage increases from</t>
    </r>
    <r>
      <rPr>
        <b/>
        <i/>
        <sz val="9"/>
        <color rgb="FFFF0000"/>
        <rFont val="Calibri"/>
        <family val="2"/>
        <scheme val="minor"/>
      </rPr>
      <t xml:space="preserve"> pg 7 item 13</t>
    </r>
    <r>
      <rPr>
        <b/>
        <i/>
        <sz val="9"/>
        <rFont val="Calibri"/>
        <family val="2"/>
        <scheme val="minor"/>
      </rPr>
      <t>.)</t>
    </r>
  </si>
  <si>
    <r>
      <t>Debt Service (Principal and Interest)</t>
    </r>
    <r>
      <rPr>
        <sz val="10"/>
        <color rgb="FFFF0000"/>
        <rFont val="Calibri"/>
        <family val="2"/>
        <scheme val="minor"/>
      </rPr>
      <t xml:space="preserve"> (From Pg 4, Item 8)</t>
    </r>
  </si>
  <si>
    <t># of Units designated as section 504 units for persons with mobility impairment.</t>
  </si>
  <si>
    <t># of Units designated as section 504 units for persons with sensory impairment.</t>
  </si>
  <si>
    <r>
      <rPr>
        <b/>
        <i/>
        <sz val="10"/>
        <rFont val="Calibri"/>
        <family val="2"/>
        <scheme val="minor"/>
      </rPr>
      <t>*</t>
    </r>
    <r>
      <rPr>
        <b/>
        <i/>
        <sz val="10"/>
        <color rgb="FFFF0000"/>
        <rFont val="Calibri"/>
        <family val="2"/>
        <scheme val="minor"/>
      </rPr>
      <t xml:space="preserve"> If the rehabilitation meets the definition of Substantial Rehabilitation under section 504, then no less than 5% of the units must be designated
  for persons with mobility impairment and no less than 2% of the units must be designated for persons with sensory impairment.</t>
    </r>
  </si>
  <si>
    <t># of Units designated as section 504 units for persons with mobility impairment (5% required)</t>
  </si>
  <si>
    <t># of Units designated as section 504 units for persons with sensory impairment (2% required)</t>
  </si>
  <si>
    <r>
      <t xml:space="preserve">  ▪  Fully completed an executed Authorization form </t>
    </r>
    <r>
      <rPr>
        <sz val="11"/>
        <color rgb="FFFF0000"/>
        <rFont val="Calibri"/>
        <family val="2"/>
        <scheme val="minor"/>
      </rPr>
      <t>(form on pg 17)</t>
    </r>
  </si>
  <si>
    <t xml:space="preserve">
G.</t>
  </si>
  <si>
    <t>Is responsible for all responses and information furnished in this application and understands that any improper or incorrect response or information could result in a reduction or an elimination of the funds requested;</t>
  </si>
  <si>
    <t>Understands and agrees that he/she is responsible for the inclusion with this application of any and all of the attachments necessary to substantiate and verify the property's satisfaction of the requirements for the type of application being herein submitted, and to substantiate and verify the responses and information provided in this application;</t>
  </si>
  <si>
    <t>Agrees that property information may be shared with the WVHDF's partners and other funding sources of the property;</t>
  </si>
  <si>
    <t>Understands that compliance with the requirements of the Regulations, as applicable, are the sole responsibility of the Owner;</t>
  </si>
  <si>
    <t>Understands that the Regulations, as applicable, require the WVHDF and/or the WVDO to monitor for compliance as mandated by the Regulations of the applicable programs;</t>
  </si>
  <si>
    <t>Understands that the WVHDF's and/or WVDO's obligation to monitor for compliance with the requirements of the Regulations, as applicable, does not make the WVHDF or WVDO liable for an Owner/Applicant's noncompliance or relieve an Owner/Applicant of its responsibility for compliance;</t>
  </si>
  <si>
    <t>Understands that a property may be rejected if the Owner/Applicant or any of its related entities have any outstanding and/or unresolved issues of noncompliance for any project after the end of the correction period, as determined by the WVHDF.</t>
  </si>
  <si>
    <r>
      <t xml:space="preserve">* </t>
    </r>
    <r>
      <rPr>
        <b/>
        <i/>
        <sz val="10"/>
        <color rgb="FFFF0000"/>
        <rFont val="Calibri"/>
        <family val="2"/>
        <scheme val="minor"/>
      </rPr>
      <t>Submit Rental Assistance Contract evidencing total years, expirations, and option to renew.</t>
    </r>
  </si>
  <si>
    <t>Name of organization</t>
  </si>
  <si>
    <t>Name of signatory</t>
  </si>
  <si>
    <t>Signature</t>
  </si>
  <si>
    <t>Date</t>
  </si>
  <si>
    <t>Source 1, Source 2 . . . Source 5
Sources correspond to pg 3 descrip.</t>
  </si>
  <si>
    <t>UA - Project name</t>
  </si>
  <si>
    <t>Tax Estimate</t>
  </si>
  <si>
    <t>Audited Financials</t>
  </si>
  <si>
    <t>CNA</t>
  </si>
  <si>
    <t>LBP Plan</t>
  </si>
  <si>
    <t>Asbestos Plan</t>
  </si>
  <si>
    <t>Attachment Form</t>
  </si>
  <si>
    <t>Insurance Estimate</t>
  </si>
  <si>
    <t>Certification of 
Section 3 Compliance</t>
  </si>
  <si>
    <t>WVHDF Use Only</t>
  </si>
  <si>
    <t>MBE
(Yes=True
No=False)</t>
  </si>
  <si>
    <t>WBE
(Yes=True
No=False)</t>
  </si>
  <si>
    <t>(must have one &amp; only one true selected)</t>
  </si>
  <si>
    <t xml:space="preserve">          - Developer(s)  </t>
  </si>
  <si>
    <t xml:space="preserve">          - Ownership Entity</t>
  </si>
  <si>
    <t>Kanawha County</t>
  </si>
  <si>
    <r>
      <t>Site Control</t>
    </r>
    <r>
      <rPr>
        <b/>
        <sz val="9.75"/>
        <color rgb="FFFF0000"/>
        <rFont val="Calibri"/>
        <family val="2"/>
        <scheme val="minor"/>
      </rPr>
      <t xml:space="preserve"> </t>
    </r>
    <r>
      <rPr>
        <b/>
        <sz val="9.75"/>
        <rFont val="Calibri"/>
        <family val="2"/>
        <scheme val="minor"/>
      </rPr>
      <t xml:space="preserve">(continuous site control must be maintained in the applicant's/ownership entity's name) </t>
    </r>
  </si>
  <si>
    <r>
      <t xml:space="preserve">An executed conditional commitment letter from the public housing authority committing to enter into an Agreement to Enter into Housing Assistance Payments Contract (“AHAP Contract”).  Such letter must contain conditions such as (1) HUD subsidy layering review completion, and (2) environmental review approval (see 24 CFR § 983.153), </t>
    </r>
    <r>
      <rPr>
        <b/>
        <sz val="10"/>
        <color rgb="FFFF0000"/>
        <rFont val="Calibri"/>
        <family val="2"/>
        <scheme val="minor"/>
      </rPr>
      <t>OR</t>
    </r>
  </si>
  <si>
    <t>Applicant's Use</t>
  </si>
  <si>
    <t xml:space="preserve">  ▪  Upon thorough review of the three most recent years of audited financial statements (which includes, but is not limited to, the analysis of:  cash flows, financial ratios, debt service coverage ratios, and any audit findings), the developer(s) and ownership entity are determined to be fiscally sound.</t>
  </si>
  <si>
    <t>Demolition/New Construction</t>
  </si>
  <si>
    <r>
      <t xml:space="preserve"> Fully complete, execute, and include the Authorization to Release Information form located at the "Authorization" tab </t>
    </r>
    <r>
      <rPr>
        <sz val="10"/>
        <color rgb="FFFF0000"/>
        <rFont val="Calibri"/>
        <family val="2"/>
        <scheme val="minor"/>
      </rPr>
      <t>(page 18)</t>
    </r>
    <r>
      <rPr>
        <sz val="10"/>
        <rFont val="Calibri"/>
        <family val="2"/>
        <scheme val="minor"/>
      </rPr>
      <t xml:space="preserve"> of this RFP.</t>
    </r>
  </si>
  <si>
    <t>5 yrs</t>
  </si>
  <si>
    <t>SOURCES OF FUNDS PROPOSAL *</t>
  </si>
  <si>
    <t xml:space="preserve">The Owner/Applicant has never been suspended or disbarred from WVHDF program or the System for Award Management (SAM) database. </t>
  </si>
  <si>
    <r>
      <t xml:space="preserve">At least one member of the Development Team is either a Minority Owned Business Enterprise (MBE) or a Women Owned Business Enterprise (WBE) </t>
    </r>
    <r>
      <rPr>
        <i/>
        <sz val="10"/>
        <color rgb="FFFF0000"/>
        <rFont val="Calibri"/>
        <family val="2"/>
        <scheme val="minor"/>
      </rPr>
      <t>(per pg 2)</t>
    </r>
  </si>
  <si>
    <t xml:space="preserve">There are no MBE or WBE members on the Development Team. </t>
  </si>
  <si>
    <t>The Project is located in Clendenin, WV.</t>
  </si>
  <si>
    <t>https://www.wvhdf.com/programs/cdbr-dr-nsp-riverview-offsite-program</t>
  </si>
  <si>
    <t>PRE-APPLICATION</t>
  </si>
  <si>
    <t>RESTORE RIVERVIEW OFFSITE PROGRAM</t>
  </si>
  <si>
    <t>CDBG-DR amount</t>
  </si>
  <si>
    <t>Project type</t>
  </si>
  <si>
    <t>Outside Floodplain</t>
  </si>
  <si>
    <t xml:space="preserve">  ▪  Property is outside of the 100-year floodplain</t>
  </si>
  <si>
    <t xml:space="preserve">  ▪  Property is within the 100-year floodplain</t>
  </si>
  <si>
    <t>(must select one option)</t>
  </si>
  <si>
    <t>REQUIRED MINIMUM SCORE - 50
MUST MEET ALL MINIMUM REQUIREMENTS</t>
  </si>
  <si>
    <t>Approx Months</t>
  </si>
  <si>
    <t>The residential area of the Property will be outside of the 100- and 500-year floodplain.</t>
  </si>
  <si>
    <t>Requesting the following funding amount(s), if known:</t>
  </si>
  <si>
    <t>OR</t>
  </si>
  <si>
    <t xml:space="preserve">See page 7 Annual Cash Flow for figures </t>
  </si>
  <si>
    <t>(must have one &amp; only one true selected below)</t>
  </si>
  <si>
    <t>DSCR greater than or equal to 1.25</t>
  </si>
  <si>
    <t>DSCR greater than or equal to 1.20 and less than 1.25</t>
  </si>
  <si>
    <t>DSCR less than 1.20</t>
  </si>
  <si>
    <t>(Must use DSCR if available, if no DSCR available, use the Operating Margin)</t>
  </si>
  <si>
    <t>Debt Service Coverage Ratio (DSCR) OR Operating Margin (OM)</t>
  </si>
  <si>
    <t xml:space="preserve">  ▪  DSCR is greater than or equal to 1.25</t>
  </si>
  <si>
    <t xml:space="preserve">  ▪  DSCR is less than 1.12</t>
  </si>
  <si>
    <t>Operating Margin Percent (OM)</t>
  </si>
  <si>
    <t>OM is greater than or equal to 15% and less than 20%</t>
  </si>
  <si>
    <t xml:space="preserve">  ▪  OM is greater than or equal to 15% and less than 20%</t>
  </si>
  <si>
    <t>OM is less than 15%</t>
  </si>
  <si>
    <t xml:space="preserve">  ▪  OM is less than 15%</t>
  </si>
  <si>
    <t xml:space="preserve">  ▪  OM is greater than or equal to 20%</t>
  </si>
  <si>
    <t>OM is greater than or equal to 20%</t>
  </si>
  <si>
    <t xml:space="preserve">  ▪  DSCR is greater than or equal to 1.20 but less than 1.12</t>
  </si>
  <si>
    <t>https://www.wvhdf.com/programs/cdbr-dr-riverview-offsite-program</t>
  </si>
  <si>
    <t>CDBG-DR WEST VIRGINIA RESTORE RIVERVIEW OFFSITE PROGRAM</t>
  </si>
  <si>
    <t>PROPOSAL INSTRUCTIONS - 2021</t>
  </si>
  <si>
    <t xml:space="preserve"> RFP 2021 CDBG-DR WV RV </t>
  </si>
  <si>
    <t xml:space="preserve">The West Virginia Housing Development Fund (WVHDF) is soliciting proposals for the CDBG-DR WV Restore Riverview Offsite Program (the Program) from eligible applicants.  </t>
  </si>
  <si>
    <r>
      <t>Do not forget to print, sign, and submit the CDBG-DR certification (signature) page</t>
    </r>
    <r>
      <rPr>
        <sz val="10.5"/>
        <color rgb="FFFF0000"/>
        <rFont val="Calibri"/>
        <family val="2"/>
        <scheme val="minor"/>
      </rPr>
      <t xml:space="preserve"> (pg 18)</t>
    </r>
    <r>
      <rPr>
        <sz val="10.5"/>
        <rFont val="Calibri"/>
        <family val="2"/>
        <scheme val="minor"/>
      </rPr>
      <t xml:space="preserve"> along with your completed application.</t>
    </r>
  </si>
  <si>
    <r>
      <t>Submit your CDBG-DR application workbook in excel format to your Procorem work-center.  Please name your attachments according to the Attachments tab</t>
    </r>
    <r>
      <rPr>
        <sz val="10.5"/>
        <color rgb="FFFF0000"/>
        <rFont val="Calibri"/>
        <family val="2"/>
        <scheme val="minor"/>
      </rPr>
      <t xml:space="preserve"> (pg 19) </t>
    </r>
    <r>
      <rPr>
        <sz val="10.5"/>
        <rFont val="Calibri"/>
        <family val="2"/>
        <scheme val="minor"/>
      </rPr>
      <t xml:space="preserve">in this workbook.  </t>
    </r>
  </si>
  <si>
    <t>CDBG-DR Rental Units:</t>
  </si>
  <si>
    <t>Net Rent - CDBG-DR Rental Units</t>
  </si>
  <si>
    <t>Funding Source(s)                       (CDBG-DR, etc.)</t>
  </si>
  <si>
    <r>
      <t xml:space="preserve">Debt Service Coverage Ratio (DSCR) </t>
    </r>
    <r>
      <rPr>
        <b/>
        <u/>
        <sz val="10"/>
        <rFont val="Calibri"/>
        <family val="2"/>
        <scheme val="minor"/>
      </rPr>
      <t>OR</t>
    </r>
    <r>
      <rPr>
        <b/>
        <sz val="10"/>
        <rFont val="Calibri"/>
        <family val="2"/>
        <scheme val="minor"/>
      </rPr>
      <t xml:space="preserve"> Operating Margin (OM) (Max Points Available 15)</t>
    </r>
  </si>
  <si>
    <t>CERTIFICATIONS - 2021</t>
  </si>
  <si>
    <t>Minimum</t>
  </si>
  <si>
    <t>$ 1,519,911</t>
  </si>
  <si>
    <t>Maximum at this time</t>
  </si>
  <si>
    <r>
      <t xml:space="preserve">ANNOUNCEMENT </t>
    </r>
    <r>
      <rPr>
        <b/>
        <sz val="11"/>
        <color rgb="FF0070C0"/>
        <rFont val="Calibri"/>
        <family val="2"/>
        <scheme val="minor"/>
      </rPr>
      <t>(by Friday, 02/12/2021, by 11:59 p.m.)</t>
    </r>
  </si>
  <si>
    <r>
      <t xml:space="preserve">MAIN APPLICATION </t>
    </r>
    <r>
      <rPr>
        <b/>
        <sz val="11"/>
        <color rgb="FF0070C0"/>
        <rFont val="Calibri"/>
        <family val="2"/>
        <scheme val="minor"/>
      </rPr>
      <t>(due Monday, 06/07/2021, by 4:30 p.m.)</t>
    </r>
  </si>
  <si>
    <r>
      <t xml:space="preserve">PRE-APPLICATION &amp; ELIGIBILITY FORM </t>
    </r>
    <r>
      <rPr>
        <b/>
        <sz val="11"/>
        <color rgb="FF0070C0"/>
        <rFont val="Calibri"/>
        <family val="2"/>
        <scheme val="minor"/>
      </rPr>
      <t>(due Wednesday, 03/31/2021, by 11:59 p.m.)</t>
    </r>
  </si>
  <si>
    <t>No later than Wednesday</t>
  </si>
  <si>
    <t>No later than Monday</t>
  </si>
  <si>
    <r>
      <t xml:space="preserve">The RFP Announcement will be emailed and posted at </t>
    </r>
    <r>
      <rPr>
        <sz val="10.5"/>
        <color rgb="FF0070C0"/>
        <rFont val="Calibri"/>
        <family val="2"/>
        <scheme val="minor"/>
      </rPr>
      <t xml:space="preserve">www.wvhdf.com </t>
    </r>
    <r>
      <rPr>
        <sz val="10.5"/>
        <rFont val="Calibri"/>
        <family val="2"/>
        <scheme val="minor"/>
      </rPr>
      <t xml:space="preserve">under the Programs &amp; Program Guides - CDBG-DR Riverview Offsite Program page and at  </t>
    </r>
    <r>
      <rPr>
        <sz val="10.5"/>
        <color rgb="FF0070C0"/>
        <rFont val="Calibri"/>
        <family val="2"/>
        <scheme val="minor"/>
      </rPr>
      <t>www.</t>
    </r>
    <r>
      <rPr>
        <sz val="10.5"/>
        <color rgb="FF0066CC"/>
        <rFont val="Calibri"/>
        <family val="2"/>
        <scheme val="minor"/>
      </rPr>
      <t>WVFloodRecovery.com</t>
    </r>
    <r>
      <rPr>
        <sz val="10.5"/>
        <rFont val="Calibri"/>
        <family val="2"/>
        <scheme val="minor"/>
      </rPr>
      <t xml:space="preserve">.  To help keep existing distribution lists current, please submit organizational contact updates to your existing organizational Procorem work-center, to the main contact listed with this RFP, or to </t>
    </r>
    <r>
      <rPr>
        <sz val="10.5"/>
        <color rgb="FF0066CC"/>
        <rFont val="Calibri"/>
        <family val="2"/>
        <scheme val="minor"/>
      </rPr>
      <t>ccolby@wvhdf.com</t>
    </r>
    <r>
      <rPr>
        <sz val="10.5"/>
        <rFont val="Calibri"/>
        <family val="2"/>
        <scheme val="minor"/>
      </rPr>
      <t>.</t>
    </r>
  </si>
  <si>
    <t>Proposal Instructions - 2021 (Continued)</t>
  </si>
  <si>
    <r>
      <t>The Program provides financial assistance to eligible organizations for the acquisition/construction and/or rehabilitation of at least eight affordable multifamily rental units for households in Kanawha County, WV.</t>
    </r>
    <r>
      <rPr>
        <sz val="11"/>
        <color rgb="FFFF0000"/>
        <rFont val="Calibri"/>
        <family val="2"/>
        <scheme val="minor"/>
      </rPr>
      <t xml:space="preserve"> </t>
    </r>
  </si>
  <si>
    <r>
      <t>At least 51% of the Project’s units will be occupied by low to moderate income (LMI) persons</t>
    </r>
    <r>
      <rPr>
        <sz val="11"/>
        <color rgb="FFFF0000"/>
        <rFont val="Calibri"/>
        <family val="2"/>
        <scheme val="minor"/>
      </rPr>
      <t>*</t>
    </r>
    <r>
      <rPr>
        <sz val="11"/>
        <rFont val="Calibri"/>
        <family val="2"/>
        <scheme val="minor"/>
      </rPr>
      <t>.</t>
    </r>
    <r>
      <rPr>
        <strike/>
        <sz val="11"/>
        <rFont val="Calibri"/>
        <family val="2"/>
        <scheme val="minor"/>
      </rPr>
      <t xml:space="preserve"> </t>
    </r>
  </si>
  <si>
    <t>The Program's policies and procedures and various definitions are included in the CDBG-DR West Virginia Restore Riverview Offsite Program Guidelines which can be viewed or downloaded from the CDBG-DR Program page on our website at:</t>
  </si>
  <si>
    <r>
      <t xml:space="preserve">Complete the CDBG-DR Pre-Application and Eligibility forms included with this workbook.  </t>
    </r>
    <r>
      <rPr>
        <i/>
        <u/>
        <sz val="10.5"/>
        <rFont val="Calibri"/>
        <family val="2"/>
        <scheme val="minor"/>
      </rPr>
      <t xml:space="preserve">Print the forms and sign, date, and email to </t>
    </r>
    <r>
      <rPr>
        <i/>
        <u/>
        <sz val="10.5"/>
        <color rgb="FF0066CC"/>
        <rFont val="Calibri"/>
        <family val="2"/>
        <scheme val="minor"/>
      </rPr>
      <t>ccolby@wvhdf.com</t>
    </r>
    <r>
      <rPr>
        <i/>
        <u/>
        <sz val="10.5"/>
        <rFont val="Calibri"/>
        <family val="2"/>
        <scheme val="minor"/>
      </rPr>
      <t xml:space="preserve"> no later than Wednesday, 3/31/2021.</t>
    </r>
  </si>
  <si>
    <t>WVHDF reserves the right to adjust the CDBG-DR sources, which will be determined during project underwriting.</t>
  </si>
  <si>
    <t xml:space="preserve">Total CDBG-DR </t>
  </si>
  <si>
    <t>Property Rents for CDBG-DR Residential Rental Units</t>
  </si>
  <si>
    <t>Provide estimated (based upon normalized operations) annual expense information for CDBG-DR and Market Rate Residential Rental Units in the property.  New construction and Adaptive Re-Use:  provide year-end operating information from a comparable project currently in operation.  Rehabilitation:  provide previous year-end operating information.</t>
  </si>
  <si>
    <t>Lead Based Paint (LBP)and/or Asbestos</t>
  </si>
  <si>
    <t xml:space="preserve">Within and including, 1/2 mile from Riverview building in Clendenin. </t>
  </si>
  <si>
    <t>Over 1/2 mile to less than 2 1/2 miles from Riverview building in Clendenin which includes the interstate exit.</t>
  </si>
  <si>
    <t xml:space="preserve">From 2 1/2 miles to 8 miles from Riverview building in Clendenin which includes a number of areas in Elkview.   </t>
  </si>
  <si>
    <t xml:space="preserve">From 8 miles to 13 miles from Riverview building in Clendenin which includes the town of Pinch and some of Mink Shoals. </t>
  </si>
  <si>
    <t>Thirteen miles or over from Riverview building in Clendenin.</t>
  </si>
  <si>
    <t>Total Number of CDBG-DR</t>
  </si>
  <si>
    <t>If the Project is selected for an award of CDBG-DR funds, then an appraisal must be submitted, prior to the execution of the Written Agreement, that states the appraised value on an "as is" and "after improvements" basis for the Project (prepared under the cost method).</t>
  </si>
  <si>
    <t>CDBG-DR Applicant:</t>
  </si>
  <si>
    <r>
      <t>This certification is required by all CDBG-DR</t>
    </r>
    <r>
      <rPr>
        <b/>
        <strike/>
        <sz val="11"/>
        <rFont val="Calibri"/>
        <family val="2"/>
        <scheme val="minor"/>
      </rPr>
      <t xml:space="preserve"> </t>
    </r>
    <r>
      <rPr>
        <b/>
        <sz val="11"/>
        <rFont val="Calibri"/>
        <family val="2"/>
        <scheme val="minor"/>
      </rPr>
      <t>Owner/Applicants.</t>
    </r>
  </si>
  <si>
    <r>
      <t>Assumes all damages, losses, costs, and expenses directly or indirectly resulting from, arising out of, or relating to information concerning acceptance in, consideration for approval or disapproval for participation in the CDBG-DR Program</t>
    </r>
    <r>
      <rPr>
        <strike/>
        <sz val="11"/>
        <rFont val="Calibri"/>
        <family val="2"/>
        <scheme val="minor"/>
      </rPr>
      <t>,</t>
    </r>
    <r>
      <rPr>
        <sz val="11"/>
        <rFont val="Calibri"/>
        <family val="2"/>
        <scheme val="minor"/>
      </rPr>
      <t xml:space="preserve"> and, accordingly, agrees to indemnify and hold harmless the WVHDF and the State of West Virginia against any and all claims, suits, losses, damages, costs, and expenses of any kind and of any nature that the WVHDF, the Owner/Applicant or its investors may suffer, incur, or pay;</t>
    </r>
  </si>
  <si>
    <t>Agrees that the WVHDF and WVDO will not be held responsible or liable for any representations made to the Owner or its investors relating to the CDBG-DR Program;</t>
  </si>
  <si>
    <t>Is responsible for ensuring that the property is in continuous compliance with all requirements as outlined in the CDBG-DR West Virginia Restore Riverview Offsite Guidelines (CDBG-DR Program), which includes applicable parts of Title 24 Code of Federal Regulations Part 570, Allocations, Common Application, Waivers, and Alternative Requirements for Community Development Block Grant Disaster Recovery Grantees , 81 FR 83254 (November 21, 2016, 82 FR 5591 (January 15, 2017), and 82 FR 36813 (August 7, 2017) (combined references referred to as "Regulations" below);</t>
  </si>
  <si>
    <r>
      <t>Ensures that CDBG-DR</t>
    </r>
    <r>
      <rPr>
        <strike/>
        <sz val="11"/>
        <rFont val="Calibri"/>
        <family val="2"/>
        <scheme val="minor"/>
      </rPr>
      <t xml:space="preserve"> </t>
    </r>
    <r>
      <rPr>
        <sz val="11"/>
        <rFont val="Calibri"/>
        <family val="2"/>
        <scheme val="minor"/>
      </rPr>
      <t>funds are not being requested for assistance for costs which other disaster recovery assistance was previously provided for the same purpose;</t>
    </r>
  </si>
  <si>
    <r>
      <t xml:space="preserve">Hereby makes applies to the WVHDF for the CDBG-DR amount(s) as listed on </t>
    </r>
    <r>
      <rPr>
        <sz val="11"/>
        <color rgb="FFFF0000"/>
        <rFont val="Calibri"/>
        <family val="2"/>
        <scheme val="minor"/>
      </rPr>
      <t>page 4, section 8</t>
    </r>
    <r>
      <rPr>
        <sz val="11"/>
        <rFont val="Calibri"/>
        <family val="2"/>
        <scheme val="minor"/>
      </rPr>
      <t xml:space="preserve"> of this application; and</t>
    </r>
  </si>
  <si>
    <r>
      <t xml:space="preserve">  ▪  Fully completed an executed Cerification form </t>
    </r>
    <r>
      <rPr>
        <sz val="11"/>
        <color rgb="FFFF0000"/>
        <rFont val="Calibri"/>
        <family val="2"/>
        <scheme val="minor"/>
      </rPr>
      <t>(form on pg 18)</t>
    </r>
  </si>
  <si>
    <t>15 I</t>
  </si>
  <si>
    <t>Property Proximity to Riverview Building in Clendenin</t>
  </si>
  <si>
    <t xml:space="preserve">  ▪  1/2 mile or less</t>
  </si>
  <si>
    <t xml:space="preserve">  ▪  Over 1/2 miles to 2 1/2 miles</t>
  </si>
  <si>
    <t xml:space="preserve">  ▪  Over 2 1/2 miles to less than 8 miles</t>
  </si>
  <si>
    <t xml:space="preserve">  ▪  Over 2 1/2 miles to less than 13 miles</t>
  </si>
  <si>
    <t xml:space="preserve">  ▪  13 miles and over</t>
  </si>
  <si>
    <t>Approximately</t>
  </si>
  <si>
    <t>5 - 1 BR
3 - 2 BR</t>
  </si>
  <si>
    <t>The undersigned applied for CDBG-DR loan from the West Virginia Development Office ("WVDO")/West Virginia Houing Development Fund ("WVHDF") to finance a portion of the Project.  As part of the application process, the WVDO/WVHDF may verify other sources of funding for the Project.</t>
  </si>
  <si>
    <t>The undersigned authorizes all funding sources for the Project to provide to the Fund any and all information and documentation requested by the WVDO/WVHDF regarding the undersigned and/or Project.  Such information includes, but is not limited to, account history, length of business relationship, history or business relationship, credit worthiness, and the terms of or a copy of the financing commitment for the Project.  The WVDO/WVHDF may address this authorization to any party named in the CDBG-DR loan application.</t>
  </si>
  <si>
    <t>The following questions must be answered if requesting CDBG‐DR funds.  For additional information, refer to  the CDBG‐DR West Virginia Restore Riverview Offsite Program Guidelines located on the WVHDF website at: </t>
  </si>
  <si>
    <t>I certify that I have read the CDBG-DR West Virginia Restore Riverview Offsite Program Guidelines and understand that all rules, regulations, policies and procedures must be adhered to and complied with throughout the project.</t>
  </si>
  <si>
    <t>Forgivable Loan</t>
  </si>
  <si>
    <r>
      <t xml:space="preserve">Expenses </t>
    </r>
    <r>
      <rPr>
        <sz val="10"/>
        <color rgb="FFFF0000"/>
        <rFont val="Calibri"/>
        <family val="2"/>
        <scheme val="minor"/>
      </rPr>
      <t>(From pg 6, Item 12)</t>
    </r>
    <r>
      <rPr>
        <sz val="10"/>
        <rFont val="Calibri"/>
        <family val="2"/>
        <scheme val="minor"/>
      </rPr>
      <t>:</t>
    </r>
  </si>
  <si>
    <t>Tenant Paid Rent (Owner Monthly Rent)</t>
  </si>
  <si>
    <r>
      <t xml:space="preserve">Rents </t>
    </r>
    <r>
      <rPr>
        <sz val="10"/>
        <color rgb="FFFF0000"/>
        <rFont val="Calibri"/>
        <family val="2"/>
        <scheme val="minor"/>
      </rPr>
      <t>(From pg 5, Item 11)</t>
    </r>
  </si>
  <si>
    <t>* 80% AMI (Area Median Income) Average household income, before taxes, adjusted for family size, for the applicable county.</t>
  </si>
  <si>
    <t>Proximity to Clendenin Building (Max Points Available:  30)</t>
  </si>
  <si>
    <t>Outside of the Floodplain (Points Available:  15)</t>
  </si>
  <si>
    <t xml:space="preserve">  ▪  Operating Pro Forma realistically indicates current and anticipated revenues, expenses, debt, and positive cash flow, including 5 years affordability period.</t>
  </si>
  <si>
    <t xml:space="preserve">* </t>
  </si>
  <si>
    <r>
      <t xml:space="preserve">The Owner/Applicant understands that if any residential site improvements are included in the 100- and 500-year floodplain, the building will </t>
    </r>
    <r>
      <rPr>
        <sz val="10"/>
        <color rgb="FF000000"/>
        <rFont val="Calibri"/>
        <family val="2"/>
      </rPr>
      <t>be elevated to two feet above base flood elevation and resiliency measures</t>
    </r>
    <r>
      <rPr>
        <sz val="10"/>
        <color rgb="FFFF0000"/>
        <rFont val="Calibri"/>
        <family val="2"/>
      </rPr>
      <t xml:space="preserve">* </t>
    </r>
    <r>
      <rPr>
        <sz val="10"/>
        <color rgb="FF000000"/>
        <rFont val="Calibri"/>
        <family val="2"/>
      </rPr>
      <t>will be taken.</t>
    </r>
    <r>
      <rPr>
        <sz val="10"/>
        <rFont val="Calibri"/>
        <family val="2"/>
        <scheme val="minor"/>
      </rPr>
      <t xml:space="preserve">  (see below)</t>
    </r>
  </si>
  <si>
    <t>2.       Emergency Lighting (Ex: if electricity goes down, lights in stairway/hallway go on immediately).</t>
  </si>
  <si>
    <t>3.       Flood vents (Depending on design of the building these could be minimal costs, if crawlspace).</t>
  </si>
  <si>
    <t>4.       Install commercial sump pump in elevator pit (if an elevator is applicable) so that the elevator would work in case of a flood related event.</t>
  </si>
  <si>
    <t>1.       Mechanical room for mechanical operations to be elevated minimum of 2 feet above the base flood elevation.</t>
  </si>
  <si>
    <t>State estimated twenty percent (20%) in additional resiliency costs to the ultimate unmet needs cost associated with housing.  The resiliency measures in the development with the goal of preserving life in the event of a future disaster include:</t>
  </si>
  <si>
    <r>
      <t xml:space="preserve">6.        As proposed, no residential units will be allowed in the 100 year floodplain </t>
    </r>
    <r>
      <rPr>
        <sz val="10"/>
        <color rgb="FFFF0000"/>
        <rFont val="Calibri"/>
        <family val="2"/>
        <scheme val="minor"/>
      </rPr>
      <t>without appropriate elevation measures taken as stated in the CDBG-DR West Virginia Restore Riverview Offsite Program Guidelines.</t>
    </r>
  </si>
  <si>
    <t>5.        Elevator accessible at entrance to be outside of 100-year floodplain (if applicable).</t>
  </si>
  <si>
    <t>Note:  If seeking a Letter of Map Amendment (LOMA) and it is not granted, flood insurance will be needed in the 100-year floodplain according to HUD guidelines.</t>
  </si>
  <si>
    <t>Updated 3/28/2021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</si>
</sst>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4">
    <numFmt numFmtId="5" formatCode="&quot;$&quot;#,##0_);\(&quot;$&quot;#,##0\)"/>
    <numFmt numFmtId="6" formatCode="&quot;$&quot;#,##0_);[Red]\(&quot;$&quot;#,##0\)"/>
    <numFmt numFmtId="7" formatCode="&quot;$&quot;#,##0.00_);\(&quot;$&quot;#,##0.00\)"/>
    <numFmt numFmtId="42" formatCode="_(&quot;$&quot;* #,##0_);_(&quot;$&quot;* \(#,##0\);_(&quot;$&quot;* &quot;-&quot;_);_(@_)"/>
    <numFmt numFmtId="44" formatCode="_(&quot;$&quot;* #,##0.00_);_(&quot;$&quot;* \(#,##0.00\);_(&quot;$&quot;* &quot;-&quot;??_);_(@_)"/>
    <numFmt numFmtId="43" formatCode="_(* #,##0.00_);_(* \(#,##0.00\);_(* &quot;-&quot;??_);_(@_)"/>
    <numFmt numFmtId="164" formatCode="."/>
    <numFmt numFmtId="165" formatCode="_(&quot;$&quot;* #,##0_);_(&quot;$&quot;* \(#,##0\);_(&quot;$&quot;* &quot;-&quot;??_);_(@_)"/>
    <numFmt numFmtId="166" formatCode="0.0000%"/>
    <numFmt numFmtId="167" formatCode="&quot;$&quot;#,##0.00"/>
    <numFmt numFmtId="168" formatCode="&quot;$&quot;#,##0"/>
    <numFmt numFmtId="169" formatCode="[$-409]mmmm\ d\,\ yyyy;@"/>
    <numFmt numFmtId="170" formatCode="[$-5000445]0"/>
    <numFmt numFmtId="171" formatCode="[$-409]mmmm\ yyyy;@"/>
  </numFmts>
  <fonts count="90">
    <font>
      <sz val="10"/>
      <name val="Geneva"/>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Geneva"/>
    </font>
    <font>
      <b/>
      <sz val="10"/>
      <name val="Arial"/>
      <family val="2"/>
    </font>
    <font>
      <b/>
      <sz val="16"/>
      <name val="Arial"/>
      <family val="2"/>
    </font>
    <font>
      <sz val="10"/>
      <name val="Arial"/>
      <family val="2"/>
    </font>
    <font>
      <b/>
      <sz val="24"/>
      <name val="Arial"/>
      <family val="2"/>
    </font>
    <font>
      <sz val="10"/>
      <name val="Arial Narrow"/>
      <family val="2"/>
    </font>
    <font>
      <b/>
      <sz val="10"/>
      <name val="Arial Narrow"/>
      <family val="2"/>
    </font>
    <font>
      <b/>
      <sz val="18"/>
      <name val="Arial Narrow"/>
      <family val="2"/>
    </font>
    <font>
      <b/>
      <sz val="14"/>
      <name val="Arial"/>
      <family val="2"/>
    </font>
    <font>
      <b/>
      <sz val="10"/>
      <name val="Arial Narrow"/>
      <family val="2"/>
    </font>
    <font>
      <b/>
      <sz val="10"/>
      <name val="Arial"/>
      <family val="2"/>
    </font>
    <font>
      <sz val="11"/>
      <color rgb="FFFF0000"/>
      <name val="Calibri"/>
      <family val="2"/>
      <scheme val="minor"/>
    </font>
    <font>
      <b/>
      <sz val="11"/>
      <color theme="1"/>
      <name val="Calibri"/>
      <family val="2"/>
      <scheme val="minor"/>
    </font>
    <font>
      <b/>
      <sz val="20"/>
      <name val="Calibri"/>
      <family val="2"/>
      <scheme val="minor"/>
    </font>
    <font>
      <b/>
      <sz val="10"/>
      <name val="Calibri"/>
      <family val="2"/>
      <scheme val="minor"/>
    </font>
    <font>
      <b/>
      <sz val="16"/>
      <name val="Calibri"/>
      <family val="2"/>
      <scheme val="minor"/>
    </font>
    <font>
      <b/>
      <sz val="12"/>
      <name val="Calibri"/>
      <family val="2"/>
      <scheme val="minor"/>
    </font>
    <font>
      <sz val="12"/>
      <name val="Calibri"/>
      <family val="2"/>
      <scheme val="minor"/>
    </font>
    <font>
      <b/>
      <sz val="30"/>
      <name val="Calibri"/>
      <family val="2"/>
      <scheme val="minor"/>
    </font>
    <font>
      <b/>
      <sz val="28"/>
      <name val="Calibri"/>
      <family val="2"/>
      <scheme val="minor"/>
    </font>
    <font>
      <b/>
      <sz val="36"/>
      <name val="Calibri"/>
      <family val="2"/>
      <scheme val="minor"/>
    </font>
    <font>
      <b/>
      <sz val="50"/>
      <name val="Calibri"/>
      <family val="2"/>
      <scheme val="minor"/>
    </font>
    <font>
      <b/>
      <sz val="11"/>
      <name val="Calibri"/>
      <family val="2"/>
      <scheme val="minor"/>
    </font>
    <font>
      <sz val="11"/>
      <name val="Calibri"/>
      <family val="2"/>
      <scheme val="minor"/>
    </font>
    <font>
      <i/>
      <sz val="11"/>
      <name val="Calibri"/>
      <family val="2"/>
      <scheme val="minor"/>
    </font>
    <font>
      <b/>
      <i/>
      <sz val="11"/>
      <name val="Calibri"/>
      <family val="2"/>
      <scheme val="minor"/>
    </font>
    <font>
      <i/>
      <sz val="11"/>
      <color rgb="FFFF0000"/>
      <name val="Calibri"/>
      <family val="2"/>
      <scheme val="minor"/>
    </font>
    <font>
      <b/>
      <sz val="11"/>
      <color rgb="FFFF0000"/>
      <name val="Calibri"/>
      <family val="2"/>
      <scheme val="minor"/>
    </font>
    <font>
      <b/>
      <sz val="11"/>
      <color rgb="FF0070C0"/>
      <name val="Calibri"/>
      <family val="2"/>
      <scheme val="minor"/>
    </font>
    <font>
      <sz val="10.5"/>
      <name val="Calibri"/>
      <family val="2"/>
      <scheme val="minor"/>
    </font>
    <font>
      <sz val="10.5"/>
      <color rgb="FF0066CC"/>
      <name val="Calibri"/>
      <family val="2"/>
      <scheme val="minor"/>
    </font>
    <font>
      <i/>
      <u/>
      <sz val="10.5"/>
      <name val="Calibri"/>
      <family val="2"/>
      <scheme val="minor"/>
    </font>
    <font>
      <i/>
      <u/>
      <sz val="10.5"/>
      <color rgb="FF0066CC"/>
      <name val="Calibri"/>
      <family val="2"/>
      <scheme val="minor"/>
    </font>
    <font>
      <sz val="10.5"/>
      <color rgb="FFFF0000"/>
      <name val="Calibri"/>
      <family val="2"/>
      <scheme val="minor"/>
    </font>
    <font>
      <u/>
      <sz val="10.5"/>
      <name val="Calibri"/>
      <family val="2"/>
      <scheme val="minor"/>
    </font>
    <font>
      <b/>
      <i/>
      <sz val="11"/>
      <color rgb="FF0066CC"/>
      <name val="Calibri"/>
      <family val="2"/>
      <scheme val="minor"/>
    </font>
    <font>
      <b/>
      <i/>
      <sz val="11"/>
      <color rgb="FFFF0000"/>
      <name val="Calibri"/>
      <family val="2"/>
      <scheme val="minor"/>
    </font>
    <font>
      <b/>
      <i/>
      <sz val="11"/>
      <color theme="1"/>
      <name val="Calibri"/>
      <family val="2"/>
      <scheme val="minor"/>
    </font>
    <font>
      <sz val="12"/>
      <color theme="1"/>
      <name val="Calibri"/>
      <family val="2"/>
      <scheme val="minor"/>
    </font>
    <font>
      <i/>
      <sz val="10"/>
      <name val="Calibri"/>
      <family val="2"/>
      <scheme val="minor"/>
    </font>
    <font>
      <b/>
      <i/>
      <sz val="10"/>
      <name val="Calibri"/>
      <family val="2"/>
      <scheme val="minor"/>
    </font>
    <font>
      <sz val="10"/>
      <name val="Calibri"/>
      <family val="2"/>
      <scheme val="minor"/>
    </font>
    <font>
      <i/>
      <sz val="9"/>
      <color theme="1"/>
      <name val="Calibri"/>
      <family val="2"/>
      <scheme val="minor"/>
    </font>
    <font>
      <b/>
      <sz val="12"/>
      <color theme="1"/>
      <name val="Calibri"/>
      <family val="2"/>
      <scheme val="minor"/>
    </font>
    <font>
      <u/>
      <sz val="11"/>
      <name val="Calibri"/>
      <family val="2"/>
      <scheme val="minor"/>
    </font>
    <font>
      <b/>
      <u/>
      <sz val="12"/>
      <name val="Calibri"/>
      <family val="2"/>
      <scheme val="minor"/>
    </font>
    <font>
      <b/>
      <u/>
      <sz val="10"/>
      <name val="Calibri"/>
      <family val="2"/>
      <scheme val="minor"/>
    </font>
    <font>
      <sz val="8"/>
      <name val="Geneva"/>
    </font>
    <font>
      <b/>
      <sz val="14"/>
      <name val="Calibri"/>
      <family val="2"/>
      <scheme val="minor"/>
    </font>
    <font>
      <sz val="9"/>
      <name val="Calibri"/>
      <family val="2"/>
      <scheme val="minor"/>
    </font>
    <font>
      <sz val="8"/>
      <name val="Calibri"/>
      <family val="2"/>
      <scheme val="minor"/>
    </font>
    <font>
      <sz val="10"/>
      <color theme="1"/>
      <name val="Calibri"/>
      <family val="2"/>
      <scheme val="minor"/>
    </font>
    <font>
      <b/>
      <sz val="10"/>
      <color theme="1"/>
      <name val="Calibri"/>
      <family val="2"/>
      <scheme val="minor"/>
    </font>
    <font>
      <b/>
      <sz val="10"/>
      <color rgb="FFFF0000"/>
      <name val="Calibri"/>
      <family val="2"/>
      <scheme val="minor"/>
    </font>
    <font>
      <b/>
      <sz val="9"/>
      <name val="Calibri"/>
      <family val="2"/>
      <scheme val="minor"/>
    </font>
    <font>
      <b/>
      <sz val="9.75"/>
      <name val="Calibri"/>
      <family val="2"/>
      <scheme val="minor"/>
    </font>
    <font>
      <sz val="9.75"/>
      <name val="Calibri"/>
      <family val="2"/>
      <scheme val="minor"/>
    </font>
    <font>
      <b/>
      <sz val="9.75"/>
      <color rgb="FFFF0000"/>
      <name val="Calibri"/>
      <family val="2"/>
      <scheme val="minor"/>
    </font>
    <font>
      <u/>
      <sz val="10"/>
      <name val="Calibri"/>
      <family val="2"/>
      <scheme val="minor"/>
    </font>
    <font>
      <b/>
      <sz val="8"/>
      <name val="Calibri"/>
      <family val="2"/>
      <scheme val="minor"/>
    </font>
    <font>
      <sz val="9.75"/>
      <color rgb="FFFF0000"/>
      <name val="Calibri"/>
      <family val="2"/>
      <scheme val="minor"/>
    </font>
    <font>
      <b/>
      <i/>
      <u/>
      <sz val="10"/>
      <name val="Calibri"/>
      <family val="2"/>
      <scheme val="minor"/>
    </font>
    <font>
      <sz val="10"/>
      <color rgb="FFFF0000"/>
      <name val="Calibri"/>
      <family val="2"/>
      <scheme val="minor"/>
    </font>
    <font>
      <i/>
      <sz val="10"/>
      <color rgb="FFFF0000"/>
      <name val="Calibri"/>
      <family val="2"/>
      <scheme val="minor"/>
    </font>
    <font>
      <b/>
      <i/>
      <sz val="10"/>
      <color rgb="FFFF0000"/>
      <name val="Calibri"/>
      <family val="2"/>
      <scheme val="minor"/>
    </font>
    <font>
      <b/>
      <sz val="9.5"/>
      <name val="Calibri"/>
      <family val="2"/>
      <scheme val="minor"/>
    </font>
    <font>
      <b/>
      <sz val="10"/>
      <color theme="0"/>
      <name val="Calibri"/>
      <family val="2"/>
      <scheme val="minor"/>
    </font>
    <font>
      <sz val="10"/>
      <color rgb="FF000000"/>
      <name val="Calibri"/>
      <family val="2"/>
      <scheme val="minor"/>
    </font>
    <font>
      <b/>
      <sz val="10"/>
      <name val="Calibri"/>
      <family val="2"/>
    </font>
    <font>
      <i/>
      <sz val="9.75"/>
      <color rgb="FFFF0000"/>
      <name val="Calibri"/>
      <family val="2"/>
      <scheme val="minor"/>
    </font>
    <font>
      <b/>
      <sz val="9"/>
      <color indexed="81"/>
      <name val="Tahoma"/>
      <family val="2"/>
    </font>
    <font>
      <b/>
      <i/>
      <sz val="9"/>
      <name val="Calibri"/>
      <family val="2"/>
      <scheme val="minor"/>
    </font>
    <font>
      <b/>
      <i/>
      <sz val="9"/>
      <color rgb="FFFF0000"/>
      <name val="Calibri"/>
      <family val="2"/>
      <scheme val="minor"/>
    </font>
    <font>
      <b/>
      <sz val="12"/>
      <color rgb="FFFF0000"/>
      <name val="Calibri"/>
      <family val="2"/>
      <scheme val="minor"/>
    </font>
    <font>
      <u/>
      <sz val="10"/>
      <color theme="10"/>
      <name val="Geneva"/>
    </font>
    <font>
      <sz val="10.5"/>
      <color rgb="FF0070C0"/>
      <name val="Calibri"/>
      <family val="2"/>
      <scheme val="minor"/>
    </font>
    <font>
      <b/>
      <sz val="12"/>
      <name val="Calibri"/>
      <family val="2"/>
    </font>
    <font>
      <strike/>
      <sz val="11"/>
      <name val="Calibri"/>
      <family val="2"/>
      <scheme val="minor"/>
    </font>
    <font>
      <b/>
      <strike/>
      <sz val="11"/>
      <name val="Calibri"/>
      <family val="2"/>
      <scheme val="minor"/>
    </font>
    <font>
      <sz val="10"/>
      <color rgb="FF000000"/>
      <name val="Calibri"/>
      <family val="2"/>
    </font>
    <font>
      <sz val="10"/>
      <color rgb="FFFF0000"/>
      <name val="Calibri"/>
      <family val="2"/>
    </font>
    <font>
      <b/>
      <sz val="14"/>
      <color rgb="FFFF0000"/>
      <name val="Calibri"/>
      <family val="2"/>
      <scheme val="minor"/>
    </font>
    <font>
      <b/>
      <i/>
      <sz val="10"/>
      <color theme="1"/>
      <name val="Calibri"/>
      <family val="2"/>
      <scheme val="minor"/>
    </font>
  </fonts>
  <fills count="19">
    <fill>
      <patternFill patternType="none"/>
    </fill>
    <fill>
      <patternFill patternType="gray125"/>
    </fill>
    <fill>
      <patternFill patternType="solid">
        <fgColor indexed="65"/>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14996795556505021"/>
        <bgColor indexed="64"/>
      </patternFill>
    </fill>
    <fill>
      <patternFill patternType="solid">
        <fgColor theme="1"/>
        <bgColor indexed="64"/>
      </patternFill>
    </fill>
    <fill>
      <patternFill patternType="solid">
        <fgColor theme="4" tint="0.79998168889431442"/>
        <bgColor indexed="64"/>
      </patternFill>
    </fill>
    <fill>
      <patternFill patternType="solid">
        <fgColor rgb="FFDCE6F1"/>
        <bgColor indexed="64"/>
      </patternFill>
    </fill>
    <fill>
      <patternFill patternType="solid">
        <fgColor rgb="FFD9D9D9"/>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rgb="FFFFFF99"/>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rgb="FFFFFFFF"/>
        <bgColor indexed="64"/>
      </patternFill>
    </fill>
    <fill>
      <patternFill patternType="solid">
        <fgColor theme="2"/>
        <bgColor indexed="64"/>
      </patternFill>
    </fill>
    <fill>
      <patternFill patternType="solid">
        <fgColor theme="2" tint="-0.249977111117893"/>
        <bgColor indexed="64"/>
      </patternFill>
    </fill>
    <fill>
      <patternFill patternType="solid">
        <fgColor theme="2" tint="-0.24994659260841701"/>
        <bgColor indexed="64"/>
      </patternFill>
    </fill>
  </fills>
  <borders count="90">
    <border>
      <left/>
      <right/>
      <top/>
      <bottom/>
      <diagonal/>
    </border>
    <border>
      <left style="thin">
        <color indexed="64"/>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thick">
        <color rgb="FF0066CC"/>
      </left>
      <right/>
      <top style="thick">
        <color rgb="FF0066CC"/>
      </top>
      <bottom/>
      <diagonal/>
    </border>
    <border>
      <left/>
      <right/>
      <top style="thick">
        <color rgb="FF0066CC"/>
      </top>
      <bottom/>
      <diagonal/>
    </border>
    <border>
      <left/>
      <right style="thick">
        <color rgb="FF0066CC"/>
      </right>
      <top style="thick">
        <color rgb="FF0066CC"/>
      </top>
      <bottom/>
      <diagonal/>
    </border>
    <border>
      <left style="thick">
        <color rgb="FF0066CC"/>
      </left>
      <right/>
      <top/>
      <bottom/>
      <diagonal/>
    </border>
    <border>
      <left/>
      <right style="thick">
        <color rgb="FF0066CC"/>
      </right>
      <top/>
      <bottom/>
      <diagonal/>
    </border>
    <border>
      <left style="thick">
        <color rgb="FF0066CC"/>
      </left>
      <right/>
      <top/>
      <bottom style="thick">
        <color rgb="FF0066CC"/>
      </bottom>
      <diagonal/>
    </border>
    <border>
      <left/>
      <right/>
      <top/>
      <bottom style="thick">
        <color rgb="FF0066CC"/>
      </bottom>
      <diagonal/>
    </border>
    <border>
      <left/>
      <right style="thick">
        <color rgb="FF0066CC"/>
      </right>
      <top/>
      <bottom style="thick">
        <color rgb="FF0066CC"/>
      </bottom>
      <diagonal/>
    </border>
    <border>
      <left/>
      <right/>
      <top/>
      <bottom style="thick">
        <color indexed="64"/>
      </bottom>
      <diagonal/>
    </border>
    <border>
      <left style="medium">
        <color indexed="64"/>
      </left>
      <right/>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bottom/>
      <diagonal/>
    </border>
  </borders>
  <cellStyleXfs count="12">
    <xf numFmtId="0" fontId="0" fillId="0" borderId="0"/>
    <xf numFmtId="44" fontId="7" fillId="0" borderId="0" applyFont="0" applyFill="0" applyBorder="0" applyAlignment="0" applyProtection="0"/>
    <xf numFmtId="0" fontId="10" fillId="0" borderId="0"/>
    <xf numFmtId="9" fontId="7" fillId="0" borderId="0" applyFont="0" applyFill="0" applyBorder="0" applyAlignment="0" applyProtection="0"/>
    <xf numFmtId="0" fontId="6" fillId="0" borderId="0"/>
    <xf numFmtId="44" fontId="6" fillId="0" borderId="0" applyFont="0" applyFill="0" applyBorder="0" applyAlignment="0" applyProtection="0"/>
    <xf numFmtId="0" fontId="5" fillId="0" borderId="0"/>
    <xf numFmtId="0" fontId="81" fillId="0" borderId="0" applyNumberFormat="0" applyFill="0" applyBorder="0" applyAlignment="0" applyProtection="0"/>
    <xf numFmtId="44" fontId="3" fillId="0" borderId="0" applyFont="0" applyFill="0" applyBorder="0" applyAlignment="0" applyProtection="0"/>
    <xf numFmtId="0" fontId="7" fillId="0" borderId="0"/>
    <xf numFmtId="9" fontId="7" fillId="0" borderId="0" applyFont="0" applyFill="0" applyBorder="0" applyAlignment="0" applyProtection="0"/>
    <xf numFmtId="43" fontId="7" fillId="0" borderId="0" applyFont="0" applyFill="0" applyBorder="0" applyAlignment="0" applyProtection="0"/>
  </cellStyleXfs>
  <cellXfs count="1641">
    <xf numFmtId="0" fontId="0" fillId="0" borderId="0" xfId="0"/>
    <xf numFmtId="0" fontId="8" fillId="0" borderId="0" xfId="0" applyFont="1"/>
    <xf numFmtId="0" fontId="13" fillId="0" borderId="0" xfId="0" applyFont="1" applyAlignment="1">
      <alignment horizontal="left"/>
    </xf>
    <xf numFmtId="0" fontId="8" fillId="0" borderId="0" xfId="0" applyFont="1" applyAlignment="1">
      <alignment horizontal="left"/>
    </xf>
    <xf numFmtId="0" fontId="8" fillId="0" borderId="0" xfId="0" applyFont="1" applyAlignment="1">
      <alignment vertical="center"/>
    </xf>
    <xf numFmtId="0" fontId="0" fillId="0" borderId="0" xfId="0" applyAlignment="1">
      <alignment vertical="center"/>
    </xf>
    <xf numFmtId="0" fontId="15" fillId="4" borderId="0" xfId="0" applyFont="1" applyFill="1"/>
    <xf numFmtId="0" fontId="17" fillId="0" borderId="0" xfId="0" applyFont="1"/>
    <xf numFmtId="0" fontId="17" fillId="0" borderId="0" xfId="0" applyFont="1" applyAlignment="1">
      <alignment wrapText="1"/>
    </xf>
    <xf numFmtId="0" fontId="12" fillId="4" borderId="0" xfId="0" applyFont="1" applyFill="1" applyAlignment="1" applyProtection="1">
      <alignment horizontal="left" vertical="center"/>
    </xf>
    <xf numFmtId="0" fontId="8" fillId="4" borderId="0" xfId="0" applyFont="1" applyFill="1" applyAlignment="1">
      <alignment horizontal="left" indent="12"/>
    </xf>
    <xf numFmtId="0" fontId="21" fillId="0" borderId="0" xfId="4" applyFont="1"/>
    <xf numFmtId="0" fontId="23" fillId="0" borderId="0" xfId="4" applyFont="1" applyAlignment="1">
      <alignment horizontal="center"/>
    </xf>
    <xf numFmtId="0" fontId="23" fillId="0" borderId="0" xfId="4" applyFont="1"/>
    <xf numFmtId="0" fontId="21" fillId="0" borderId="0" xfId="4" applyFont="1" applyAlignment="1">
      <alignment horizontal="center"/>
    </xf>
    <xf numFmtId="0" fontId="23" fillId="0" borderId="0" xfId="4" applyFont="1" applyAlignment="1">
      <alignment horizontal="left"/>
    </xf>
    <xf numFmtId="0" fontId="21" fillId="0" borderId="0" xfId="4" applyFont="1" applyAlignment="1">
      <alignment horizontal="left"/>
    </xf>
    <xf numFmtId="44" fontId="23" fillId="0" borderId="0" xfId="5" applyFont="1"/>
    <xf numFmtId="0" fontId="29" fillId="0" borderId="0" xfId="4" applyFont="1"/>
    <xf numFmtId="0" fontId="30" fillId="0" borderId="0" xfId="4" applyFont="1"/>
    <xf numFmtId="0" fontId="29" fillId="0" borderId="0" xfId="4" applyFont="1" applyAlignment="1">
      <alignment vertical="center"/>
    </xf>
    <xf numFmtId="0" fontId="29" fillId="11" borderId="4" xfId="4" applyFont="1" applyFill="1" applyBorder="1" applyAlignment="1">
      <alignment horizontal="center" vertical="center" wrapText="1"/>
    </xf>
    <xf numFmtId="165" fontId="30" fillId="0" borderId="4" xfId="5" applyNumberFormat="1" applyFont="1" applyBorder="1" applyAlignment="1">
      <alignment horizontal="center" vertical="center" wrapText="1"/>
    </xf>
    <xf numFmtId="165" fontId="29" fillId="11" borderId="4" xfId="4" applyNumberFormat="1" applyFont="1" applyFill="1" applyBorder="1" applyAlignment="1">
      <alignment horizontal="center" vertical="center" wrapText="1"/>
    </xf>
    <xf numFmtId="165" fontId="30" fillId="0" borderId="4" xfId="4" applyNumberFormat="1" applyFont="1" applyBorder="1" applyAlignment="1">
      <alignment horizontal="center" vertical="center" wrapText="1"/>
    </xf>
    <xf numFmtId="0" fontId="31" fillId="0" borderId="4" xfId="4" applyFont="1" applyBorder="1" applyAlignment="1">
      <alignment horizontal="center" vertical="center"/>
    </xf>
    <xf numFmtId="0" fontId="31" fillId="0" borderId="4" xfId="4" applyFont="1" applyBorder="1" applyAlignment="1">
      <alignment horizontal="center" vertical="center" wrapText="1"/>
    </xf>
    <xf numFmtId="14" fontId="30" fillId="0" borderId="4" xfId="4" applyNumberFormat="1" applyFont="1" applyBorder="1" applyAlignment="1">
      <alignment horizontal="center" vertical="center" wrapText="1"/>
    </xf>
    <xf numFmtId="0" fontId="34" fillId="0" borderId="0" xfId="4" applyFont="1"/>
    <xf numFmtId="0" fontId="29" fillId="0" borderId="0" xfId="4" applyFont="1" applyAlignment="1">
      <alignment horizontal="left"/>
    </xf>
    <xf numFmtId="0" fontId="45" fillId="0" borderId="0" xfId="4" applyFont="1"/>
    <xf numFmtId="0" fontId="6" fillId="0" borderId="0" xfId="4"/>
    <xf numFmtId="0" fontId="21" fillId="0" borderId="4" xfId="4" applyFont="1" applyBorder="1" applyAlignment="1">
      <alignment horizontal="center" vertical="center" wrapText="1"/>
    </xf>
    <xf numFmtId="0" fontId="6" fillId="0" borderId="0" xfId="4" applyAlignment="1">
      <alignment vertical="center"/>
    </xf>
    <xf numFmtId="0" fontId="50" fillId="0" borderId="0" xfId="4" applyFont="1"/>
    <xf numFmtId="0" fontId="30" fillId="0" borderId="0" xfId="4" applyFont="1" applyAlignment="1">
      <alignment horizontal="left"/>
    </xf>
    <xf numFmtId="0" fontId="30" fillId="0" borderId="2" xfId="4" applyFont="1" applyBorder="1"/>
    <xf numFmtId="0" fontId="30" fillId="0" borderId="0" xfId="4" applyFont="1" applyAlignment="1">
      <alignment horizontal="left"/>
    </xf>
    <xf numFmtId="0" fontId="29" fillId="7" borderId="4" xfId="4" applyFont="1" applyFill="1" applyBorder="1" applyAlignment="1" applyProtection="1">
      <alignment horizontal="center" vertical="center"/>
      <protection locked="0"/>
    </xf>
    <xf numFmtId="0" fontId="30" fillId="0" borderId="0" xfId="4" applyFont="1" applyFill="1" applyBorder="1" applyAlignment="1">
      <alignment horizontal="left"/>
    </xf>
    <xf numFmtId="0" fontId="29" fillId="0" borderId="0" xfId="4" applyFont="1" applyFill="1" applyBorder="1" applyAlignment="1">
      <alignment horizontal="left"/>
    </xf>
    <xf numFmtId="0" fontId="48" fillId="4" borderId="0" xfId="0" applyFont="1" applyFill="1" applyProtection="1"/>
    <xf numFmtId="0" fontId="48" fillId="0" borderId="0" xfId="0" applyFont="1"/>
    <xf numFmtId="0" fontId="48" fillId="0" borderId="0" xfId="0" applyFont="1" applyAlignment="1">
      <alignment horizontal="left" vertical="center"/>
    </xf>
    <xf numFmtId="0" fontId="48" fillId="4" borderId="0" xfId="0" applyFont="1" applyFill="1" applyAlignment="1">
      <alignment horizontal="left" vertical="center"/>
    </xf>
    <xf numFmtId="0" fontId="21" fillId="0" borderId="0" xfId="0" applyFont="1" applyAlignment="1">
      <alignment vertical="center"/>
    </xf>
    <xf numFmtId="0" fontId="48" fillId="4" borderId="0" xfId="0" applyFont="1" applyFill="1" applyAlignment="1" applyProtection="1">
      <alignment horizontal="left" vertical="center"/>
    </xf>
    <xf numFmtId="0" fontId="48" fillId="4" borderId="0" xfId="0" applyFont="1" applyFill="1" applyAlignment="1" applyProtection="1">
      <alignment vertical="center"/>
    </xf>
    <xf numFmtId="0" fontId="48" fillId="4" borderId="0" xfId="0" applyFont="1" applyFill="1" applyAlignment="1" applyProtection="1">
      <alignment horizontal="left" vertical="center" wrapText="1"/>
    </xf>
    <xf numFmtId="0" fontId="21" fillId="4" borderId="0" xfId="0" applyFont="1" applyFill="1" applyAlignment="1" applyProtection="1">
      <alignment vertical="center"/>
    </xf>
    <xf numFmtId="0" fontId="48" fillId="4" borderId="3" xfId="0" applyFont="1" applyFill="1" applyBorder="1" applyAlignment="1" applyProtection="1">
      <alignment horizontal="left" vertical="center"/>
    </xf>
    <xf numFmtId="0" fontId="48" fillId="4" borderId="0" xfId="0" applyFont="1" applyFill="1" applyAlignment="1">
      <alignment horizontal="left" vertical="center" wrapText="1"/>
    </xf>
    <xf numFmtId="0" fontId="48" fillId="4" borderId="0" xfId="0" applyFont="1" applyFill="1" applyAlignment="1">
      <alignment horizontal="left"/>
    </xf>
    <xf numFmtId="0" fontId="21" fillId="0" borderId="0" xfId="0" applyFont="1"/>
    <xf numFmtId="0" fontId="21" fillId="4" borderId="3" xfId="0" applyFont="1" applyFill="1" applyBorder="1" applyAlignment="1">
      <alignment horizontal="left"/>
    </xf>
    <xf numFmtId="0" fontId="21" fillId="4" borderId="0" xfId="0" applyFont="1" applyFill="1" applyAlignment="1">
      <alignment horizontal="left"/>
    </xf>
    <xf numFmtId="0" fontId="48" fillId="0" borderId="0" xfId="0" applyFont="1" applyAlignment="1">
      <alignment horizontal="left"/>
    </xf>
    <xf numFmtId="0" fontId="21" fillId="0" borderId="0" xfId="0" applyFont="1" applyAlignment="1">
      <alignment horizontal="left"/>
    </xf>
    <xf numFmtId="49" fontId="21" fillId="0" borderId="0" xfId="0" applyNumberFormat="1" applyFont="1" applyAlignment="1">
      <alignment horizontal="left"/>
    </xf>
    <xf numFmtId="0" fontId="21" fillId="0" borderId="0" xfId="0" applyFont="1" applyFill="1"/>
    <xf numFmtId="0" fontId="57" fillId="0" borderId="0" xfId="0" applyFont="1"/>
    <xf numFmtId="0" fontId="48" fillId="7" borderId="4" xfId="0" applyFont="1" applyFill="1" applyBorder="1" applyAlignment="1" applyProtection="1">
      <alignment horizontal="center" vertical="center" wrapText="1"/>
      <protection locked="0"/>
    </xf>
    <xf numFmtId="0" fontId="48" fillId="0" borderId="0" xfId="0" applyFont="1" applyAlignment="1">
      <alignment vertical="center"/>
    </xf>
    <xf numFmtId="0" fontId="21" fillId="4" borderId="0" xfId="0" applyFont="1" applyFill="1" applyAlignment="1">
      <alignment vertical="center"/>
    </xf>
    <xf numFmtId="0" fontId="21" fillId="0" borderId="0" xfId="0" applyFont="1" applyBorder="1" applyAlignment="1" applyProtection="1">
      <alignment horizontal="center" vertical="center"/>
    </xf>
    <xf numFmtId="0" fontId="21" fillId="7" borderId="4" xfId="0" applyFont="1" applyFill="1" applyBorder="1" applyAlignment="1" applyProtection="1">
      <alignment horizontal="left" vertical="center"/>
      <protection locked="0"/>
    </xf>
    <xf numFmtId="0" fontId="48" fillId="7" borderId="4" xfId="0" applyFont="1" applyFill="1" applyBorder="1" applyAlignment="1" applyProtection="1">
      <alignment horizontal="right" vertical="center"/>
      <protection locked="0"/>
    </xf>
    <xf numFmtId="0" fontId="21" fillId="7" borderId="4" xfId="0" applyFont="1" applyFill="1" applyBorder="1" applyAlignment="1" applyProtection="1">
      <alignment vertical="center"/>
      <protection locked="0"/>
    </xf>
    <xf numFmtId="0" fontId="48" fillId="4" borderId="0" xfId="0" applyFont="1" applyFill="1" applyBorder="1" applyAlignment="1" applyProtection="1">
      <alignment horizontal="center" vertical="center"/>
    </xf>
    <xf numFmtId="0" fontId="21" fillId="4" borderId="0" xfId="0" applyFont="1" applyFill="1" applyBorder="1" applyAlignment="1" applyProtection="1">
      <alignment horizontal="left" vertical="center"/>
    </xf>
    <xf numFmtId="0" fontId="48" fillId="4" borderId="0" xfId="0" applyFont="1" applyFill="1" applyBorder="1" applyAlignment="1" applyProtection="1">
      <alignment vertical="center"/>
    </xf>
    <xf numFmtId="0" fontId="21" fillId="4" borderId="0" xfId="0" applyFont="1" applyFill="1" applyBorder="1" applyAlignment="1" applyProtection="1">
      <alignment horizontal="center" vertical="center"/>
    </xf>
    <xf numFmtId="0" fontId="21" fillId="4" borderId="0" xfId="0" applyFont="1" applyFill="1" applyBorder="1" applyAlignment="1" applyProtection="1">
      <alignment vertical="center"/>
    </xf>
    <xf numFmtId="0" fontId="21" fillId="4" borderId="0" xfId="0" applyFont="1" applyFill="1" applyAlignment="1">
      <alignment horizontal="left" vertical="center"/>
    </xf>
    <xf numFmtId="0" fontId="48" fillId="4" borderId="0" xfId="0" applyFont="1" applyFill="1" applyAlignment="1">
      <alignment vertical="center"/>
    </xf>
    <xf numFmtId="0" fontId="21" fillId="0" borderId="0" xfId="0" applyFont="1" applyAlignment="1">
      <alignment horizontal="center" vertical="center"/>
    </xf>
    <xf numFmtId="0" fontId="48" fillId="4" borderId="0" xfId="0" applyFont="1" applyFill="1" applyAlignment="1">
      <alignment vertical="center" wrapText="1"/>
    </xf>
    <xf numFmtId="0" fontId="21" fillId="0" borderId="0" xfId="0" applyFont="1" applyAlignment="1">
      <alignment horizontal="left" vertical="center"/>
    </xf>
    <xf numFmtId="14" fontId="63" fillId="7" borderId="4" xfId="0" applyNumberFormat="1" applyFont="1" applyFill="1" applyBorder="1" applyAlignment="1" applyProtection="1">
      <alignment vertical="center" wrapText="1"/>
      <protection locked="0"/>
    </xf>
    <xf numFmtId="0" fontId="21" fillId="0" borderId="0" xfId="0" applyFont="1" applyAlignment="1" applyProtection="1">
      <alignment vertical="center"/>
    </xf>
    <xf numFmtId="0" fontId="21" fillId="4" borderId="0" xfId="0" applyFont="1" applyFill="1" applyBorder="1" applyAlignment="1" applyProtection="1">
      <alignment horizontal="right" vertical="center"/>
    </xf>
    <xf numFmtId="0" fontId="21" fillId="4" borderId="0" xfId="0" applyFont="1" applyFill="1" applyBorder="1" applyAlignment="1" applyProtection="1">
      <alignment horizontal="right" vertical="center" wrapText="1"/>
    </xf>
    <xf numFmtId="0" fontId="21" fillId="0" borderId="0" xfId="0" applyFont="1" applyAlignment="1" applyProtection="1">
      <alignment horizontal="left" vertical="center"/>
    </xf>
    <xf numFmtId="0" fontId="48" fillId="0" borderId="0" xfId="0" applyFont="1" applyAlignment="1" applyProtection="1">
      <alignment vertical="center"/>
    </xf>
    <xf numFmtId="0" fontId="63" fillId="7" borderId="4" xfId="0" applyFont="1" applyFill="1" applyBorder="1" applyAlignment="1" applyProtection="1">
      <alignment horizontal="center" vertical="center" wrapText="1"/>
      <protection locked="0"/>
    </xf>
    <xf numFmtId="0" fontId="63" fillId="7" borderId="4" xfId="0" applyFont="1" applyFill="1" applyBorder="1" applyAlignment="1" applyProtection="1">
      <alignment horizontal="center" vertical="center"/>
      <protection locked="0"/>
    </xf>
    <xf numFmtId="0" fontId="59" fillId="0" borderId="0" xfId="0" applyFont="1"/>
    <xf numFmtId="49" fontId="48" fillId="0" borderId="0" xfId="0" applyNumberFormat="1" applyFont="1" applyAlignment="1">
      <alignment horizontal="left"/>
    </xf>
    <xf numFmtId="0" fontId="48" fillId="0" borderId="0" xfId="0" applyFont="1" applyAlignment="1">
      <alignment vertical="center" wrapText="1"/>
    </xf>
    <xf numFmtId="0" fontId="21" fillId="0" borderId="0" xfId="0" applyFont="1" applyAlignment="1">
      <alignment vertical="center" wrapText="1"/>
    </xf>
    <xf numFmtId="0" fontId="59" fillId="0" borderId="0" xfId="0" applyFont="1" applyAlignment="1">
      <alignment vertical="center"/>
    </xf>
    <xf numFmtId="0" fontId="58" fillId="0" borderId="0" xfId="0" applyFont="1"/>
    <xf numFmtId="0" fontId="48" fillId="0" borderId="0" xfId="0" applyFont="1" applyAlignment="1">
      <alignment horizontal="center" vertical="center"/>
    </xf>
    <xf numFmtId="0" fontId="59" fillId="0" borderId="0" xfId="0" applyFont="1" applyFill="1" applyAlignment="1">
      <alignment wrapText="1"/>
    </xf>
    <xf numFmtId="0" fontId="21" fillId="4" borderId="2" xfId="0" applyFont="1" applyFill="1" applyBorder="1" applyAlignment="1" applyProtection="1">
      <alignment horizontal="left" vertical="center" wrapText="1"/>
    </xf>
    <xf numFmtId="0" fontId="21" fillId="7" borderId="8" xfId="0" applyFont="1" applyFill="1" applyBorder="1" applyAlignment="1" applyProtection="1">
      <alignment horizontal="center" vertical="center" wrapText="1"/>
      <protection locked="0"/>
    </xf>
    <xf numFmtId="165" fontId="71" fillId="4" borderId="11" xfId="0" applyNumberFormat="1" applyFont="1" applyFill="1" applyBorder="1" applyAlignment="1" applyProtection="1">
      <alignment horizontal="right" vertical="center" wrapText="1"/>
    </xf>
    <xf numFmtId="165" fontId="71" fillId="4" borderId="4" xfId="0" applyNumberFormat="1" applyFont="1" applyFill="1" applyBorder="1" applyAlignment="1" applyProtection="1">
      <alignment horizontal="right" vertical="center" wrapText="1"/>
    </xf>
    <xf numFmtId="167" fontId="21" fillId="7" borderId="20" xfId="1" applyNumberFormat="1" applyFont="1" applyFill="1" applyBorder="1" applyAlignment="1" applyProtection="1">
      <alignment horizontal="right" vertical="center"/>
      <protection locked="0"/>
    </xf>
    <xf numFmtId="167" fontId="48" fillId="7" borderId="11" xfId="0" applyNumberFormat="1" applyFont="1" applyFill="1" applyBorder="1" applyAlignment="1" applyProtection="1">
      <alignment horizontal="right" vertical="center"/>
      <protection locked="0"/>
    </xf>
    <xf numFmtId="0" fontId="48" fillId="0" borderId="0" xfId="0" applyFont="1" applyAlignment="1" applyProtection="1">
      <alignment vertical="center" wrapText="1"/>
    </xf>
    <xf numFmtId="167" fontId="48" fillId="7" borderId="4" xfId="0" applyNumberFormat="1" applyFont="1" applyFill="1" applyBorder="1" applyAlignment="1" applyProtection="1">
      <alignment horizontal="right" vertical="center"/>
      <protection locked="0"/>
    </xf>
    <xf numFmtId="167" fontId="21" fillId="7" borderId="21" xfId="1" applyNumberFormat="1" applyFont="1" applyFill="1" applyBorder="1" applyAlignment="1" applyProtection="1">
      <alignment horizontal="right" vertical="center"/>
      <protection locked="0"/>
    </xf>
    <xf numFmtId="167" fontId="21" fillId="7" borderId="22" xfId="1" applyNumberFormat="1" applyFont="1" applyFill="1" applyBorder="1" applyAlignment="1" applyProtection="1">
      <alignment horizontal="right" vertical="center"/>
      <protection locked="0"/>
    </xf>
    <xf numFmtId="42" fontId="48" fillId="4" borderId="31" xfId="1" applyNumberFormat="1" applyFont="1" applyFill="1" applyBorder="1" applyAlignment="1" applyProtection="1">
      <alignment vertical="center" wrapText="1"/>
    </xf>
    <xf numFmtId="49" fontId="48" fillId="0" borderId="0" xfId="0" applyNumberFormat="1" applyFont="1" applyAlignment="1" applyProtection="1">
      <alignment vertical="center"/>
    </xf>
    <xf numFmtId="0" fontId="21" fillId="3" borderId="3" xfId="0" applyFont="1" applyFill="1" applyBorder="1" applyAlignment="1" applyProtection="1">
      <alignment horizontal="center" vertical="center" wrapText="1"/>
    </xf>
    <xf numFmtId="0" fontId="21" fillId="3" borderId="12" xfId="0" applyFont="1" applyFill="1" applyBorder="1" applyAlignment="1" applyProtection="1">
      <alignment horizontal="center" vertical="center" wrapText="1"/>
    </xf>
    <xf numFmtId="168" fontId="48" fillId="8" borderId="11" xfId="0" applyNumberFormat="1" applyFont="1" applyFill="1" applyBorder="1" applyAlignment="1" applyProtection="1">
      <alignment horizontal="center" vertical="center" wrapText="1"/>
      <protection locked="0"/>
    </xf>
    <xf numFmtId="168" fontId="48" fillId="7" borderId="11" xfId="0" applyNumberFormat="1" applyFont="1" applyFill="1" applyBorder="1" applyAlignment="1" applyProtection="1">
      <alignment horizontal="center" vertical="center"/>
      <protection locked="0"/>
    </xf>
    <xf numFmtId="164" fontId="48" fillId="7" borderId="4" xfId="0" applyNumberFormat="1" applyFont="1" applyFill="1" applyBorder="1" applyAlignment="1" applyProtection="1">
      <alignment horizontal="left" vertical="center"/>
      <protection locked="0"/>
    </xf>
    <xf numFmtId="168" fontId="48" fillId="7" borderId="6" xfId="0" applyNumberFormat="1" applyFont="1" applyFill="1" applyBorder="1" applyAlignment="1" applyProtection="1">
      <alignment vertical="center"/>
      <protection locked="0"/>
    </xf>
    <xf numFmtId="168" fontId="48" fillId="7" borderId="4" xfId="0" applyNumberFormat="1" applyFont="1" applyFill="1" applyBorder="1" applyAlignment="1" applyProtection="1">
      <alignment vertical="center"/>
      <protection locked="0"/>
    </xf>
    <xf numFmtId="165" fontId="48" fillId="7" borderId="4" xfId="0" applyNumberFormat="1" applyFont="1" applyFill="1" applyBorder="1" applyAlignment="1" applyProtection="1">
      <alignment horizontal="center" vertical="center"/>
      <protection locked="0"/>
    </xf>
    <xf numFmtId="0" fontId="48" fillId="7" borderId="23" xfId="0" applyFont="1" applyFill="1" applyBorder="1" applyAlignment="1" applyProtection="1">
      <alignment horizontal="center" vertical="center"/>
      <protection locked="0"/>
    </xf>
    <xf numFmtId="1" fontId="48" fillId="7" borderId="4" xfId="0" applyNumberFormat="1" applyFont="1" applyFill="1" applyBorder="1" applyAlignment="1" applyProtection="1">
      <alignment horizontal="center" vertical="center"/>
      <protection locked="0"/>
    </xf>
    <xf numFmtId="1" fontId="48" fillId="7" borderId="23" xfId="0" applyNumberFormat="1" applyFont="1" applyFill="1" applyBorder="1" applyAlignment="1" applyProtection="1">
      <alignment horizontal="center" vertical="center"/>
      <protection locked="0"/>
    </xf>
    <xf numFmtId="167" fontId="58" fillId="7" borderId="4" xfId="0" applyNumberFormat="1" applyFont="1" applyFill="1" applyBorder="1" applyAlignment="1" applyProtection="1">
      <alignment vertical="center"/>
      <protection locked="0"/>
    </xf>
    <xf numFmtId="167" fontId="48" fillId="7" borderId="8" xfId="0" applyNumberFormat="1" applyFont="1" applyFill="1" applyBorder="1" applyAlignment="1" applyProtection="1">
      <alignment horizontal="right" vertical="center"/>
      <protection locked="0"/>
    </xf>
    <xf numFmtId="167" fontId="48" fillId="7" borderId="6" xfId="0" applyNumberFormat="1" applyFont="1" applyFill="1" applyBorder="1" applyAlignment="1" applyProtection="1">
      <alignment horizontal="right" vertical="center"/>
      <protection locked="0"/>
    </xf>
    <xf numFmtId="0" fontId="21" fillId="2" borderId="0" xfId="0" applyFont="1" applyFill="1" applyAlignment="1">
      <alignment horizontal="left" vertical="center"/>
    </xf>
    <xf numFmtId="0" fontId="21" fillId="4" borderId="7" xfId="0" applyFont="1" applyFill="1" applyBorder="1" applyAlignment="1" applyProtection="1">
      <alignment vertical="center"/>
    </xf>
    <xf numFmtId="165" fontId="48" fillId="7" borderId="4" xfId="0" applyNumberFormat="1" applyFont="1" applyFill="1" applyBorder="1" applyAlignment="1" applyProtection="1">
      <alignment horizontal="right" vertical="center"/>
      <protection locked="0"/>
    </xf>
    <xf numFmtId="165" fontId="48" fillId="0" borderId="11" xfId="0" applyNumberFormat="1" applyFont="1" applyBorder="1" applyAlignment="1" applyProtection="1">
      <alignment horizontal="right" vertical="center"/>
    </xf>
    <xf numFmtId="165" fontId="21" fillId="0" borderId="4" xfId="0" applyNumberFormat="1" applyFont="1" applyBorder="1" applyAlignment="1" applyProtection="1">
      <alignment horizontal="center" vertical="center"/>
    </xf>
    <xf numFmtId="165" fontId="48" fillId="8" borderId="4" xfId="0" applyNumberFormat="1" applyFont="1" applyFill="1" applyBorder="1" applyAlignment="1" applyProtection="1">
      <alignment vertical="center"/>
      <protection locked="0"/>
    </xf>
    <xf numFmtId="165" fontId="48" fillId="7" borderId="4" xfId="1" applyNumberFormat="1" applyFont="1" applyFill="1" applyBorder="1" applyAlignment="1" applyProtection="1">
      <alignment horizontal="right" vertical="center"/>
      <protection locked="0"/>
    </xf>
    <xf numFmtId="7" fontId="48" fillId="4" borderId="3" xfId="0" applyNumberFormat="1" applyFont="1" applyFill="1" applyBorder="1" applyAlignment="1" applyProtection="1">
      <alignment horizontal="left" vertical="center"/>
    </xf>
    <xf numFmtId="49" fontId="48" fillId="0" borderId="0" xfId="0" applyNumberFormat="1" applyFont="1" applyAlignment="1">
      <alignment horizontal="center" vertical="center"/>
    </xf>
    <xf numFmtId="49" fontId="21" fillId="0" borderId="0" xfId="0" applyNumberFormat="1" applyFont="1" applyAlignment="1">
      <alignment horizontal="center" vertical="center"/>
    </xf>
    <xf numFmtId="1" fontId="21" fillId="3" borderId="4" xfId="0" applyNumberFormat="1" applyFont="1" applyFill="1" applyBorder="1" applyAlignment="1" applyProtection="1">
      <alignment horizontal="center" vertical="center"/>
    </xf>
    <xf numFmtId="0" fontId="48" fillId="4" borderId="0" xfId="0" applyFont="1" applyFill="1" applyAlignment="1">
      <alignment horizontal="justify" vertical="center" wrapText="1"/>
    </xf>
    <xf numFmtId="0" fontId="48" fillId="0" borderId="0" xfId="0" applyFont="1" applyAlignment="1">
      <alignment vertical="center"/>
    </xf>
    <xf numFmtId="0" fontId="75" fillId="4" borderId="0" xfId="0" applyFont="1" applyFill="1" applyAlignment="1">
      <alignment horizontal="center"/>
    </xf>
    <xf numFmtId="0" fontId="75" fillId="4" borderId="0" xfId="0" applyFont="1" applyFill="1" applyAlignment="1">
      <alignment horizontal="center" vertical="center"/>
    </xf>
    <xf numFmtId="0" fontId="75" fillId="4" borderId="0" xfId="0" applyFont="1" applyFill="1" applyAlignment="1" applyProtection="1">
      <alignment horizontal="center" vertical="center"/>
    </xf>
    <xf numFmtId="49" fontId="75" fillId="4" borderId="0" xfId="0" applyNumberFormat="1" applyFont="1" applyFill="1" applyAlignment="1" applyProtection="1">
      <alignment horizontal="center" vertical="center"/>
    </xf>
    <xf numFmtId="49" fontId="75" fillId="4" borderId="0" xfId="0" applyNumberFormat="1" applyFont="1" applyFill="1" applyAlignment="1">
      <alignment horizontal="center" vertical="center"/>
    </xf>
    <xf numFmtId="0" fontId="75" fillId="0" borderId="0" xfId="0" applyFont="1" applyAlignment="1">
      <alignment horizontal="center"/>
    </xf>
    <xf numFmtId="0" fontId="66" fillId="4" borderId="0" xfId="0" applyFont="1" applyFill="1" applyBorder="1" applyAlignment="1" applyProtection="1">
      <alignment vertical="center"/>
    </xf>
    <xf numFmtId="0" fontId="48" fillId="0" borderId="0" xfId="0" applyFont="1" applyFill="1"/>
    <xf numFmtId="0" fontId="48" fillId="0" borderId="0" xfId="0" applyFont="1" applyFill="1" applyAlignment="1">
      <alignment vertical="center"/>
    </xf>
    <xf numFmtId="0" fontId="21" fillId="0" borderId="0" xfId="0" applyFont="1"/>
    <xf numFmtId="0" fontId="21" fillId="0" borderId="0" xfId="0" applyFont="1" applyFill="1" applyAlignment="1">
      <alignment vertical="center"/>
    </xf>
    <xf numFmtId="0" fontId="29" fillId="11" borderId="4" xfId="4" applyFont="1" applyFill="1" applyBorder="1" applyAlignment="1">
      <alignment horizontal="center" vertical="center" wrapText="1"/>
    </xf>
    <xf numFmtId="0" fontId="21" fillId="3" borderId="4" xfId="0" applyFont="1" applyFill="1" applyBorder="1" applyAlignment="1" applyProtection="1">
      <alignment horizontal="center" vertical="center"/>
    </xf>
    <xf numFmtId="0" fontId="48" fillId="0" borderId="0" xfId="0" applyFont="1" applyAlignment="1">
      <alignment vertical="center"/>
    </xf>
    <xf numFmtId="0" fontId="21" fillId="0" borderId="0" xfId="0" applyFont="1"/>
    <xf numFmtId="0" fontId="59" fillId="0" borderId="0" xfId="0" applyFont="1" applyFill="1"/>
    <xf numFmtId="0" fontId="21" fillId="0" borderId="0" xfId="0" applyFont="1" applyFill="1" applyAlignment="1" applyProtection="1">
      <alignment vertical="center"/>
    </xf>
    <xf numFmtId="0" fontId="21" fillId="0" borderId="0" xfId="0" applyFont="1" applyFill="1" applyBorder="1" applyAlignment="1" applyProtection="1">
      <alignment horizontal="center" vertical="center"/>
    </xf>
    <xf numFmtId="0" fontId="21" fillId="0" borderId="0" xfId="0" applyFont="1" applyFill="1" applyAlignment="1" applyProtection="1">
      <alignment horizontal="left" vertical="center"/>
    </xf>
    <xf numFmtId="0" fontId="48" fillId="0" borderId="0" xfId="0" applyFont="1" applyFill="1" applyAlignment="1" applyProtection="1">
      <alignment horizontal="left" vertical="center"/>
    </xf>
    <xf numFmtId="0" fontId="48" fillId="0" borderId="0" xfId="0" applyFont="1" applyFill="1" applyBorder="1" applyAlignment="1" applyProtection="1">
      <alignment vertical="center"/>
    </xf>
    <xf numFmtId="0" fontId="48" fillId="0" borderId="0" xfId="0" applyFont="1" applyFill="1" applyAlignment="1" applyProtection="1">
      <alignment vertical="center" wrapText="1"/>
    </xf>
    <xf numFmtId="0" fontId="48" fillId="0" borderId="0" xfId="0" applyFont="1" applyFill="1" applyAlignment="1" applyProtection="1">
      <alignment horizontal="left" vertical="center" wrapText="1"/>
    </xf>
    <xf numFmtId="0" fontId="21" fillId="15" borderId="41" xfId="4" applyFont="1" applyFill="1" applyBorder="1"/>
    <xf numFmtId="0" fontId="21" fillId="15" borderId="42" xfId="4" applyFont="1" applyFill="1" applyBorder="1"/>
    <xf numFmtId="0" fontId="21" fillId="15" borderId="0" xfId="4" applyFont="1" applyFill="1"/>
    <xf numFmtId="0" fontId="21" fillId="15" borderId="44" xfId="4" applyFont="1" applyFill="1" applyBorder="1"/>
    <xf numFmtId="0" fontId="23" fillId="15" borderId="43" xfId="4" applyFont="1" applyFill="1" applyBorder="1" applyAlignment="1">
      <alignment horizontal="center"/>
    </xf>
    <xf numFmtId="0" fontId="23" fillId="15" borderId="0" xfId="4" applyFont="1" applyFill="1" applyAlignment="1">
      <alignment horizontal="center"/>
    </xf>
    <xf numFmtId="0" fontId="21" fillId="15" borderId="43" xfId="4" applyFont="1" applyFill="1" applyBorder="1"/>
    <xf numFmtId="0" fontId="24" fillId="15" borderId="43" xfId="4" applyFont="1" applyFill="1" applyBorder="1" applyAlignment="1">
      <alignment vertical="top" wrapText="1"/>
    </xf>
    <xf numFmtId="0" fontId="24" fillId="15" borderId="0" xfId="4" applyFont="1" applyFill="1" applyAlignment="1">
      <alignment vertical="top" wrapText="1"/>
    </xf>
    <xf numFmtId="0" fontId="25" fillId="15" borderId="43" xfId="4" applyFont="1" applyFill="1" applyBorder="1" applyAlignment="1">
      <alignment horizontal="center" vertical="center" wrapText="1"/>
    </xf>
    <xf numFmtId="0" fontId="25" fillId="15" borderId="0" xfId="4" applyFont="1" applyFill="1" applyAlignment="1">
      <alignment horizontal="center" vertical="center" wrapText="1"/>
    </xf>
    <xf numFmtId="0" fontId="25" fillId="15" borderId="44" xfId="4" applyFont="1" applyFill="1" applyBorder="1" applyAlignment="1">
      <alignment horizontal="center" vertical="center" wrapText="1"/>
    </xf>
    <xf numFmtId="0" fontId="26" fillId="15" borderId="43" xfId="4" applyFont="1" applyFill="1" applyBorder="1" applyAlignment="1">
      <alignment horizontal="center" vertical="center" wrapText="1"/>
    </xf>
    <xf numFmtId="0" fontId="26" fillId="15" borderId="0" xfId="4" applyFont="1" applyFill="1" applyAlignment="1">
      <alignment horizontal="center" vertical="center" wrapText="1"/>
    </xf>
    <xf numFmtId="0" fontId="26" fillId="15" borderId="44" xfId="4" applyFont="1" applyFill="1" applyBorder="1" applyAlignment="1">
      <alignment horizontal="center" vertical="center" wrapText="1"/>
    </xf>
    <xf numFmtId="0" fontId="27" fillId="15" borderId="43" xfId="4" applyFont="1" applyFill="1" applyBorder="1" applyAlignment="1">
      <alignment horizontal="center" vertical="center" wrapText="1"/>
    </xf>
    <xf numFmtId="0" fontId="28" fillId="15" borderId="0" xfId="4" applyFont="1" applyFill="1" applyAlignment="1">
      <alignment horizontal="center" vertical="center" wrapText="1"/>
    </xf>
    <xf numFmtId="0" fontId="28" fillId="15" borderId="44" xfId="4" applyFont="1" applyFill="1" applyBorder="1" applyAlignment="1">
      <alignment horizontal="center" vertical="center" wrapText="1"/>
    </xf>
    <xf numFmtId="0" fontId="23" fillId="15" borderId="43" xfId="4" applyFont="1" applyFill="1" applyBorder="1" applyAlignment="1">
      <alignment vertical="center" wrapText="1"/>
    </xf>
    <xf numFmtId="0" fontId="23" fillId="15" borderId="0" xfId="4" applyFont="1" applyFill="1" applyAlignment="1">
      <alignment vertical="center" wrapText="1"/>
    </xf>
    <xf numFmtId="0" fontId="27" fillId="15" borderId="0" xfId="4" applyFont="1" applyFill="1" applyAlignment="1">
      <alignment vertical="center" wrapText="1"/>
    </xf>
    <xf numFmtId="0" fontId="24" fillId="15" borderId="43" xfId="4" applyFont="1" applyFill="1" applyBorder="1"/>
    <xf numFmtId="0" fontId="24" fillId="15" borderId="0" xfId="4" applyFont="1" applyFill="1" applyAlignment="1">
      <alignment horizontal="left" vertical="top"/>
    </xf>
    <xf numFmtId="0" fontId="24" fillId="15" borderId="0" xfId="4" applyFont="1" applyFill="1"/>
    <xf numFmtId="0" fontId="23" fillId="15" borderId="0" xfId="4" applyFont="1" applyFill="1"/>
    <xf numFmtId="0" fontId="24" fillId="15" borderId="43" xfId="4" applyFont="1" applyFill="1" applyBorder="1" applyAlignment="1">
      <alignment vertical="center"/>
    </xf>
    <xf numFmtId="0" fontId="24" fillId="15" borderId="0" xfId="4" applyFont="1" applyFill="1" applyAlignment="1">
      <alignment vertical="center"/>
    </xf>
    <xf numFmtId="0" fontId="24" fillId="15" borderId="43" xfId="4" applyFont="1" applyFill="1" applyBorder="1" applyAlignment="1">
      <alignment horizontal="left" vertical="center"/>
    </xf>
    <xf numFmtId="0" fontId="24" fillId="15" borderId="0" xfId="4" applyFont="1" applyFill="1" applyAlignment="1">
      <alignment horizontal="left" vertical="center"/>
    </xf>
    <xf numFmtId="0" fontId="27" fillId="15" borderId="0" xfId="4" applyFont="1" applyFill="1" applyAlignment="1">
      <alignment horizontal="center" vertical="center" wrapText="1"/>
    </xf>
    <xf numFmtId="0" fontId="24" fillId="15" borderId="0" xfId="4" applyFont="1" applyFill="1" applyAlignment="1">
      <alignment horizontal="left"/>
    </xf>
    <xf numFmtId="0" fontId="21" fillId="15" borderId="0" xfId="4" applyFont="1" applyFill="1" applyAlignment="1">
      <alignment horizontal="center"/>
    </xf>
    <xf numFmtId="0" fontId="23" fillId="15" borderId="43" xfId="4" applyFont="1" applyFill="1" applyBorder="1"/>
    <xf numFmtId="0" fontId="23" fillId="15" borderId="0" xfId="4" applyFont="1" applyFill="1" applyAlignment="1">
      <alignment horizontal="left"/>
    </xf>
    <xf numFmtId="0" fontId="23" fillId="15" borderId="46" xfId="4" applyFont="1" applyFill="1" applyBorder="1" applyAlignment="1">
      <alignment horizontal="center"/>
    </xf>
    <xf numFmtId="0" fontId="23" fillId="15" borderId="46" xfId="4" applyFont="1" applyFill="1" applyBorder="1"/>
    <xf numFmtId="0" fontId="21" fillId="15" borderId="46" xfId="4" applyFont="1" applyFill="1" applyBorder="1"/>
    <xf numFmtId="0" fontId="21" fillId="15" borderId="47" xfId="4" applyFont="1" applyFill="1" applyBorder="1"/>
    <xf numFmtId="0" fontId="23" fillId="15" borderId="1" xfId="4" applyFont="1" applyFill="1" applyBorder="1" applyAlignment="1">
      <alignment horizontal="center"/>
    </xf>
    <xf numFmtId="0" fontId="23" fillId="15" borderId="13" xfId="4" applyFont="1" applyFill="1" applyBorder="1" applyAlignment="1">
      <alignment horizontal="center"/>
    </xf>
    <xf numFmtId="0" fontId="29" fillId="15" borderId="0" xfId="4" applyFont="1" applyFill="1" applyAlignment="1">
      <alignment vertical="center" wrapText="1"/>
    </xf>
    <xf numFmtId="0" fontId="29" fillId="15" borderId="13" xfId="4" applyFont="1" applyFill="1" applyBorder="1" applyAlignment="1">
      <alignment vertical="center" wrapText="1"/>
    </xf>
    <xf numFmtId="0" fontId="29" fillId="15" borderId="1" xfId="4" applyFont="1" applyFill="1" applyBorder="1" applyAlignment="1">
      <alignment vertical="center" wrapText="1"/>
    </xf>
    <xf numFmtId="0" fontId="30" fillId="15" borderId="1" xfId="4" quotePrefix="1" applyFont="1" applyFill="1" applyBorder="1" applyAlignment="1">
      <alignment horizontal="right" vertical="center" wrapText="1"/>
    </xf>
    <xf numFmtId="0" fontId="30" fillId="15" borderId="0" xfId="4" applyFont="1" applyFill="1" applyAlignment="1">
      <alignment horizontal="left" vertical="center" wrapText="1"/>
    </xf>
    <xf numFmtId="0" fontId="30" fillId="15" borderId="0" xfId="4" applyFont="1" applyFill="1"/>
    <xf numFmtId="0" fontId="30" fillId="15" borderId="13" xfId="4" applyFont="1" applyFill="1" applyBorder="1" applyAlignment="1">
      <alignment horizontal="left" vertical="center" wrapText="1"/>
    </xf>
    <xf numFmtId="0" fontId="30" fillId="15" borderId="1" xfId="4" applyFont="1" applyFill="1" applyBorder="1" applyAlignment="1">
      <alignment horizontal="left" vertical="center" wrapText="1"/>
    </xf>
    <xf numFmtId="0" fontId="29" fillId="15" borderId="1" xfId="4" applyFont="1" applyFill="1" applyBorder="1" applyAlignment="1">
      <alignment horizontal="left" vertical="center"/>
    </xf>
    <xf numFmtId="0" fontId="29" fillId="15" borderId="0" xfId="4" applyFont="1" applyFill="1" applyAlignment="1">
      <alignment horizontal="left" vertical="center"/>
    </xf>
    <xf numFmtId="0" fontId="29" fillId="15" borderId="13" xfId="4" applyFont="1" applyFill="1" applyBorder="1" applyAlignment="1">
      <alignment horizontal="left" vertical="center"/>
    </xf>
    <xf numFmtId="0" fontId="31" fillId="15" borderId="1" xfId="4" applyFont="1" applyFill="1" applyBorder="1" applyAlignment="1">
      <alignment vertical="center" wrapText="1"/>
    </xf>
    <xf numFmtId="0" fontId="31" fillId="15" borderId="0" xfId="4" applyFont="1" applyFill="1" applyAlignment="1">
      <alignment vertical="center" wrapText="1"/>
    </xf>
    <xf numFmtId="0" fontId="31" fillId="15" borderId="13" xfId="4" applyFont="1" applyFill="1" applyBorder="1" applyAlignment="1">
      <alignment vertical="center" wrapText="1"/>
    </xf>
    <xf numFmtId="0" fontId="29" fillId="15" borderId="0" xfId="4" applyFont="1" applyFill="1"/>
    <xf numFmtId="0" fontId="29" fillId="15" borderId="13" xfId="4" applyFont="1" applyFill="1" applyBorder="1"/>
    <xf numFmtId="0" fontId="30" fillId="15" borderId="1" xfId="4" applyFont="1" applyFill="1" applyBorder="1" applyAlignment="1">
      <alignment vertical="center" wrapText="1"/>
    </xf>
    <xf numFmtId="0" fontId="30" fillId="15" borderId="0" xfId="4" applyFont="1" applyFill="1" applyAlignment="1">
      <alignment vertical="center" wrapText="1"/>
    </xf>
    <xf numFmtId="165" fontId="30" fillId="15" borderId="0" xfId="5" applyNumberFormat="1" applyFont="1" applyFill="1" applyBorder="1" applyAlignment="1">
      <alignment horizontal="center" vertical="center" wrapText="1"/>
    </xf>
    <xf numFmtId="0" fontId="31" fillId="15" borderId="11" xfId="4" applyFont="1" applyFill="1" applyBorder="1" applyAlignment="1">
      <alignment vertical="center" wrapText="1"/>
    </xf>
    <xf numFmtId="0" fontId="18" fillId="15" borderId="1" xfId="4" applyFont="1" applyFill="1" applyBorder="1" applyAlignment="1">
      <alignment vertical="center" wrapText="1"/>
    </xf>
    <xf numFmtId="0" fontId="18" fillId="15" borderId="0" xfId="4" applyFont="1" applyFill="1" applyAlignment="1">
      <alignment vertical="center" wrapText="1"/>
    </xf>
    <xf numFmtId="14" fontId="18" fillId="15" borderId="0" xfId="4" applyNumberFormat="1" applyFont="1" applyFill="1" applyAlignment="1">
      <alignment horizontal="center" vertical="center" wrapText="1"/>
    </xf>
    <xf numFmtId="0" fontId="33" fillId="15" borderId="0" xfId="4" applyFont="1" applyFill="1" applyAlignment="1">
      <alignment horizontal="center" vertical="center" wrapText="1"/>
    </xf>
    <xf numFmtId="0" fontId="18" fillId="15" borderId="0" xfId="4" applyFont="1" applyFill="1" applyAlignment="1">
      <alignment horizontal="center" vertical="center" wrapText="1"/>
    </xf>
    <xf numFmtId="0" fontId="18" fillId="15" borderId="13" xfId="4" applyFont="1" applyFill="1" applyBorder="1" applyAlignment="1">
      <alignment horizontal="center" vertical="center" wrapText="1"/>
    </xf>
    <xf numFmtId="0" fontId="31" fillId="15" borderId="1" xfId="4" applyFont="1" applyFill="1" applyBorder="1" applyAlignment="1">
      <alignment horizontal="center" vertical="center" wrapText="1"/>
    </xf>
    <xf numFmtId="0" fontId="31" fillId="15" borderId="0" xfId="4" applyFont="1" applyFill="1" applyAlignment="1">
      <alignment horizontal="center" vertical="center" wrapText="1"/>
    </xf>
    <xf numFmtId="0" fontId="31" fillId="15" borderId="13" xfId="4" applyFont="1" applyFill="1" applyBorder="1" applyAlignment="1">
      <alignment horizontal="center" vertical="center" wrapText="1"/>
    </xf>
    <xf numFmtId="0" fontId="33" fillId="15" borderId="13" xfId="4" applyFont="1" applyFill="1" applyBorder="1" applyAlignment="1">
      <alignment horizontal="center" vertical="center" wrapText="1"/>
    </xf>
    <xf numFmtId="0" fontId="31" fillId="15" borderId="10" xfId="4" applyFont="1" applyFill="1" applyBorder="1" applyAlignment="1">
      <alignment horizontal="left" vertical="center" wrapText="1"/>
    </xf>
    <xf numFmtId="0" fontId="31" fillId="15" borderId="14" xfId="4" applyFont="1" applyFill="1" applyBorder="1" applyAlignment="1">
      <alignment horizontal="left" vertical="center" wrapText="1"/>
    </xf>
    <xf numFmtId="0" fontId="31" fillId="15" borderId="9" xfId="4" applyFont="1" applyFill="1" applyBorder="1" applyAlignment="1">
      <alignment horizontal="left" vertical="center" wrapText="1"/>
    </xf>
    <xf numFmtId="0" fontId="31" fillId="15" borderId="3" xfId="4" applyFont="1" applyFill="1" applyBorder="1" applyAlignment="1">
      <alignment horizontal="left" vertical="center" wrapText="1"/>
    </xf>
    <xf numFmtId="0" fontId="31" fillId="15" borderId="12" xfId="4" applyFont="1" applyFill="1" applyBorder="1" applyAlignment="1">
      <alignment horizontal="left" vertical="center" wrapText="1"/>
    </xf>
    <xf numFmtId="0" fontId="31" fillId="15" borderId="1" xfId="4" applyFont="1" applyFill="1" applyBorder="1" applyAlignment="1">
      <alignment horizontal="left" vertical="center" wrapText="1"/>
    </xf>
    <xf numFmtId="0" fontId="31" fillId="15" borderId="0" xfId="4" applyFont="1" applyFill="1" applyAlignment="1">
      <alignment horizontal="left" vertical="center" wrapText="1"/>
    </xf>
    <xf numFmtId="0" fontId="31" fillId="15" borderId="13" xfId="4" applyFont="1" applyFill="1" applyBorder="1" applyAlignment="1">
      <alignment horizontal="left" vertical="center" wrapText="1"/>
    </xf>
    <xf numFmtId="0" fontId="18" fillId="15" borderId="1" xfId="4" applyFont="1" applyFill="1" applyBorder="1" applyAlignment="1">
      <alignment horizontal="left" vertical="center" wrapText="1"/>
    </xf>
    <xf numFmtId="0" fontId="18" fillId="15" borderId="0" xfId="4" applyFont="1" applyFill="1" applyAlignment="1">
      <alignment horizontal="left" vertical="center" wrapText="1"/>
    </xf>
    <xf numFmtId="0" fontId="34" fillId="15" borderId="0" xfId="4" applyFont="1" applyFill="1" applyAlignment="1">
      <alignment horizontal="left" vertical="center" wrapText="1"/>
    </xf>
    <xf numFmtId="0" fontId="34" fillId="15" borderId="13" xfId="4" applyFont="1" applyFill="1" applyBorder="1" applyAlignment="1">
      <alignment horizontal="left" vertical="center" wrapText="1"/>
    </xf>
    <xf numFmtId="0" fontId="29" fillId="15" borderId="1" xfId="4" applyFont="1" applyFill="1" applyBorder="1" applyAlignment="1">
      <alignment horizontal="center" vertical="center" wrapText="1"/>
    </xf>
    <xf numFmtId="0" fontId="29" fillId="15" borderId="0" xfId="4" applyFont="1" applyFill="1" applyAlignment="1">
      <alignment horizontal="center" vertical="center" wrapText="1"/>
    </xf>
    <xf numFmtId="0" fontId="29" fillId="15" borderId="13" xfId="4" applyFont="1" applyFill="1" applyBorder="1" applyAlignment="1">
      <alignment horizontal="center" vertical="center" wrapText="1"/>
    </xf>
    <xf numFmtId="0" fontId="32" fillId="15" borderId="1" xfId="4" applyFont="1" applyFill="1" applyBorder="1" applyAlignment="1">
      <alignment horizontal="center" vertical="center"/>
    </xf>
    <xf numFmtId="0" fontId="32" fillId="15" borderId="0" xfId="4" applyFont="1" applyFill="1" applyAlignment="1">
      <alignment horizontal="center" vertical="center"/>
    </xf>
    <xf numFmtId="0" fontId="43" fillId="15" borderId="0" xfId="4" applyFont="1" applyFill="1" applyAlignment="1">
      <alignment horizontal="center" vertical="center"/>
    </xf>
    <xf numFmtId="0" fontId="43" fillId="15" borderId="13" xfId="4" applyFont="1" applyFill="1" applyBorder="1" applyAlignment="1">
      <alignment horizontal="center" vertical="center"/>
    </xf>
    <xf numFmtId="0" fontId="6" fillId="15" borderId="0" xfId="4" applyFill="1"/>
    <xf numFmtId="0" fontId="29" fillId="15" borderId="1" xfId="4" applyFont="1" applyFill="1" applyBorder="1" applyAlignment="1">
      <alignment horizontal="left" wrapText="1"/>
    </xf>
    <xf numFmtId="0" fontId="47" fillId="15" borderId="0" xfId="4" applyFont="1" applyFill="1" applyAlignment="1">
      <alignment vertical="top"/>
    </xf>
    <xf numFmtId="0" fontId="29" fillId="15" borderId="0" xfId="4" applyFont="1" applyFill="1" applyAlignment="1">
      <alignment vertical="top"/>
    </xf>
    <xf numFmtId="0" fontId="75" fillId="0" borderId="0" xfId="0" applyFont="1" applyFill="1" applyAlignment="1">
      <alignment horizontal="center"/>
    </xf>
    <xf numFmtId="0" fontId="21" fillId="0" borderId="0" xfId="0" applyFont="1" applyFill="1" applyAlignment="1">
      <alignment horizontal="left"/>
    </xf>
    <xf numFmtId="0" fontId="21" fillId="0" borderId="0" xfId="0" applyFont="1" applyFill="1" applyAlignment="1">
      <alignment vertical="justify" wrapText="1"/>
    </xf>
    <xf numFmtId="0" fontId="21" fillId="0" borderId="0" xfId="0" applyFont="1" applyFill="1" applyAlignment="1">
      <alignment horizontal="center"/>
    </xf>
    <xf numFmtId="0" fontId="8" fillId="0" borderId="0" xfId="0" applyFont="1" applyFill="1" applyAlignment="1">
      <alignment horizontal="left"/>
    </xf>
    <xf numFmtId="0" fontId="15" fillId="0" borderId="0" xfId="0" applyFont="1" applyFill="1"/>
    <xf numFmtId="0" fontId="11" fillId="0" borderId="0" xfId="0" applyFont="1" applyFill="1" applyAlignment="1">
      <alignment horizontal="left" vertical="center"/>
    </xf>
    <xf numFmtId="0" fontId="10" fillId="0" borderId="0" xfId="0" applyFont="1" applyFill="1" applyAlignment="1" applyProtection="1">
      <alignment horizontal="left" vertical="center"/>
    </xf>
    <xf numFmtId="0" fontId="48" fillId="0" borderId="0" xfId="0" applyFont="1" applyFill="1" applyAlignment="1">
      <alignment horizontal="left" vertical="center"/>
    </xf>
    <xf numFmtId="0" fontId="48" fillId="0" borderId="0" xfId="0" applyFont="1" applyFill="1" applyAlignment="1">
      <alignment horizontal="left" vertical="center" wrapText="1"/>
    </xf>
    <xf numFmtId="0" fontId="48" fillId="0" borderId="0" xfId="0" applyFont="1" applyFill="1" applyAlignment="1">
      <alignment horizontal="left"/>
    </xf>
    <xf numFmtId="0" fontId="21" fillId="0" borderId="1" xfId="0" applyFont="1" applyFill="1" applyBorder="1" applyAlignment="1">
      <alignment horizontal="left"/>
    </xf>
    <xf numFmtId="0" fontId="48" fillId="0" borderId="0" xfId="0" applyFont="1" applyFill="1" applyBorder="1" applyAlignment="1" applyProtection="1">
      <alignment horizontal="center" vertical="center"/>
      <protection locked="0"/>
    </xf>
    <xf numFmtId="0" fontId="48" fillId="7" borderId="4" xfId="0" applyFont="1" applyFill="1" applyBorder="1" applyAlignment="1" applyProtection="1">
      <alignment horizontal="left" vertical="center" wrapText="1"/>
    </xf>
    <xf numFmtId="0" fontId="21" fillId="7" borderId="4" xfId="0" applyFont="1" applyFill="1" applyBorder="1" applyAlignment="1" applyProtection="1">
      <alignment vertical="center"/>
    </xf>
    <xf numFmtId="0" fontId="48" fillId="7" borderId="4" xfId="0" applyFont="1" applyFill="1" applyBorder="1" applyAlignment="1" applyProtection="1">
      <alignment vertical="center"/>
    </xf>
    <xf numFmtId="1" fontId="21" fillId="7" borderId="4" xfId="0" applyNumberFormat="1" applyFont="1" applyFill="1" applyBorder="1" applyAlignment="1" applyProtection="1">
      <alignment horizontal="center" vertical="center"/>
      <protection locked="0"/>
    </xf>
    <xf numFmtId="0" fontId="29" fillId="0" borderId="0" xfId="6" applyFont="1"/>
    <xf numFmtId="0" fontId="19" fillId="0" borderId="0" xfId="6" applyFont="1"/>
    <xf numFmtId="0" fontId="30" fillId="0" borderId="0" xfId="0" applyFont="1"/>
    <xf numFmtId="0" fontId="29" fillId="0" borderId="0" xfId="0" applyFont="1" applyAlignment="1">
      <alignment horizontal="center"/>
    </xf>
    <xf numFmtId="0" fontId="29" fillId="0" borderId="0" xfId="0" applyFont="1" applyAlignment="1">
      <alignment horizontal="center" vertical="center"/>
    </xf>
    <xf numFmtId="0" fontId="29" fillId="0" borderId="0" xfId="0" applyFont="1"/>
    <xf numFmtId="0" fontId="30" fillId="0" borderId="0" xfId="0" applyFont="1" applyAlignment="1">
      <alignment horizontal="center"/>
    </xf>
    <xf numFmtId="0" fontId="29" fillId="3" borderId="17" xfId="6" applyFont="1" applyFill="1" applyBorder="1" applyAlignment="1">
      <alignment horizontal="center" vertical="center"/>
    </xf>
    <xf numFmtId="0" fontId="43" fillId="3" borderId="27" xfId="6" applyFont="1" applyFill="1" applyBorder="1" applyAlignment="1">
      <alignment horizontal="left" vertical="center"/>
    </xf>
    <xf numFmtId="0" fontId="29" fillId="3" borderId="28" xfId="6" applyFont="1" applyFill="1" applyBorder="1" applyAlignment="1">
      <alignment horizontal="center" vertical="center"/>
    </xf>
    <xf numFmtId="0" fontId="29" fillId="0" borderId="0" xfId="0" applyFont="1" applyBorder="1" applyAlignment="1">
      <alignment horizontal="center"/>
    </xf>
    <xf numFmtId="0" fontId="29" fillId="15" borderId="0" xfId="0" applyFont="1" applyFill="1" applyBorder="1" applyAlignment="1">
      <alignment horizontal="center"/>
    </xf>
    <xf numFmtId="0" fontId="29" fillId="15" borderId="0" xfId="0" applyFont="1" applyFill="1" applyBorder="1"/>
    <xf numFmtId="0" fontId="30" fillId="15" borderId="0" xfId="0" applyFont="1" applyFill="1" applyBorder="1"/>
    <xf numFmtId="0" fontId="29" fillId="15" borderId="0" xfId="0" applyFont="1" applyFill="1" applyBorder="1" applyAlignment="1">
      <alignment wrapText="1"/>
    </xf>
    <xf numFmtId="0" fontId="30" fillId="15" borderId="0" xfId="0" applyFont="1" applyFill="1" applyBorder="1" applyAlignment="1">
      <alignment horizontal="center"/>
    </xf>
    <xf numFmtId="0" fontId="30" fillId="15" borderId="0" xfId="0" applyFont="1" applyFill="1" applyBorder="1" applyAlignment="1">
      <alignment wrapText="1"/>
    </xf>
    <xf numFmtId="0" fontId="29" fillId="15" borderId="3" xfId="0" applyFont="1" applyFill="1" applyBorder="1"/>
    <xf numFmtId="0" fontId="30" fillId="15" borderId="2" xfId="0" applyFont="1" applyFill="1" applyBorder="1"/>
    <xf numFmtId="0" fontId="29" fillId="15" borderId="25" xfId="0" applyFont="1" applyFill="1" applyBorder="1" applyAlignment="1">
      <alignment wrapText="1"/>
    </xf>
    <xf numFmtId="0" fontId="30" fillId="15" borderId="28" xfId="0" applyFont="1" applyFill="1" applyBorder="1"/>
    <xf numFmtId="0" fontId="29" fillId="0" borderId="0" xfId="0" applyFont="1" applyFill="1" applyBorder="1" applyAlignment="1">
      <alignment horizontal="center"/>
    </xf>
    <xf numFmtId="165" fontId="48" fillId="7" borderId="32" xfId="0" applyNumberFormat="1" applyFont="1" applyFill="1" applyBorder="1" applyAlignment="1" applyProtection="1">
      <alignment horizontal="center" vertical="center"/>
      <protection locked="0"/>
    </xf>
    <xf numFmtId="0" fontId="48" fillId="0" borderId="0" xfId="0" applyFont="1" applyBorder="1" applyAlignment="1" applyProtection="1">
      <alignment vertical="center" wrapText="1"/>
    </xf>
    <xf numFmtId="0" fontId="21" fillId="3" borderId="68" xfId="0" applyFont="1" applyFill="1" applyBorder="1" applyAlignment="1" applyProtection="1">
      <alignment horizontal="center" vertical="center"/>
    </xf>
    <xf numFmtId="168" fontId="48" fillId="7" borderId="32" xfId="0" applyNumberFormat="1" applyFont="1" applyFill="1" applyBorder="1" applyAlignment="1" applyProtection="1">
      <alignment vertical="center"/>
      <protection locked="0"/>
    </xf>
    <xf numFmtId="0" fontId="21" fillId="9" borderId="71" xfId="0" applyFont="1" applyFill="1" applyBorder="1" applyAlignment="1" applyProtection="1">
      <alignment horizontal="left" vertical="center"/>
    </xf>
    <xf numFmtId="0" fontId="21" fillId="3" borderId="32" xfId="0" applyFont="1" applyFill="1" applyBorder="1" applyAlignment="1" applyProtection="1">
      <alignment horizontal="center" vertical="center" wrapText="1"/>
    </xf>
    <xf numFmtId="168" fontId="48" fillId="7" borderId="32" xfId="0" applyNumberFormat="1" applyFont="1" applyFill="1" applyBorder="1" applyAlignment="1" applyProtection="1">
      <alignment horizontal="center" vertical="center"/>
      <protection locked="0"/>
    </xf>
    <xf numFmtId="49" fontId="48" fillId="4" borderId="0" xfId="0" applyNumberFormat="1" applyFont="1" applyFill="1" applyBorder="1" applyAlignment="1" applyProtection="1">
      <alignment horizontal="left" vertical="center"/>
    </xf>
    <xf numFmtId="0" fontId="21" fillId="3" borderId="77" xfId="0" applyFont="1" applyFill="1" applyBorder="1" applyAlignment="1" applyProtection="1">
      <alignment vertical="center" wrapText="1"/>
    </xf>
    <xf numFmtId="0" fontId="21" fillId="3" borderId="70" xfId="0" applyFont="1" applyFill="1" applyBorder="1" applyAlignment="1" applyProtection="1">
      <alignment vertical="center" wrapText="1"/>
    </xf>
    <xf numFmtId="44" fontId="21" fillId="3" borderId="35" xfId="0" applyNumberFormat="1" applyFont="1" applyFill="1" applyBorder="1" applyAlignment="1" applyProtection="1">
      <alignment horizontal="center" vertical="center"/>
    </xf>
    <xf numFmtId="44" fontId="21" fillId="3" borderId="35" xfId="0" applyNumberFormat="1" applyFont="1" applyFill="1" applyBorder="1" applyAlignment="1" applyProtection="1">
      <alignment horizontal="center" vertical="center" wrapText="1"/>
    </xf>
    <xf numFmtId="14" fontId="21" fillId="3" borderId="35" xfId="0" applyNumberFormat="1" applyFont="1" applyFill="1" applyBorder="1" applyAlignment="1" applyProtection="1">
      <alignment horizontal="center" vertical="center" wrapText="1"/>
    </xf>
    <xf numFmtId="44" fontId="21" fillId="3" borderId="36" xfId="0" applyNumberFormat="1" applyFont="1" applyFill="1" applyBorder="1" applyAlignment="1" applyProtection="1">
      <alignment horizontal="center" vertical="center"/>
    </xf>
    <xf numFmtId="0" fontId="48" fillId="7" borderId="32" xfId="0" applyFont="1" applyFill="1" applyBorder="1" applyAlignment="1" applyProtection="1">
      <alignment horizontal="center" vertical="center"/>
      <protection locked="0"/>
    </xf>
    <xf numFmtId="165" fontId="71" fillId="4" borderId="22" xfId="0" applyNumberFormat="1" applyFont="1" applyFill="1" applyBorder="1" applyAlignment="1" applyProtection="1">
      <alignment horizontal="right" vertical="center" wrapText="1"/>
    </xf>
    <xf numFmtId="0" fontId="21" fillId="16" borderId="4" xfId="0" applyFont="1" applyFill="1" applyBorder="1" applyAlignment="1" applyProtection="1">
      <alignment horizontal="center" vertical="center" wrapText="1"/>
    </xf>
    <xf numFmtId="0" fontId="21" fillId="0" borderId="0" xfId="0" applyFont="1" applyFill="1" applyAlignment="1">
      <alignment horizontal="left" vertical="center"/>
    </xf>
    <xf numFmtId="0" fontId="61" fillId="3" borderId="4" xfId="0" applyFont="1" applyFill="1" applyBorder="1" applyAlignment="1" applyProtection="1">
      <alignment horizontal="center" vertical="center"/>
    </xf>
    <xf numFmtId="0" fontId="66" fillId="4" borderId="2" xfId="0" applyFont="1" applyFill="1" applyBorder="1" applyAlignment="1" applyProtection="1">
      <alignment vertical="center"/>
    </xf>
    <xf numFmtId="0" fontId="29" fillId="15" borderId="39" xfId="0" applyFont="1" applyFill="1" applyBorder="1" applyAlignment="1">
      <alignment horizontal="center"/>
    </xf>
    <xf numFmtId="0" fontId="30" fillId="15" borderId="13" xfId="0" applyFont="1" applyFill="1" applyBorder="1" applyAlignment="1">
      <alignment horizontal="center"/>
    </xf>
    <xf numFmtId="0" fontId="30" fillId="15" borderId="14" xfId="0" applyFont="1" applyFill="1" applyBorder="1" applyAlignment="1">
      <alignment horizontal="center"/>
    </xf>
    <xf numFmtId="0" fontId="29" fillId="15" borderId="13" xfId="0" applyFont="1" applyFill="1" applyBorder="1" applyAlignment="1">
      <alignment horizontal="center"/>
    </xf>
    <xf numFmtId="0" fontId="29" fillId="15" borderId="13" xfId="0" applyFont="1" applyFill="1" applyBorder="1" applyAlignment="1">
      <alignment horizontal="center" vertical="top"/>
    </xf>
    <xf numFmtId="0" fontId="29" fillId="15" borderId="12" xfId="0" applyFont="1" applyFill="1" applyBorder="1" applyAlignment="1">
      <alignment horizontal="center"/>
    </xf>
    <xf numFmtId="0" fontId="30" fillId="15" borderId="58" xfId="0" applyFont="1" applyFill="1" applyBorder="1" applyAlignment="1">
      <alignment horizontal="center"/>
    </xf>
    <xf numFmtId="0" fontId="29" fillId="15" borderId="78" xfId="0" applyFont="1" applyFill="1" applyBorder="1" applyAlignment="1">
      <alignment horizontal="center"/>
    </xf>
    <xf numFmtId="0" fontId="30" fillId="15" borderId="79" xfId="0" applyFont="1" applyFill="1" applyBorder="1" applyAlignment="1">
      <alignment horizontal="center"/>
    </xf>
    <xf numFmtId="0" fontId="30" fillId="15" borderId="80" xfId="0" applyFont="1" applyFill="1" applyBorder="1" applyAlignment="1">
      <alignment horizontal="center"/>
    </xf>
    <xf numFmtId="0" fontId="29" fillId="15" borderId="79" xfId="0" applyFont="1" applyFill="1" applyBorder="1" applyAlignment="1">
      <alignment horizontal="center"/>
    </xf>
    <xf numFmtId="0" fontId="29" fillId="15" borderId="79" xfId="0" applyFont="1" applyFill="1" applyBorder="1" applyAlignment="1">
      <alignment horizontal="center" vertical="top"/>
    </xf>
    <xf numFmtId="0" fontId="29" fillId="15" borderId="81" xfId="0" applyFont="1" applyFill="1" applyBorder="1" applyAlignment="1">
      <alignment horizontal="center"/>
    </xf>
    <xf numFmtId="0" fontId="30" fillId="15" borderId="82" xfId="0" applyFont="1" applyFill="1" applyBorder="1" applyAlignment="1">
      <alignment horizontal="center"/>
    </xf>
    <xf numFmtId="0" fontId="21" fillId="15" borderId="0" xfId="0" applyFont="1" applyFill="1" applyAlignment="1">
      <alignment vertical="center"/>
    </xf>
    <xf numFmtId="0" fontId="21" fillId="15" borderId="0" xfId="0" applyFont="1" applyFill="1" applyAlignment="1" applyProtection="1">
      <alignment vertical="center"/>
    </xf>
    <xf numFmtId="0" fontId="21" fillId="15" borderId="0" xfId="0" applyFont="1" applyFill="1" applyBorder="1" applyAlignment="1" applyProtection="1">
      <alignment horizontal="center" vertical="center"/>
    </xf>
    <xf numFmtId="0" fontId="48" fillId="15" borderId="0" xfId="0" applyFont="1" applyFill="1" applyBorder="1" applyAlignment="1" applyProtection="1">
      <alignment horizontal="center" vertical="center"/>
    </xf>
    <xf numFmtId="0" fontId="21" fillId="15" borderId="0" xfId="0" applyFont="1" applyFill="1" applyBorder="1" applyAlignment="1" applyProtection="1">
      <alignment horizontal="left" vertical="center"/>
    </xf>
    <xf numFmtId="0" fontId="48" fillId="15" borderId="0" xfId="0" applyFont="1" applyFill="1" applyBorder="1" applyAlignment="1" applyProtection="1">
      <alignment vertical="center"/>
    </xf>
    <xf numFmtId="0" fontId="21" fillId="15" borderId="0" xfId="0" applyFont="1" applyFill="1"/>
    <xf numFmtId="0" fontId="48" fillId="7" borderId="16" xfId="0" applyFont="1" applyFill="1" applyBorder="1" applyAlignment="1" applyProtection="1">
      <alignment horizontal="center" vertical="center" wrapText="1"/>
      <protection locked="0"/>
    </xf>
    <xf numFmtId="169" fontId="48" fillId="7" borderId="4" xfId="0" applyNumberFormat="1" applyFont="1" applyFill="1" applyBorder="1" applyAlignment="1" applyProtection="1">
      <alignment horizontal="center" vertical="center" wrapText="1"/>
      <protection locked="0"/>
    </xf>
    <xf numFmtId="0" fontId="29" fillId="3" borderId="18" xfId="6" applyFont="1" applyFill="1" applyBorder="1" applyAlignment="1">
      <alignment horizontal="center" vertical="center"/>
    </xf>
    <xf numFmtId="0" fontId="29" fillId="4" borderId="24" xfId="0" applyFont="1" applyFill="1" applyBorder="1" applyAlignment="1">
      <alignment horizontal="center"/>
    </xf>
    <xf numFmtId="0" fontId="29" fillId="4" borderId="54" xfId="0" applyFont="1" applyFill="1" applyBorder="1" applyAlignment="1">
      <alignment horizontal="center"/>
    </xf>
    <xf numFmtId="0" fontId="30" fillId="4" borderId="49" xfId="0" applyFont="1" applyFill="1" applyBorder="1" applyAlignment="1">
      <alignment horizontal="center"/>
    </xf>
    <xf numFmtId="0" fontId="30" fillId="4" borderId="16" xfId="0" applyFont="1" applyFill="1" applyBorder="1" applyAlignment="1">
      <alignment horizontal="center"/>
    </xf>
    <xf numFmtId="0" fontId="30" fillId="4" borderId="63" xfId="0" applyFont="1" applyFill="1" applyBorder="1" applyAlignment="1">
      <alignment horizontal="center"/>
    </xf>
    <xf numFmtId="0" fontId="30" fillId="4" borderId="6" xfId="0" applyFont="1" applyFill="1" applyBorder="1" applyAlignment="1">
      <alignment horizontal="center"/>
    </xf>
    <xf numFmtId="0" fontId="29" fillId="4" borderId="49" xfId="0" applyFont="1" applyFill="1" applyBorder="1" applyAlignment="1">
      <alignment horizontal="center"/>
    </xf>
    <xf numFmtId="0" fontId="29" fillId="4" borderId="16" xfId="0" applyFont="1" applyFill="1" applyBorder="1" applyAlignment="1">
      <alignment horizontal="center"/>
    </xf>
    <xf numFmtId="0" fontId="30" fillId="4" borderId="27" xfId="0" applyFont="1" applyFill="1" applyBorder="1" applyAlignment="1">
      <alignment horizontal="center"/>
    </xf>
    <xf numFmtId="0" fontId="30" fillId="4" borderId="56" xfId="0" applyFont="1" applyFill="1" applyBorder="1" applyAlignment="1">
      <alignment horizontal="center"/>
    </xf>
    <xf numFmtId="0" fontId="30" fillId="4" borderId="18" xfId="0" applyFont="1" applyFill="1" applyBorder="1"/>
    <xf numFmtId="0" fontId="29" fillId="3" borderId="84" xfId="6" applyFont="1" applyFill="1" applyBorder="1" applyAlignment="1">
      <alignment horizontal="center" vertical="center"/>
    </xf>
    <xf numFmtId="0" fontId="29" fillId="4" borderId="65" xfId="0" applyFont="1" applyFill="1" applyBorder="1" applyAlignment="1">
      <alignment horizontal="center"/>
    </xf>
    <xf numFmtId="0" fontId="29" fillId="4" borderId="8" xfId="0" applyFont="1" applyFill="1" applyBorder="1" applyAlignment="1">
      <alignment horizontal="center"/>
    </xf>
    <xf numFmtId="0" fontId="29" fillId="4" borderId="6" xfId="0" applyFont="1" applyFill="1" applyBorder="1" applyAlignment="1">
      <alignment horizontal="center"/>
    </xf>
    <xf numFmtId="0" fontId="30" fillId="4" borderId="16" xfId="0" applyFont="1" applyFill="1" applyBorder="1"/>
    <xf numFmtId="0" fontId="30" fillId="4" borderId="63" xfId="0" applyFont="1" applyFill="1" applyBorder="1"/>
    <xf numFmtId="0" fontId="30" fillId="4" borderId="6" xfId="0" applyFont="1" applyFill="1" applyBorder="1"/>
    <xf numFmtId="0" fontId="30" fillId="4" borderId="2" xfId="0" applyFont="1" applyFill="1" applyBorder="1"/>
    <xf numFmtId="0" fontId="29" fillId="4" borderId="2" xfId="0" applyFont="1" applyFill="1" applyBorder="1" applyAlignment="1">
      <alignment horizontal="center"/>
    </xf>
    <xf numFmtId="0" fontId="29" fillId="4" borderId="16" xfId="0" applyFont="1" applyFill="1" applyBorder="1" applyAlignment="1">
      <alignment vertical="center"/>
    </xf>
    <xf numFmtId="0" fontId="30" fillId="4" borderId="16" xfId="0" applyFont="1" applyFill="1" applyBorder="1" applyAlignment="1">
      <alignment vertical="center"/>
    </xf>
    <xf numFmtId="0" fontId="30" fillId="4" borderId="27" xfId="0" applyFont="1" applyFill="1" applyBorder="1"/>
    <xf numFmtId="0" fontId="30" fillId="4" borderId="56" xfId="0" applyFont="1" applyFill="1" applyBorder="1"/>
    <xf numFmtId="0" fontId="30" fillId="4" borderId="28" xfId="0" applyFont="1" applyFill="1" applyBorder="1"/>
    <xf numFmtId="0" fontId="29" fillId="4" borderId="28" xfId="0" applyFont="1" applyFill="1" applyBorder="1" applyAlignment="1">
      <alignment horizontal="center"/>
    </xf>
    <xf numFmtId="0" fontId="29" fillId="4" borderId="0" xfId="0" applyFont="1" applyFill="1" applyBorder="1"/>
    <xf numFmtId="0" fontId="29" fillId="4" borderId="0" xfId="0" applyFont="1" applyFill="1" applyBorder="1" applyAlignment="1">
      <alignment horizontal="center"/>
    </xf>
    <xf numFmtId="0" fontId="43" fillId="3" borderId="83" xfId="6" applyFont="1" applyFill="1" applyBorder="1" applyAlignment="1">
      <alignment horizontal="left" vertical="center"/>
    </xf>
    <xf numFmtId="0" fontId="29" fillId="3" borderId="62" xfId="6" applyFont="1" applyFill="1" applyBorder="1" applyAlignment="1">
      <alignment horizontal="center" vertical="center"/>
    </xf>
    <xf numFmtId="0" fontId="29" fillId="4" borderId="56" xfId="0" applyFont="1" applyFill="1" applyBorder="1" applyAlignment="1">
      <alignment horizontal="center"/>
    </xf>
    <xf numFmtId="0" fontId="21" fillId="4" borderId="0" xfId="0" applyFont="1" applyFill="1" applyBorder="1" applyAlignment="1" applyProtection="1">
      <alignment horizontal="left" vertical="center" wrapText="1"/>
    </xf>
    <xf numFmtId="0" fontId="21" fillId="17" borderId="4" xfId="0" applyFont="1" applyFill="1" applyBorder="1" applyAlignment="1" applyProtection="1">
      <alignment horizontal="left" vertical="center"/>
    </xf>
    <xf numFmtId="168" fontId="48" fillId="18" borderId="37" xfId="0" applyNumberFormat="1" applyFont="1" applyFill="1" applyBorder="1" applyAlignment="1" applyProtection="1">
      <alignment horizontal="right" vertical="center"/>
    </xf>
    <xf numFmtId="0" fontId="48" fillId="7" borderId="6" xfId="0" applyFont="1" applyFill="1" applyBorder="1" applyAlignment="1" applyProtection="1">
      <alignment horizontal="center" vertical="center"/>
      <protection locked="0"/>
    </xf>
    <xf numFmtId="0" fontId="21" fillId="3" borderId="23" xfId="0" applyFont="1" applyFill="1" applyBorder="1" applyAlignment="1" applyProtection="1">
      <alignment horizontal="center" vertical="center" wrapText="1"/>
    </xf>
    <xf numFmtId="9" fontId="48" fillId="7" borderId="4" xfId="3" applyFont="1" applyFill="1" applyBorder="1" applyAlignment="1" applyProtection="1">
      <alignment horizontal="center" vertical="center"/>
      <protection locked="0"/>
    </xf>
    <xf numFmtId="49" fontId="21" fillId="15" borderId="0" xfId="0" applyNumberFormat="1" applyFont="1" applyFill="1" applyBorder="1" applyAlignment="1" applyProtection="1">
      <alignment horizontal="center" vertical="center"/>
    </xf>
    <xf numFmtId="0" fontId="21" fillId="15" borderId="0" xfId="0" applyFont="1" applyFill="1" applyBorder="1" applyAlignment="1" applyProtection="1">
      <alignment vertical="center"/>
    </xf>
    <xf numFmtId="0" fontId="21" fillId="15" borderId="0" xfId="0" applyFont="1" applyFill="1" applyBorder="1" applyAlignment="1" applyProtection="1">
      <alignment vertical="center" wrapText="1"/>
    </xf>
    <xf numFmtId="0" fontId="21" fillId="15" borderId="0" xfId="0" applyFont="1" applyFill="1" applyBorder="1" applyAlignment="1" applyProtection="1">
      <alignment horizontal="center" vertical="center" wrapText="1"/>
    </xf>
    <xf numFmtId="0" fontId="58" fillId="15" borderId="0" xfId="0" applyFont="1" applyFill="1" applyBorder="1" applyAlignment="1" applyProtection="1">
      <alignment vertical="center"/>
    </xf>
    <xf numFmtId="0" fontId="52" fillId="15" borderId="0" xfId="0" applyFont="1" applyFill="1" applyBorder="1" applyAlignment="1" applyProtection="1">
      <alignment horizontal="center" vertical="center" wrapText="1"/>
    </xf>
    <xf numFmtId="0" fontId="52" fillId="15" borderId="0" xfId="0" applyFont="1" applyFill="1" applyBorder="1" applyAlignment="1" applyProtection="1">
      <alignment horizontal="center" vertical="center"/>
    </xf>
    <xf numFmtId="0" fontId="48" fillId="15" borderId="48" xfId="0" applyFont="1" applyFill="1" applyBorder="1" applyAlignment="1" applyProtection="1">
      <alignment horizontal="left" vertical="center"/>
    </xf>
    <xf numFmtId="0" fontId="48" fillId="15" borderId="0" xfId="0" applyFont="1" applyFill="1" applyBorder="1" applyAlignment="1" applyProtection="1">
      <alignment horizontal="left" vertical="center"/>
    </xf>
    <xf numFmtId="0" fontId="21" fillId="15" borderId="48" xfId="0" applyFont="1" applyFill="1" applyBorder="1" applyAlignment="1" applyProtection="1">
      <alignment horizontal="left" vertical="center"/>
    </xf>
    <xf numFmtId="0" fontId="21" fillId="15" borderId="48" xfId="0" applyFont="1" applyFill="1" applyBorder="1" applyAlignment="1" applyProtection="1">
      <alignment vertical="center"/>
    </xf>
    <xf numFmtId="0" fontId="21" fillId="15" borderId="13" xfId="0" applyFont="1" applyFill="1" applyBorder="1" applyAlignment="1" applyProtection="1">
      <alignment vertical="center"/>
    </xf>
    <xf numFmtId="0" fontId="48" fillId="15" borderId="3" xfId="0" applyFont="1" applyFill="1" applyBorder="1" applyAlignment="1" applyProtection="1">
      <alignment horizontal="left" vertical="center"/>
    </xf>
    <xf numFmtId="0" fontId="61" fillId="5" borderId="29" xfId="0" applyFont="1" applyFill="1" applyBorder="1" applyAlignment="1" applyProtection="1">
      <alignment horizontal="center" vertical="center" wrapText="1"/>
    </xf>
    <xf numFmtId="0" fontId="48" fillId="7" borderId="71" xfId="0" applyFont="1" applyFill="1" applyBorder="1" applyAlignment="1" applyProtection="1">
      <alignment horizontal="center" vertical="center" wrapText="1"/>
      <protection locked="0"/>
    </xf>
    <xf numFmtId="0" fontId="61" fillId="3" borderId="35" xfId="0" applyFont="1" applyFill="1" applyBorder="1" applyAlignment="1" applyProtection="1">
      <alignment horizontal="center" vertical="center" wrapText="1"/>
    </xf>
    <xf numFmtId="0" fontId="61" fillId="5" borderId="34" xfId="0" applyFont="1" applyFill="1" applyBorder="1" applyAlignment="1" applyProtection="1">
      <alignment horizontal="center" vertical="center" wrapText="1"/>
    </xf>
    <xf numFmtId="0" fontId="61" fillId="3" borderId="29" xfId="0" applyFont="1" applyFill="1" applyBorder="1" applyAlignment="1" applyProtection="1">
      <alignment horizontal="center" vertical="center" wrapText="1"/>
    </xf>
    <xf numFmtId="0" fontId="61" fillId="3" borderId="30" xfId="0" applyFont="1" applyFill="1" applyBorder="1" applyAlignment="1" applyProtection="1">
      <alignment horizontal="center" vertical="center" wrapText="1"/>
    </xf>
    <xf numFmtId="44" fontId="48" fillId="17" borderId="37" xfId="0" applyNumberFormat="1" applyFont="1" applyFill="1" applyBorder="1" applyAlignment="1" applyProtection="1">
      <alignment horizontal="left" vertical="center"/>
    </xf>
    <xf numFmtId="44" fontId="48" fillId="17" borderId="37" xfId="1" applyFont="1" applyFill="1" applyBorder="1" applyAlignment="1" applyProtection="1">
      <alignment horizontal="right" vertical="center"/>
    </xf>
    <xf numFmtId="5" fontId="48" fillId="7" borderId="4" xfId="1" applyNumberFormat="1" applyFont="1" applyFill="1" applyBorder="1" applyAlignment="1" applyProtection="1">
      <alignment horizontal="right" vertical="center"/>
      <protection locked="0"/>
    </xf>
    <xf numFmtId="0" fontId="78" fillId="4" borderId="0" xfId="0" applyFont="1" applyFill="1" applyBorder="1" applyAlignment="1" applyProtection="1">
      <alignment vertical="center"/>
    </xf>
    <xf numFmtId="0" fontId="21" fillId="3" borderId="53" xfId="0" applyFont="1" applyFill="1" applyBorder="1" applyAlignment="1">
      <alignment horizontal="center" vertical="center" wrapText="1"/>
    </xf>
    <xf numFmtId="0" fontId="21" fillId="0" borderId="33" xfId="0" applyFont="1" applyBorder="1" applyAlignment="1" applyProtection="1">
      <alignment horizontal="center" vertical="center"/>
    </xf>
    <xf numFmtId="9" fontId="48" fillId="7" borderId="4" xfId="0" applyNumberFormat="1" applyFont="1" applyFill="1" applyBorder="1" applyAlignment="1" applyProtection="1">
      <alignment horizontal="center" vertical="center"/>
      <protection locked="0"/>
    </xf>
    <xf numFmtId="42" fontId="48" fillId="0" borderId="0" xfId="1" applyNumberFormat="1" applyFont="1" applyFill="1" applyBorder="1" applyAlignment="1" applyProtection="1">
      <alignment vertical="center" wrapText="1"/>
      <protection locked="0"/>
    </xf>
    <xf numFmtId="0" fontId="30" fillId="4" borderId="0" xfId="0" applyFont="1" applyFill="1" applyBorder="1" applyAlignment="1">
      <alignment wrapText="1"/>
    </xf>
    <xf numFmtId="0" fontId="30" fillId="4" borderId="0" xfId="0" applyFont="1" applyFill="1" applyBorder="1"/>
    <xf numFmtId="0" fontId="29" fillId="4" borderId="0" xfId="0" applyFont="1" applyFill="1" applyBorder="1" applyAlignment="1">
      <alignment vertical="center"/>
    </xf>
    <xf numFmtId="0" fontId="21" fillId="3" borderId="35" xfId="0" applyFont="1" applyFill="1" applyBorder="1" applyAlignment="1">
      <alignment horizontal="center" wrapText="1"/>
    </xf>
    <xf numFmtId="0" fontId="21" fillId="3" borderId="36" xfId="0" applyFont="1" applyFill="1" applyBorder="1" applyAlignment="1">
      <alignment horizontal="center" wrapText="1"/>
    </xf>
    <xf numFmtId="0" fontId="48" fillId="7" borderId="32" xfId="0" applyFont="1" applyFill="1" applyBorder="1" applyAlignment="1" applyProtection="1">
      <alignment horizontal="center" vertical="center" wrapText="1"/>
      <protection locked="0"/>
    </xf>
    <xf numFmtId="0" fontId="48" fillId="0" borderId="33" xfId="0" applyFont="1" applyBorder="1" applyAlignment="1">
      <alignment horizontal="left" wrapText="1"/>
    </xf>
    <xf numFmtId="0" fontId="48" fillId="7" borderId="37" xfId="0" applyFont="1" applyFill="1" applyBorder="1" applyAlignment="1" applyProtection="1">
      <alignment horizontal="center" vertical="center" wrapText="1"/>
      <protection locked="0"/>
    </xf>
    <xf numFmtId="0" fontId="48" fillId="7" borderId="37" xfId="0" applyFont="1" applyFill="1" applyBorder="1" applyAlignment="1" applyProtection="1">
      <alignment horizontal="center" vertical="center"/>
      <protection locked="0"/>
    </xf>
    <xf numFmtId="0" fontId="48" fillId="7" borderId="38" xfId="0" applyFont="1" applyFill="1" applyBorder="1" applyAlignment="1" applyProtection="1">
      <alignment horizontal="center" vertical="center" wrapText="1"/>
      <protection locked="0"/>
    </xf>
    <xf numFmtId="0" fontId="21" fillId="15" borderId="0" xfId="0" applyFont="1" applyFill="1" applyBorder="1"/>
    <xf numFmtId="49" fontId="8" fillId="15" borderId="0" xfId="0" applyNumberFormat="1" applyFont="1" applyFill="1"/>
    <xf numFmtId="0" fontId="48" fillId="0" borderId="0" xfId="0" applyFont="1" applyFill="1" applyBorder="1" applyAlignment="1" applyProtection="1">
      <alignment vertical="center" wrapText="1"/>
    </xf>
    <xf numFmtId="0" fontId="21" fillId="15" borderId="0" xfId="0" applyFont="1" applyFill="1" applyAlignment="1" applyProtection="1">
      <alignment vertical="center" wrapText="1"/>
    </xf>
    <xf numFmtId="0" fontId="21" fillId="3" borderId="60" xfId="0" applyFont="1" applyFill="1" applyBorder="1" applyAlignment="1" applyProtection="1">
      <alignment horizontal="center" vertical="center" wrapText="1"/>
    </xf>
    <xf numFmtId="0" fontId="21" fillId="3" borderId="8" xfId="0" applyFont="1" applyFill="1" applyBorder="1" applyAlignment="1" applyProtection="1">
      <alignment horizontal="center" vertical="center" wrapText="1"/>
    </xf>
    <xf numFmtId="1" fontId="48" fillId="7" borderId="7" xfId="0" applyNumberFormat="1" applyFont="1" applyFill="1" applyBorder="1" applyAlignment="1" applyProtection="1">
      <alignment horizontal="center" vertical="center"/>
      <protection locked="0"/>
    </xf>
    <xf numFmtId="0" fontId="30" fillId="15" borderId="1" xfId="4" applyFont="1" applyFill="1" applyBorder="1" applyAlignment="1">
      <alignment horizontal="left" vertical="center" wrapText="1"/>
    </xf>
    <xf numFmtId="0" fontId="30" fillId="15" borderId="0" xfId="4" applyFont="1" applyFill="1" applyAlignment="1">
      <alignment horizontal="left" vertical="center" wrapText="1"/>
    </xf>
    <xf numFmtId="0" fontId="30" fillId="15" borderId="13" xfId="4" applyFont="1" applyFill="1" applyBorder="1" applyAlignment="1">
      <alignment horizontal="left" vertical="center" wrapText="1"/>
    </xf>
    <xf numFmtId="0" fontId="9" fillId="4" borderId="0" xfId="0" applyFont="1" applyFill="1" applyAlignment="1">
      <alignment horizontal="left"/>
    </xf>
    <xf numFmtId="0" fontId="8" fillId="4" borderId="0" xfId="0" applyFont="1" applyFill="1" applyAlignment="1">
      <alignment horizontal="left"/>
    </xf>
    <xf numFmtId="0" fontId="6" fillId="0" borderId="0" xfId="4" applyFill="1"/>
    <xf numFmtId="0" fontId="4" fillId="0" borderId="0" xfId="4" applyFont="1" applyFill="1"/>
    <xf numFmtId="0" fontId="80" fillId="0" borderId="0" xfId="0" applyFont="1" applyAlignment="1">
      <alignment vertical="center"/>
    </xf>
    <xf numFmtId="0" fontId="21" fillId="0" borderId="2" xfId="0" applyFont="1" applyFill="1" applyBorder="1" applyAlignment="1" applyProtection="1">
      <alignment vertical="center" wrapText="1"/>
    </xf>
    <xf numFmtId="0" fontId="30" fillId="4" borderId="0" xfId="0" applyFont="1" applyFill="1" applyBorder="1" applyAlignment="1">
      <alignment vertical="top" wrapText="1"/>
    </xf>
    <xf numFmtId="0" fontId="29" fillId="15" borderId="16" xfId="0" applyFont="1" applyFill="1" applyBorder="1" applyAlignment="1">
      <alignment horizontal="left"/>
    </xf>
    <xf numFmtId="0" fontId="29" fillId="15" borderId="0" xfId="0" applyFont="1" applyFill="1" applyBorder="1" applyAlignment="1">
      <alignment horizontal="left"/>
    </xf>
    <xf numFmtId="0" fontId="30" fillId="15" borderId="16" xfId="0" applyFont="1" applyFill="1" applyBorder="1"/>
    <xf numFmtId="0" fontId="48" fillId="7" borderId="17" xfId="0" applyFont="1" applyFill="1" applyBorder="1" applyAlignment="1" applyProtection="1">
      <alignment horizontal="center" vertical="center"/>
      <protection locked="0"/>
    </xf>
    <xf numFmtId="168" fontId="48" fillId="12" borderId="38" xfId="0" applyNumberFormat="1" applyFont="1" applyFill="1" applyBorder="1" applyAlignment="1" applyProtection="1">
      <alignment horizontal="center" vertical="center"/>
    </xf>
    <xf numFmtId="165" fontId="48" fillId="12" borderId="37" xfId="1" applyNumberFormat="1" applyFont="1" applyFill="1" applyBorder="1" applyAlignment="1" applyProtection="1">
      <alignment vertical="center"/>
    </xf>
    <xf numFmtId="165" fontId="48" fillId="12" borderId="37" xfId="0" applyNumberFormat="1" applyFont="1" applyFill="1" applyBorder="1" applyAlignment="1" applyProtection="1">
      <alignment horizontal="center" vertical="center"/>
    </xf>
    <xf numFmtId="165" fontId="48" fillId="12" borderId="38" xfId="0" applyNumberFormat="1" applyFont="1" applyFill="1" applyBorder="1" applyAlignment="1" applyProtection="1">
      <alignment horizontal="center" vertical="center"/>
    </xf>
    <xf numFmtId="0" fontId="48" fillId="12" borderId="11" xfId="0" applyFont="1" applyFill="1" applyBorder="1" applyAlignment="1" applyProtection="1">
      <alignment horizontal="center" vertical="center"/>
    </xf>
    <xf numFmtId="165" fontId="48" fillId="12" borderId="7" xfId="0" applyNumberFormat="1" applyFont="1" applyFill="1" applyBorder="1" applyAlignment="1" applyProtection="1">
      <alignment horizontal="center" vertical="center"/>
    </xf>
    <xf numFmtId="0" fontId="48" fillId="12" borderId="37" xfId="0" applyFont="1" applyFill="1" applyBorder="1" applyAlignment="1" applyProtection="1">
      <alignment horizontal="center" vertical="center"/>
    </xf>
    <xf numFmtId="44" fontId="48" fillId="12" borderId="32" xfId="1" applyFont="1" applyFill="1" applyBorder="1" applyAlignment="1" applyProtection="1">
      <alignment horizontal="right" vertical="center"/>
    </xf>
    <xf numFmtId="44" fontId="48" fillId="12" borderId="38" xfId="1" applyFont="1" applyFill="1" applyBorder="1" applyAlignment="1" applyProtection="1">
      <alignment horizontal="right" vertical="center"/>
    </xf>
    <xf numFmtId="44" fontId="48" fillId="12" borderId="32" xfId="1" applyFont="1" applyFill="1" applyBorder="1" applyAlignment="1" applyProtection="1">
      <alignment vertical="center"/>
    </xf>
    <xf numFmtId="44" fontId="48" fillId="12" borderId="38" xfId="1" applyFont="1" applyFill="1" applyBorder="1" applyAlignment="1" applyProtection="1">
      <alignment vertical="center"/>
    </xf>
    <xf numFmtId="0" fontId="48" fillId="12" borderId="33" xfId="0" applyFont="1" applyFill="1" applyBorder="1" applyAlignment="1" applyProtection="1">
      <alignment horizontal="center" vertical="center"/>
    </xf>
    <xf numFmtId="167" fontId="48" fillId="12" borderId="15" xfId="0" applyNumberFormat="1" applyFont="1" applyFill="1" applyBorder="1" applyAlignment="1" applyProtection="1">
      <alignment horizontal="right" vertical="center"/>
    </xf>
    <xf numFmtId="168" fontId="48" fillId="12" borderId="4" xfId="0" applyNumberFormat="1" applyFont="1" applyFill="1" applyBorder="1" applyAlignment="1" applyProtection="1">
      <alignment horizontal="right" vertical="center"/>
    </xf>
    <xf numFmtId="165" fontId="48" fillId="12" borderId="4" xfId="0" applyNumberFormat="1" applyFont="1" applyFill="1" applyBorder="1" applyAlignment="1" applyProtection="1">
      <alignment vertical="center"/>
    </xf>
    <xf numFmtId="165" fontId="48" fillId="12" borderId="4" xfId="0" applyNumberFormat="1" applyFont="1" applyFill="1" applyBorder="1" applyAlignment="1" applyProtection="1">
      <alignment horizontal="right" vertical="center"/>
    </xf>
    <xf numFmtId="165" fontId="48" fillId="12" borderId="15" xfId="0" applyNumberFormat="1" applyFont="1" applyFill="1" applyBorder="1" applyAlignment="1" applyProtection="1">
      <alignment horizontal="right" vertical="center"/>
    </xf>
    <xf numFmtId="9" fontId="48" fillId="12" borderId="4" xfId="3" applyFont="1" applyFill="1" applyBorder="1" applyAlignment="1" applyProtection="1">
      <alignment horizontal="center" vertical="center"/>
    </xf>
    <xf numFmtId="168" fontId="21" fillId="12" borderId="4" xfId="1" applyNumberFormat="1" applyFont="1" applyFill="1" applyBorder="1" applyAlignment="1" applyProtection="1">
      <alignment vertical="center"/>
    </xf>
    <xf numFmtId="168" fontId="21" fillId="12" borderId="15" xfId="1" applyNumberFormat="1" applyFont="1" applyFill="1" applyBorder="1" applyAlignment="1" applyProtection="1">
      <alignment vertical="center"/>
    </xf>
    <xf numFmtId="2" fontId="21" fillId="12" borderId="4" xfId="0" applyNumberFormat="1" applyFont="1" applyFill="1" applyBorder="1" applyAlignment="1" applyProtection="1">
      <alignment horizontal="center" vertical="center"/>
    </xf>
    <xf numFmtId="2" fontId="21" fillId="12" borderId="4" xfId="1" applyNumberFormat="1" applyFont="1" applyFill="1" applyBorder="1" applyAlignment="1" applyProtection="1">
      <alignment horizontal="center" vertical="center"/>
    </xf>
    <xf numFmtId="0" fontId="21" fillId="15" borderId="17" xfId="0" applyFont="1" applyFill="1" applyBorder="1" applyAlignment="1">
      <alignment horizontal="center"/>
    </xf>
    <xf numFmtId="0" fontId="21" fillId="15" borderId="17" xfId="0" applyNumberFormat="1" applyFont="1" applyFill="1" applyBorder="1" applyAlignment="1">
      <alignment horizontal="center" vertical="center" wrapText="1"/>
    </xf>
    <xf numFmtId="0" fontId="21" fillId="15" borderId="17" xfId="0" applyFont="1" applyFill="1" applyBorder="1" applyAlignment="1">
      <alignment horizontal="center" vertical="center"/>
    </xf>
    <xf numFmtId="0" fontId="59" fillId="12" borderId="17" xfId="0" applyFont="1" applyFill="1" applyBorder="1" applyAlignment="1">
      <alignment vertical="center"/>
    </xf>
    <xf numFmtId="0" fontId="21" fillId="15" borderId="17" xfId="0" applyFont="1" applyFill="1" applyBorder="1" applyAlignment="1">
      <alignment horizontal="center" vertical="center" wrapText="1"/>
    </xf>
    <xf numFmtId="0" fontId="29" fillId="15" borderId="54" xfId="0" applyFont="1" applyFill="1" applyBorder="1" applyAlignment="1">
      <alignment horizontal="center"/>
    </xf>
    <xf numFmtId="0" fontId="29" fillId="15" borderId="16" xfId="0" applyFont="1" applyFill="1" applyBorder="1" applyAlignment="1">
      <alignment horizontal="center"/>
    </xf>
    <xf numFmtId="0" fontId="29" fillId="15" borderId="6" xfId="0" applyFont="1" applyFill="1" applyBorder="1" applyAlignment="1">
      <alignment horizontal="center"/>
    </xf>
    <xf numFmtId="0" fontId="29" fillId="15" borderId="8" xfId="0" applyFont="1" applyFill="1" applyBorder="1" applyAlignment="1">
      <alignment horizontal="center"/>
    </xf>
    <xf numFmtId="0" fontId="29" fillId="15" borderId="16" xfId="0" applyFont="1" applyFill="1" applyBorder="1" applyAlignment="1">
      <alignment horizontal="center" vertical="center"/>
    </xf>
    <xf numFmtId="0" fontId="29" fillId="15" borderId="56" xfId="0" applyFont="1" applyFill="1" applyBorder="1" applyAlignment="1">
      <alignment horizontal="center"/>
    </xf>
    <xf numFmtId="0" fontId="29" fillId="12" borderId="67" xfId="0" applyFont="1" applyFill="1" applyBorder="1" applyAlignment="1">
      <alignment horizontal="center"/>
    </xf>
    <xf numFmtId="0" fontId="29" fillId="12" borderId="67" xfId="0" applyFont="1" applyFill="1" applyBorder="1" applyAlignment="1"/>
    <xf numFmtId="0" fontId="29" fillId="12" borderId="68" xfId="0" applyFont="1" applyFill="1" applyBorder="1" applyAlignment="1"/>
    <xf numFmtId="0" fontId="29" fillId="12" borderId="55" xfId="0" applyFont="1" applyFill="1" applyBorder="1" applyAlignment="1">
      <alignment horizontal="center"/>
    </xf>
    <xf numFmtId="0" fontId="29" fillId="12" borderId="68" xfId="0" applyFont="1" applyFill="1" applyBorder="1" applyAlignment="1">
      <alignment horizontal="center"/>
    </xf>
    <xf numFmtId="0" fontId="29" fillId="12" borderId="66" xfId="0" applyFont="1" applyFill="1" applyBorder="1" applyAlignment="1">
      <alignment horizontal="center"/>
    </xf>
    <xf numFmtId="0" fontId="29" fillId="12" borderId="69" xfId="0" applyFont="1" applyFill="1" applyBorder="1" applyAlignment="1"/>
    <xf numFmtId="0" fontId="29" fillId="12" borderId="59" xfId="0" applyFont="1" applyFill="1" applyBorder="1" applyAlignment="1"/>
    <xf numFmtId="167" fontId="21" fillId="12" borderId="19" xfId="1" applyNumberFormat="1" applyFont="1" applyFill="1" applyBorder="1" applyAlignment="1" applyProtection="1">
      <alignment horizontal="right" vertical="center"/>
    </xf>
    <xf numFmtId="167" fontId="21" fillId="12" borderId="85" xfId="1" applyNumberFormat="1" applyFont="1" applyFill="1" applyBorder="1" applyAlignment="1" applyProtection="1">
      <alignment horizontal="right" vertical="center"/>
    </xf>
    <xf numFmtId="167" fontId="21" fillId="12" borderId="15" xfId="1" applyNumberFormat="1" applyFont="1" applyFill="1" applyBorder="1" applyAlignment="1" applyProtection="1">
      <alignment horizontal="right" vertical="center"/>
    </xf>
    <xf numFmtId="167" fontId="21" fillId="12" borderId="86" xfId="1" applyNumberFormat="1" applyFont="1" applyFill="1" applyBorder="1" applyAlignment="1" applyProtection="1">
      <alignment horizontal="right" vertical="center"/>
    </xf>
    <xf numFmtId="167" fontId="21" fillId="12" borderId="4" xfId="1" applyNumberFormat="1" applyFont="1" applyFill="1" applyBorder="1" applyAlignment="1" applyProtection="1">
      <alignment horizontal="right" vertical="center"/>
    </xf>
    <xf numFmtId="0" fontId="21" fillId="17" borderId="11" xfId="0" applyFont="1" applyFill="1" applyBorder="1" applyAlignment="1" applyProtection="1">
      <alignment horizontal="center" vertical="center" wrapText="1"/>
    </xf>
    <xf numFmtId="0" fontId="48" fillId="12" borderId="11" xfId="0" applyFont="1" applyFill="1" applyBorder="1" applyAlignment="1" applyProtection="1">
      <alignment vertical="center" wrapText="1"/>
    </xf>
    <xf numFmtId="0" fontId="48" fillId="12" borderId="4" xfId="0" applyFont="1" applyFill="1" applyBorder="1" applyAlignment="1" applyProtection="1">
      <alignment horizontal="left" vertical="center"/>
    </xf>
    <xf numFmtId="0" fontId="29" fillId="12" borderId="67" xfId="0" applyFont="1" applyFill="1" applyBorder="1" applyAlignment="1">
      <alignment horizontal="center" vertical="center"/>
    </xf>
    <xf numFmtId="0" fontId="6" fillId="15" borderId="1" xfId="4" applyFill="1" applyBorder="1" applyProtection="1"/>
    <xf numFmtId="0" fontId="6" fillId="15" borderId="0" xfId="4" applyFill="1" applyProtection="1"/>
    <xf numFmtId="0" fontId="6" fillId="15" borderId="13" xfId="4" applyFill="1" applyBorder="1" applyProtection="1"/>
    <xf numFmtId="0" fontId="29" fillId="15" borderId="1" xfId="4" applyFont="1" applyFill="1" applyBorder="1" applyAlignment="1" applyProtection="1">
      <alignment horizontal="left" wrapText="1"/>
    </xf>
    <xf numFmtId="0" fontId="23" fillId="0" borderId="13" xfId="4" applyFont="1" applyBorder="1" applyProtection="1"/>
    <xf numFmtId="0" fontId="45" fillId="0" borderId="13" xfId="4" applyFont="1" applyBorder="1" applyProtection="1"/>
    <xf numFmtId="0" fontId="49" fillId="15" borderId="1" xfId="4" applyFont="1" applyFill="1" applyBorder="1" applyProtection="1"/>
    <xf numFmtId="0" fontId="49" fillId="15" borderId="0" xfId="4" applyFont="1" applyFill="1" applyProtection="1"/>
    <xf numFmtId="0" fontId="6" fillId="0" borderId="0" xfId="4" applyProtection="1"/>
    <xf numFmtId="0" fontId="6" fillId="15" borderId="10" xfId="4" applyFill="1" applyBorder="1" applyProtection="1"/>
    <xf numFmtId="0" fontId="6" fillId="15" borderId="2" xfId="4" applyFill="1" applyBorder="1" applyProtection="1"/>
    <xf numFmtId="0" fontId="6" fillId="15" borderId="14" xfId="4" applyFill="1" applyBorder="1" applyProtection="1"/>
    <xf numFmtId="0" fontId="21" fillId="12" borderId="0" xfId="0" applyFont="1" applyFill="1" applyBorder="1" applyAlignment="1" applyProtection="1">
      <alignment horizontal="left" vertical="center"/>
    </xf>
    <xf numFmtId="168" fontId="48" fillId="12" borderId="37" xfId="0" applyNumberFormat="1" applyFont="1" applyFill="1" applyBorder="1" applyAlignment="1" applyProtection="1">
      <alignment horizontal="center" vertical="center"/>
    </xf>
    <xf numFmtId="168" fontId="48" fillId="12" borderId="32" xfId="0" applyNumberFormat="1" applyFont="1" applyFill="1" applyBorder="1" applyAlignment="1" applyProtection="1">
      <alignment horizontal="center" vertical="center" wrapText="1"/>
    </xf>
    <xf numFmtId="0" fontId="21" fillId="0" borderId="37" xfId="0" applyFont="1" applyBorder="1" applyAlignment="1" applyProtection="1">
      <alignment horizontal="center" vertical="center" wrapText="1"/>
    </xf>
    <xf numFmtId="165" fontId="48" fillId="12" borderId="4" xfId="1" applyNumberFormat="1" applyFont="1" applyFill="1" applyBorder="1" applyAlignment="1" applyProtection="1">
      <alignment horizontal="right" vertical="center"/>
    </xf>
    <xf numFmtId="168" fontId="21" fillId="12" borderId="8" xfId="1" applyNumberFormat="1" applyFont="1" applyFill="1" applyBorder="1" applyAlignment="1" applyProtection="1">
      <alignment vertical="center"/>
    </xf>
    <xf numFmtId="0" fontId="21" fillId="15" borderId="3" xfId="1" applyNumberFormat="1" applyFont="1" applyFill="1" applyBorder="1" applyAlignment="1" applyProtection="1">
      <alignment horizontal="center" vertical="center" wrapText="1"/>
    </xf>
    <xf numFmtId="44" fontId="21" fillId="15" borderId="3" xfId="1" applyFont="1" applyFill="1" applyBorder="1" applyAlignment="1" applyProtection="1">
      <alignment vertical="center"/>
    </xf>
    <xf numFmtId="0" fontId="21" fillId="0" borderId="0" xfId="0" applyFont="1" applyFill="1" applyBorder="1" applyAlignment="1" applyProtection="1">
      <alignment horizontal="left" vertical="center"/>
    </xf>
    <xf numFmtId="10" fontId="48" fillId="17" borderId="4" xfId="0" applyNumberFormat="1" applyFont="1" applyFill="1" applyBorder="1" applyAlignment="1" applyProtection="1">
      <alignment horizontal="right" vertical="center"/>
    </xf>
    <xf numFmtId="0" fontId="21" fillId="7" borderId="4" xfId="0" applyFont="1" applyFill="1" applyBorder="1" applyAlignment="1" applyProtection="1">
      <alignment horizontal="center" vertical="center"/>
      <protection locked="0"/>
    </xf>
    <xf numFmtId="0" fontId="48" fillId="4" borderId="0" xfId="0" applyFont="1" applyFill="1" applyBorder="1" applyAlignment="1" applyProtection="1">
      <alignment horizontal="left" vertical="center"/>
    </xf>
    <xf numFmtId="0" fontId="48" fillId="7" borderId="7" xfId="0" applyFont="1" applyFill="1" applyBorder="1" applyAlignment="1" applyProtection="1">
      <alignment horizontal="center" vertical="center"/>
      <protection locked="0"/>
    </xf>
    <xf numFmtId="0" fontId="48" fillId="4" borderId="0" xfId="0" applyFont="1" applyFill="1" applyBorder="1" applyAlignment="1" applyProtection="1">
      <alignment horizontal="left" vertical="center" wrapText="1"/>
    </xf>
    <xf numFmtId="0" fontId="21" fillId="3" borderId="4" xfId="0" applyFont="1" applyFill="1" applyBorder="1" applyAlignment="1" applyProtection="1">
      <alignment horizontal="center" vertical="center" wrapText="1"/>
    </xf>
    <xf numFmtId="0" fontId="21" fillId="4" borderId="7" xfId="0" applyFont="1" applyFill="1" applyBorder="1" applyAlignment="1" applyProtection="1">
      <alignment horizontal="left" vertical="center"/>
    </xf>
    <xf numFmtId="0" fontId="48" fillId="4" borderId="5" xfId="0" applyFont="1" applyFill="1" applyBorder="1" applyAlignment="1" applyProtection="1">
      <alignment horizontal="left" vertical="center"/>
    </xf>
    <xf numFmtId="0" fontId="48" fillId="4" borderId="7" xfId="0" applyFont="1" applyFill="1" applyBorder="1" applyAlignment="1" applyProtection="1">
      <alignment horizontal="left" vertical="center"/>
    </xf>
    <xf numFmtId="0" fontId="21" fillId="3" borderId="6" xfId="0" applyFont="1" applyFill="1" applyBorder="1" applyAlignment="1" applyProtection="1">
      <alignment horizontal="center" vertical="center"/>
    </xf>
    <xf numFmtId="0" fontId="21" fillId="3" borderId="52" xfId="0" applyFont="1" applyFill="1" applyBorder="1" applyAlignment="1">
      <alignment horizontal="center" vertical="center" wrapText="1"/>
    </xf>
    <xf numFmtId="0" fontId="48" fillId="15" borderId="0" xfId="0" applyFont="1" applyFill="1" applyBorder="1" applyAlignment="1" applyProtection="1">
      <alignment horizontal="left" vertical="center" wrapText="1"/>
    </xf>
    <xf numFmtId="0" fontId="48" fillId="0" borderId="0" xfId="0" applyFont="1" applyFill="1" applyBorder="1" applyAlignment="1" applyProtection="1">
      <alignment horizontal="left" vertical="center"/>
    </xf>
    <xf numFmtId="0" fontId="48" fillId="7" borderId="4" xfId="0" applyFont="1" applyFill="1" applyBorder="1" applyAlignment="1" applyProtection="1">
      <alignment horizontal="center" vertical="center"/>
      <protection locked="0"/>
    </xf>
    <xf numFmtId="0" fontId="48" fillId="4" borderId="0" xfId="0" applyFont="1" applyFill="1" applyBorder="1" applyAlignment="1" applyProtection="1">
      <alignment horizontal="right" vertical="center"/>
    </xf>
    <xf numFmtId="0" fontId="48" fillId="15" borderId="0" xfId="0" applyFont="1" applyFill="1" applyAlignment="1">
      <alignment vertical="center"/>
    </xf>
    <xf numFmtId="0" fontId="48" fillId="15" borderId="0" xfId="0" applyFont="1" applyFill="1" applyBorder="1" applyAlignment="1">
      <alignment horizontal="left" vertical="center" wrapText="1"/>
    </xf>
    <xf numFmtId="0" fontId="48" fillId="4" borderId="0" xfId="0" applyFont="1" applyFill="1" applyBorder="1" applyAlignment="1" applyProtection="1">
      <alignment vertical="center" wrapText="1"/>
    </xf>
    <xf numFmtId="0" fontId="48" fillId="0" borderId="23" xfId="0" applyFont="1" applyBorder="1" applyAlignment="1">
      <alignment horizontal="left"/>
    </xf>
    <xf numFmtId="0" fontId="48" fillId="0" borderId="23" xfId="0" applyFont="1" applyBorder="1" applyAlignment="1">
      <alignment horizontal="left" wrapText="1"/>
    </xf>
    <xf numFmtId="0" fontId="21" fillId="3" borderId="34" xfId="0" applyFont="1" applyFill="1" applyBorder="1" applyAlignment="1">
      <alignment horizontal="center"/>
    </xf>
    <xf numFmtId="0" fontId="71" fillId="4" borderId="0" xfId="0" applyFont="1" applyFill="1" applyBorder="1" applyAlignment="1" applyProtection="1">
      <alignment horizontal="left" vertical="top" wrapText="1"/>
    </xf>
    <xf numFmtId="0" fontId="21" fillId="3" borderId="4" xfId="0" applyFont="1" applyFill="1" applyBorder="1" applyAlignment="1" applyProtection="1">
      <alignment horizontal="center" vertical="center" wrapText="1"/>
    </xf>
    <xf numFmtId="0" fontId="48" fillId="7" borderId="4" xfId="0" applyFont="1" applyFill="1" applyBorder="1" applyAlignment="1" applyProtection="1">
      <alignment horizontal="center" vertical="center"/>
      <protection locked="0"/>
    </xf>
    <xf numFmtId="0" fontId="48" fillId="12" borderId="7" xfId="0" applyNumberFormat="1" applyFont="1" applyFill="1" applyBorder="1" applyAlignment="1" applyProtection="1">
      <alignment vertical="center"/>
    </xf>
    <xf numFmtId="0" fontId="48" fillId="12" borderId="5" xfId="0" applyNumberFormat="1" applyFont="1" applyFill="1" applyBorder="1" applyAlignment="1" applyProtection="1">
      <alignment vertical="center"/>
    </xf>
    <xf numFmtId="0" fontId="48" fillId="12" borderId="5" xfId="0" applyFont="1" applyFill="1" applyBorder="1" applyProtection="1"/>
    <xf numFmtId="0" fontId="48" fillId="12" borderId="11" xfId="0" applyFont="1" applyFill="1" applyBorder="1" applyProtection="1"/>
    <xf numFmtId="0" fontId="48" fillId="0" borderId="0" xfId="0" applyFont="1" applyProtection="1"/>
    <xf numFmtId="0" fontId="48" fillId="0" borderId="0" xfId="0" applyFont="1" applyAlignment="1" applyProtection="1">
      <alignment horizontal="center"/>
    </xf>
    <xf numFmtId="0" fontId="48" fillId="0" borderId="9" xfId="0" applyFont="1" applyBorder="1" applyProtection="1"/>
    <xf numFmtId="0" fontId="48" fillId="0" borderId="3" xfId="0" applyFont="1" applyBorder="1" applyAlignment="1" applyProtection="1">
      <alignment horizontal="center"/>
    </xf>
    <xf numFmtId="0" fontId="48" fillId="0" borderId="3" xfId="0" applyFont="1" applyBorder="1" applyProtection="1"/>
    <xf numFmtId="0" fontId="48" fillId="0" borderId="12" xfId="0" applyFont="1" applyBorder="1" applyProtection="1"/>
    <xf numFmtId="0" fontId="48" fillId="0" borderId="1" xfId="0" applyFont="1" applyBorder="1" applyProtection="1"/>
    <xf numFmtId="49" fontId="21" fillId="4" borderId="0" xfId="0" applyNumberFormat="1" applyFont="1" applyFill="1" applyBorder="1" applyAlignment="1" applyProtection="1">
      <alignment horizontal="left"/>
    </xf>
    <xf numFmtId="0" fontId="48" fillId="4" borderId="0" xfId="0" applyFont="1" applyFill="1" applyBorder="1" applyProtection="1"/>
    <xf numFmtId="0" fontId="48" fillId="4" borderId="13" xfId="0" applyFont="1" applyFill="1" applyBorder="1" applyProtection="1"/>
    <xf numFmtId="0" fontId="48" fillId="4" borderId="0" xfId="0" applyFont="1" applyFill="1" applyBorder="1" applyAlignment="1" applyProtection="1">
      <alignment horizontal="center"/>
    </xf>
    <xf numFmtId="0" fontId="48" fillId="15" borderId="0" xfId="0" applyFont="1" applyFill="1" applyBorder="1" applyAlignment="1" applyProtection="1">
      <alignment horizontal="center"/>
    </xf>
    <xf numFmtId="0" fontId="55" fillId="15" borderId="0" xfId="0" applyFont="1" applyFill="1" applyBorder="1" applyAlignment="1" applyProtection="1">
      <alignment horizontal="center"/>
    </xf>
    <xf numFmtId="0" fontId="48" fillId="15" borderId="0" xfId="0" applyFont="1" applyFill="1" applyBorder="1" applyProtection="1"/>
    <xf numFmtId="0" fontId="48" fillId="0" borderId="13" xfId="0" applyFont="1" applyBorder="1" applyProtection="1"/>
    <xf numFmtId="0" fontId="29" fillId="0" borderId="0" xfId="0" applyFont="1" applyBorder="1" applyAlignment="1" applyProtection="1">
      <alignment vertical="center"/>
    </xf>
    <xf numFmtId="0" fontId="30" fillId="15" borderId="0" xfId="0" applyFont="1" applyFill="1" applyBorder="1" applyAlignment="1" applyProtection="1">
      <alignment horizontal="justify" vertical="center"/>
    </xf>
    <xf numFmtId="0" fontId="30" fillId="15" borderId="0" xfId="0" applyFont="1" applyFill="1" applyBorder="1" applyAlignment="1" applyProtection="1">
      <alignment vertical="center"/>
    </xf>
    <xf numFmtId="0" fontId="48" fillId="0" borderId="16" xfId="0" applyFont="1" applyFill="1" applyBorder="1" applyProtection="1"/>
    <xf numFmtId="0" fontId="30" fillId="15" borderId="0" xfId="0" applyFont="1" applyFill="1" applyBorder="1" applyAlignment="1" applyProtection="1">
      <alignment horizontal="justify"/>
    </xf>
    <xf numFmtId="49" fontId="48" fillId="15" borderId="0" xfId="0" applyNumberFormat="1" applyFont="1" applyFill="1" applyBorder="1" applyAlignment="1" applyProtection="1">
      <alignment horizontal="center" vertical="top"/>
    </xf>
    <xf numFmtId="0" fontId="48" fillId="0" borderId="13" xfId="0" applyFont="1" applyBorder="1" applyAlignment="1" applyProtection="1">
      <alignment vertical="top"/>
    </xf>
    <xf numFmtId="49" fontId="48" fillId="15" borderId="0" xfId="0" applyNumberFormat="1" applyFont="1" applyFill="1" applyBorder="1" applyAlignment="1" applyProtection="1">
      <alignment horizontal="center"/>
    </xf>
    <xf numFmtId="0" fontId="30" fillId="15" borderId="0" xfId="0" applyFont="1" applyFill="1" applyBorder="1" applyAlignment="1" applyProtection="1">
      <alignment horizontal="justify" vertical="top"/>
    </xf>
    <xf numFmtId="0" fontId="48" fillId="15" borderId="0" xfId="0" applyFont="1" applyFill="1" applyBorder="1" applyAlignment="1" applyProtection="1">
      <alignment horizontal="justify" vertical="top"/>
    </xf>
    <xf numFmtId="0" fontId="48" fillId="15" borderId="0" xfId="0" applyFont="1" applyFill="1" applyBorder="1" applyAlignment="1" applyProtection="1">
      <alignment vertical="top"/>
    </xf>
    <xf numFmtId="49" fontId="48" fillId="15" borderId="0" xfId="0" applyNumberFormat="1" applyFont="1" applyFill="1" applyBorder="1" applyAlignment="1" applyProtection="1">
      <alignment horizontal="center" vertical="center"/>
    </xf>
    <xf numFmtId="0" fontId="30" fillId="4" borderId="0" xfId="0" applyNumberFormat="1" applyFont="1" applyFill="1" applyBorder="1" applyAlignment="1" applyProtection="1">
      <alignment horizontal="left"/>
    </xf>
    <xf numFmtId="0" fontId="48" fillId="0" borderId="10" xfId="0" applyFont="1" applyBorder="1" applyProtection="1"/>
    <xf numFmtId="0" fontId="48" fillId="0" borderId="2" xfId="0" applyFont="1" applyBorder="1" applyAlignment="1" applyProtection="1">
      <alignment horizontal="center"/>
    </xf>
    <xf numFmtId="0" fontId="48" fillId="0" borderId="2" xfId="0" applyFont="1" applyBorder="1" applyProtection="1"/>
    <xf numFmtId="0" fontId="48" fillId="0" borderId="14" xfId="0" applyFont="1" applyBorder="1" applyProtection="1"/>
    <xf numFmtId="0" fontId="30" fillId="15" borderId="0" xfId="0" applyNumberFormat="1" applyFont="1" applyFill="1" applyBorder="1" applyAlignment="1" applyProtection="1">
      <alignment horizontal="left"/>
    </xf>
    <xf numFmtId="0" fontId="29" fillId="4" borderId="16" xfId="0" applyFont="1" applyFill="1" applyBorder="1" applyAlignment="1" applyProtection="1">
      <alignment horizontal="center" vertical="center"/>
      <protection locked="0"/>
    </xf>
    <xf numFmtId="0" fontId="29" fillId="4" borderId="16" xfId="0" applyFont="1" applyFill="1" applyBorder="1" applyAlignment="1" applyProtection="1">
      <alignment horizontal="center"/>
      <protection locked="0"/>
    </xf>
    <xf numFmtId="0" fontId="29" fillId="4" borderId="0" xfId="0" applyFont="1" applyFill="1" applyBorder="1" applyAlignment="1" applyProtection="1">
      <alignment horizontal="center"/>
      <protection locked="0"/>
    </xf>
    <xf numFmtId="0" fontId="29" fillId="4" borderId="16" xfId="0" applyFont="1" applyFill="1" applyBorder="1" applyProtection="1">
      <protection locked="0"/>
    </xf>
    <xf numFmtId="0" fontId="30" fillId="4" borderId="16" xfId="0" applyFont="1" applyFill="1" applyBorder="1" applyProtection="1">
      <protection locked="0"/>
    </xf>
    <xf numFmtId="0" fontId="29" fillId="15" borderId="16" xfId="0" applyFont="1" applyFill="1" applyBorder="1" applyAlignment="1" applyProtection="1">
      <alignment horizontal="left"/>
      <protection locked="0"/>
    </xf>
    <xf numFmtId="0" fontId="29" fillId="15" borderId="0" xfId="0" applyFont="1" applyFill="1" applyBorder="1" applyAlignment="1" applyProtection="1">
      <alignment horizontal="left"/>
      <protection locked="0"/>
    </xf>
    <xf numFmtId="0" fontId="30" fillId="15" borderId="16" xfId="0" applyFont="1" applyFill="1" applyBorder="1" applyProtection="1">
      <protection locked="0"/>
    </xf>
    <xf numFmtId="0" fontId="29" fillId="4" borderId="0" xfId="0" applyFont="1" applyFill="1" applyBorder="1" applyAlignment="1" applyProtection="1">
      <alignment horizontal="center" vertical="center"/>
      <protection locked="0"/>
    </xf>
    <xf numFmtId="0" fontId="30" fillId="4" borderId="16" xfId="0" applyFont="1" applyFill="1" applyBorder="1" applyAlignment="1" applyProtection="1">
      <alignment horizontal="center" vertical="center"/>
      <protection locked="0"/>
    </xf>
    <xf numFmtId="0" fontId="30" fillId="4" borderId="16" xfId="0" applyFont="1" applyFill="1" applyBorder="1" applyAlignment="1" applyProtection="1">
      <alignment horizontal="center"/>
      <protection locked="0"/>
    </xf>
    <xf numFmtId="0" fontId="48" fillId="4" borderId="9" xfId="0" applyFont="1" applyFill="1" applyBorder="1" applyAlignment="1">
      <alignment vertical="center" wrapText="1"/>
    </xf>
    <xf numFmtId="0" fontId="48" fillId="4" borderId="3" xfId="0" applyFont="1" applyFill="1" applyBorder="1" applyAlignment="1">
      <alignment vertical="center" wrapText="1"/>
    </xf>
    <xf numFmtId="0" fontId="48" fillId="4" borderId="12" xfId="0" applyFont="1" applyFill="1" applyBorder="1" applyAlignment="1">
      <alignment vertical="center"/>
    </xf>
    <xf numFmtId="0" fontId="48" fillId="4" borderId="13" xfId="0" applyFont="1" applyFill="1" applyBorder="1" applyAlignment="1">
      <alignment vertical="center"/>
    </xf>
    <xf numFmtId="0" fontId="48" fillId="4" borderId="1" xfId="0" applyFont="1" applyFill="1" applyBorder="1" applyAlignment="1" applyProtection="1">
      <alignment vertical="center" wrapText="1"/>
    </xf>
    <xf numFmtId="0" fontId="21" fillId="4" borderId="0" xfId="0" applyFont="1" applyFill="1" applyBorder="1" applyAlignment="1" applyProtection="1">
      <alignment horizontal="justify" vertical="center" wrapText="1"/>
    </xf>
    <xf numFmtId="0" fontId="21" fillId="4" borderId="0" xfId="0" applyFont="1" applyFill="1" applyBorder="1" applyAlignment="1" applyProtection="1">
      <alignment horizontal="left" vertical="center" wrapText="1"/>
    </xf>
    <xf numFmtId="0" fontId="48" fillId="4" borderId="0" xfId="0" applyFont="1" applyFill="1" applyBorder="1" applyAlignment="1" applyProtection="1">
      <alignment horizontal="justify" vertical="center" wrapText="1"/>
    </xf>
    <xf numFmtId="0" fontId="48" fillId="4" borderId="13" xfId="0" applyFont="1" applyFill="1" applyBorder="1" applyAlignment="1">
      <alignment vertical="center" wrapText="1"/>
    </xf>
    <xf numFmtId="0" fontId="46" fillId="0" borderId="0" xfId="0" applyFont="1" applyFill="1" applyBorder="1" applyAlignment="1" applyProtection="1">
      <alignment vertical="center"/>
    </xf>
    <xf numFmtId="0" fontId="48" fillId="15" borderId="0" xfId="0" applyFont="1" applyFill="1" applyBorder="1" applyAlignment="1" applyProtection="1">
      <alignment vertical="center" wrapText="1"/>
    </xf>
    <xf numFmtId="0" fontId="46" fillId="4" borderId="0" xfId="0" applyFont="1" applyFill="1" applyBorder="1" applyAlignment="1" applyProtection="1">
      <alignment vertical="center" wrapText="1"/>
    </xf>
    <xf numFmtId="0" fontId="46" fillId="4" borderId="0" xfId="0" applyFont="1" applyFill="1" applyBorder="1" applyAlignment="1">
      <alignment vertical="center" wrapText="1"/>
    </xf>
    <xf numFmtId="0" fontId="48" fillId="4" borderId="10" xfId="0" applyFont="1" applyFill="1" applyBorder="1" applyAlignment="1">
      <alignment vertical="center" wrapText="1"/>
    </xf>
    <xf numFmtId="0" fontId="48" fillId="4" borderId="2" xfId="0" applyFont="1" applyFill="1" applyBorder="1" applyAlignment="1">
      <alignment vertical="center" wrapText="1"/>
    </xf>
    <xf numFmtId="0" fontId="48" fillId="4" borderId="2" xfId="0" applyFont="1" applyFill="1" applyBorder="1" applyAlignment="1">
      <alignment horizontal="justify" vertical="center" wrapText="1"/>
    </xf>
    <xf numFmtId="0" fontId="48" fillId="4" borderId="14" xfId="0" applyFont="1" applyFill="1" applyBorder="1" applyAlignment="1">
      <alignment vertical="center"/>
    </xf>
    <xf numFmtId="0" fontId="48" fillId="0" borderId="13" xfId="0" applyFont="1" applyFill="1" applyBorder="1" applyAlignment="1">
      <alignment vertical="center"/>
    </xf>
    <xf numFmtId="0" fontId="48" fillId="15" borderId="1" xfId="0" applyFont="1" applyFill="1" applyBorder="1" applyAlignment="1" applyProtection="1">
      <alignment vertical="center" wrapText="1"/>
    </xf>
    <xf numFmtId="0" fontId="48" fillId="15" borderId="0" xfId="0" applyFont="1" applyFill="1" applyBorder="1" applyAlignment="1" applyProtection="1">
      <alignment horizontal="center" vertical="center" wrapText="1"/>
      <protection locked="0"/>
    </xf>
    <xf numFmtId="0" fontId="46" fillId="15" borderId="0" xfId="0" applyFont="1" applyFill="1" applyBorder="1" applyAlignment="1">
      <alignment vertical="center" wrapText="1"/>
    </xf>
    <xf numFmtId="0" fontId="46" fillId="15" borderId="0" xfId="0" applyFont="1" applyFill="1" applyBorder="1" applyAlignment="1" applyProtection="1">
      <alignment horizontal="center" vertical="center" wrapText="1"/>
    </xf>
    <xf numFmtId="169" fontId="48" fillId="15" borderId="0" xfId="0" applyNumberFormat="1" applyFont="1" applyFill="1" applyBorder="1" applyAlignment="1" applyProtection="1">
      <alignment horizontal="center" vertical="center" wrapText="1"/>
      <protection locked="0"/>
    </xf>
    <xf numFmtId="0" fontId="48" fillId="15" borderId="13" xfId="0" applyFont="1" applyFill="1" applyBorder="1" applyAlignment="1">
      <alignment vertical="center"/>
    </xf>
    <xf numFmtId="0" fontId="21" fillId="0" borderId="9" xfId="0" applyFont="1" applyBorder="1"/>
    <xf numFmtId="49" fontId="21" fillId="0" borderId="3" xfId="0" applyNumberFormat="1" applyFont="1" applyBorder="1" applyAlignment="1">
      <alignment horizontal="left"/>
    </xf>
    <xf numFmtId="0" fontId="21" fillId="0" borderId="3" xfId="0" applyFont="1" applyBorder="1"/>
    <xf numFmtId="0" fontId="21" fillId="0" borderId="12" xfId="0" applyFont="1" applyBorder="1"/>
    <xf numFmtId="0" fontId="21" fillId="0" borderId="1" xfId="0" applyFont="1" applyBorder="1"/>
    <xf numFmtId="49" fontId="21" fillId="4" borderId="0" xfId="0" applyNumberFormat="1" applyFont="1" applyFill="1" applyBorder="1" applyAlignment="1">
      <alignment horizontal="left" vertical="top"/>
    </xf>
    <xf numFmtId="0" fontId="21" fillId="4" borderId="0" xfId="0" applyFont="1" applyFill="1" applyBorder="1" applyAlignment="1">
      <alignment vertical="top"/>
    </xf>
    <xf numFmtId="0" fontId="59" fillId="0" borderId="13" xfId="0" applyFont="1" applyBorder="1"/>
    <xf numFmtId="49" fontId="21" fillId="4" borderId="0" xfId="0" applyNumberFormat="1" applyFont="1" applyFill="1" applyBorder="1" applyAlignment="1">
      <alignment horizontal="justify" vertical="top"/>
    </xf>
    <xf numFmtId="0" fontId="48" fillId="4" borderId="0" xfId="0" applyFont="1" applyFill="1" applyBorder="1" applyAlignment="1">
      <alignment vertical="top"/>
    </xf>
    <xf numFmtId="0" fontId="21" fillId="4" borderId="0" xfId="0" applyFont="1" applyFill="1" applyBorder="1" applyAlignment="1">
      <alignment horizontal="justify" vertical="top" wrapText="1"/>
    </xf>
    <xf numFmtId="0" fontId="21" fillId="4" borderId="0" xfId="0" applyFont="1" applyFill="1" applyBorder="1" applyAlignment="1">
      <alignment horizontal="left" vertical="top"/>
    </xf>
    <xf numFmtId="0" fontId="48" fillId="4" borderId="0" xfId="0" applyFont="1" applyFill="1" applyBorder="1" applyAlignment="1">
      <alignment horizontal="justify" vertical="top"/>
    </xf>
    <xf numFmtId="0" fontId="48" fillId="4" borderId="0" xfId="0" applyFont="1" applyFill="1" applyBorder="1" applyAlignment="1">
      <alignment horizontal="left" vertical="top"/>
    </xf>
    <xf numFmtId="0" fontId="48" fillId="4" borderId="0" xfId="0" applyFont="1" applyFill="1" applyBorder="1" applyAlignment="1">
      <alignment horizontal="left"/>
    </xf>
    <xf numFmtId="1" fontId="48" fillId="4" borderId="0" xfId="0" applyNumberFormat="1" applyFont="1" applyFill="1" applyBorder="1" applyAlignment="1">
      <alignment horizontal="center" vertical="top"/>
    </xf>
    <xf numFmtId="0" fontId="21" fillId="4" borderId="0" xfId="0" applyFont="1" applyFill="1" applyBorder="1" applyAlignment="1">
      <alignment horizontal="right" vertical="top"/>
    </xf>
    <xf numFmtId="0" fontId="48" fillId="4" borderId="0" xfId="0" applyFont="1" applyFill="1" applyBorder="1" applyAlignment="1">
      <alignment horizontal="center" vertical="top"/>
    </xf>
    <xf numFmtId="0" fontId="21" fillId="15" borderId="0" xfId="0" applyFont="1" applyFill="1" applyBorder="1" applyAlignment="1">
      <alignment vertical="top"/>
    </xf>
    <xf numFmtId="0" fontId="48" fillId="0" borderId="1" xfId="0" applyFont="1" applyFill="1" applyBorder="1"/>
    <xf numFmtId="0" fontId="21" fillId="15" borderId="0" xfId="0" applyFont="1" applyFill="1" applyBorder="1" applyAlignment="1">
      <alignment horizontal="right" vertical="top"/>
    </xf>
    <xf numFmtId="0" fontId="48" fillId="0" borderId="0" xfId="0" applyFont="1" applyFill="1" applyBorder="1"/>
    <xf numFmtId="0" fontId="48" fillId="0" borderId="0" xfId="0" applyFont="1" applyFill="1" applyBorder="1" applyAlignment="1">
      <alignment vertical="center"/>
    </xf>
    <xf numFmtId="0" fontId="48" fillId="0" borderId="13" xfId="0" applyFont="1" applyFill="1" applyBorder="1"/>
    <xf numFmtId="0" fontId="48" fillId="0" borderId="0" xfId="0" applyFont="1" applyBorder="1" applyAlignment="1">
      <alignment vertical="top" wrapText="1"/>
    </xf>
    <xf numFmtId="0" fontId="21" fillId="4" borderId="0" xfId="0" applyFont="1" applyFill="1" applyBorder="1" applyAlignment="1">
      <alignment horizontal="left" vertical="top" wrapText="1"/>
    </xf>
    <xf numFmtId="0" fontId="48" fillId="4" borderId="0" xfId="0" applyFont="1" applyFill="1" applyBorder="1" applyAlignment="1">
      <alignment vertical="top" wrapText="1"/>
    </xf>
    <xf numFmtId="0" fontId="47" fillId="4" borderId="0" xfId="0" applyFont="1" applyFill="1" applyBorder="1" applyAlignment="1">
      <alignment horizontal="left" vertical="top" wrapText="1"/>
    </xf>
    <xf numFmtId="0" fontId="48" fillId="4" borderId="0" xfId="0" applyFont="1" applyFill="1" applyBorder="1"/>
    <xf numFmtId="0" fontId="21" fillId="0" borderId="1" xfId="0" applyFont="1" applyBorder="1" applyAlignment="1">
      <alignment vertical="center"/>
    </xf>
    <xf numFmtId="49" fontId="21" fillId="15" borderId="0" xfId="0" applyNumberFormat="1" applyFont="1" applyFill="1" applyBorder="1" applyAlignment="1">
      <alignment horizontal="justify" vertical="top"/>
    </xf>
    <xf numFmtId="0" fontId="21" fillId="0" borderId="13" xfId="0" applyFont="1" applyBorder="1" applyAlignment="1">
      <alignment vertical="center"/>
    </xf>
    <xf numFmtId="0" fontId="48" fillId="15" borderId="0" xfId="0" applyFont="1" applyFill="1" applyBorder="1" applyAlignment="1">
      <alignment vertical="top"/>
    </xf>
    <xf numFmtId="0" fontId="21" fillId="15" borderId="0" xfId="0" applyFont="1" applyFill="1" applyBorder="1" applyAlignment="1">
      <alignment horizontal="justify" vertical="top" wrapText="1"/>
    </xf>
    <xf numFmtId="49" fontId="21" fillId="15" borderId="0" xfId="0" applyNumberFormat="1" applyFont="1" applyFill="1" applyBorder="1"/>
    <xf numFmtId="0" fontId="21" fillId="0" borderId="13" xfId="0" applyFont="1" applyBorder="1"/>
    <xf numFmtId="49" fontId="21" fillId="15" borderId="0" xfId="0" applyNumberFormat="1" applyFont="1" applyFill="1" applyBorder="1" applyAlignment="1">
      <alignment horizontal="justify" vertical="center"/>
    </xf>
    <xf numFmtId="0" fontId="21" fillId="15" borderId="0" xfId="0" applyFont="1" applyFill="1" applyBorder="1" applyAlignment="1">
      <alignment horizontal="left" vertical="center"/>
    </xf>
    <xf numFmtId="0" fontId="21" fillId="15" borderId="0" xfId="0" applyFont="1" applyFill="1" applyBorder="1" applyAlignment="1">
      <alignment vertical="center"/>
    </xf>
    <xf numFmtId="0" fontId="48" fillId="0" borderId="1" xfId="0" applyFont="1" applyBorder="1"/>
    <xf numFmtId="0" fontId="48" fillId="7" borderId="0" xfId="0" applyFont="1" applyFill="1" applyBorder="1" applyProtection="1">
      <protection locked="0"/>
    </xf>
    <xf numFmtId="0" fontId="48" fillId="0" borderId="13" xfId="0" applyFont="1" applyBorder="1"/>
    <xf numFmtId="0" fontId="48" fillId="15" borderId="0" xfId="0" applyFont="1" applyFill="1" applyBorder="1" applyAlignment="1">
      <alignment vertical="center"/>
    </xf>
    <xf numFmtId="49" fontId="21" fillId="15" borderId="0" xfId="0" applyNumberFormat="1" applyFont="1" applyFill="1" applyBorder="1" applyAlignment="1">
      <alignment horizontal="left"/>
    </xf>
    <xf numFmtId="0" fontId="21" fillId="0" borderId="0" xfId="0" applyFont="1" applyFill="1" applyBorder="1"/>
    <xf numFmtId="0" fontId="21" fillId="7" borderId="0" xfId="0" applyFont="1" applyFill="1" applyBorder="1" applyProtection="1">
      <protection locked="0"/>
    </xf>
    <xf numFmtId="0" fontId="48" fillId="15" borderId="0" xfId="0" applyFont="1" applyFill="1" applyBorder="1"/>
    <xf numFmtId="0" fontId="21" fillId="0" borderId="1" xfId="0" applyFont="1" applyBorder="1" applyAlignment="1">
      <alignment horizontal="left" vertical="center"/>
    </xf>
    <xf numFmtId="0" fontId="21" fillId="4" borderId="0" xfId="0" quotePrefix="1" applyFont="1" applyFill="1" applyBorder="1" applyAlignment="1" applyProtection="1">
      <alignment horizontal="left" vertical="top"/>
    </xf>
    <xf numFmtId="0" fontId="21" fillId="0" borderId="13" xfId="0" applyFont="1" applyBorder="1" applyAlignment="1">
      <alignment horizontal="left" vertical="center"/>
    </xf>
    <xf numFmtId="49" fontId="21" fillId="0" borderId="0" xfId="0" applyNumberFormat="1" applyFont="1" applyBorder="1" applyAlignment="1">
      <alignment horizontal="left"/>
    </xf>
    <xf numFmtId="0" fontId="21" fillId="0" borderId="10" xfId="0" applyFont="1" applyBorder="1"/>
    <xf numFmtId="49" fontId="21" fillId="0" borderId="2" xfId="0" applyNumberFormat="1" applyFont="1" applyBorder="1" applyAlignment="1">
      <alignment horizontal="left"/>
    </xf>
    <xf numFmtId="0" fontId="21" fillId="0" borderId="2" xfId="0" applyFont="1" applyBorder="1"/>
    <xf numFmtId="0" fontId="21" fillId="0" borderId="14" xfId="0" applyFont="1" applyBorder="1"/>
    <xf numFmtId="0" fontId="48" fillId="0" borderId="0" xfId="0" applyFont="1" applyBorder="1" applyAlignment="1">
      <alignment horizontal="left" wrapText="1"/>
    </xf>
    <xf numFmtId="0" fontId="0" fillId="0" borderId="9" xfId="0" applyBorder="1" applyAlignment="1">
      <alignment vertical="center"/>
    </xf>
    <xf numFmtId="0" fontId="0" fillId="0" borderId="3" xfId="0" applyBorder="1" applyAlignment="1">
      <alignment vertical="center"/>
    </xf>
    <xf numFmtId="0" fontId="0" fillId="0" borderId="12" xfId="0" applyBorder="1" applyAlignment="1">
      <alignment vertical="center"/>
    </xf>
    <xf numFmtId="0" fontId="48" fillId="0" borderId="1" xfId="0" applyFont="1" applyBorder="1" applyAlignment="1">
      <alignment vertical="center"/>
    </xf>
    <xf numFmtId="49" fontId="62" fillId="4" borderId="0" xfId="0" applyNumberFormat="1" applyFont="1" applyFill="1" applyBorder="1" applyAlignment="1">
      <alignment horizontal="left" vertical="center"/>
    </xf>
    <xf numFmtId="0" fontId="48" fillId="0" borderId="13" xfId="0" applyFont="1" applyBorder="1" applyAlignment="1">
      <alignment vertical="center"/>
    </xf>
    <xf numFmtId="0" fontId="62" fillId="4" borderId="0" xfId="0" applyFont="1" applyFill="1" applyBorder="1" applyAlignment="1">
      <alignment horizontal="left" vertical="center" wrapText="1"/>
    </xf>
    <xf numFmtId="49" fontId="63" fillId="4" borderId="0" xfId="0" applyNumberFormat="1" applyFont="1" applyFill="1" applyBorder="1" applyAlignment="1">
      <alignment vertical="center"/>
    </xf>
    <xf numFmtId="0" fontId="63" fillId="4" borderId="0" xfId="0" applyFont="1" applyFill="1" applyBorder="1" applyAlignment="1">
      <alignment vertical="center"/>
    </xf>
    <xf numFmtId="0" fontId="63" fillId="4" borderId="0" xfId="0" applyFont="1" applyFill="1" applyBorder="1" applyAlignment="1">
      <alignment vertical="center" wrapText="1"/>
    </xf>
    <xf numFmtId="0" fontId="63" fillId="4" borderId="0" xfId="0" applyFont="1" applyFill="1" applyBorder="1" applyAlignment="1">
      <alignment horizontal="left" vertical="center" wrapText="1"/>
    </xf>
    <xf numFmtId="49" fontId="62" fillId="0" borderId="0" xfId="0" applyNumberFormat="1" applyFont="1" applyFill="1" applyBorder="1" applyAlignment="1">
      <alignment horizontal="left" vertical="top"/>
    </xf>
    <xf numFmtId="0" fontId="21" fillId="0" borderId="13" xfId="0" applyFont="1" applyFill="1" applyBorder="1" applyAlignment="1">
      <alignment vertical="center"/>
    </xf>
    <xf numFmtId="49" fontId="63" fillId="4" borderId="0" xfId="0" applyNumberFormat="1" applyFont="1" applyFill="1" applyBorder="1" applyAlignment="1" applyProtection="1">
      <alignment vertical="center"/>
    </xf>
    <xf numFmtId="0" fontId="63" fillId="4" borderId="0" xfId="0" applyFont="1" applyFill="1" applyBorder="1" applyAlignment="1" applyProtection="1">
      <alignment vertical="top" wrapText="1"/>
    </xf>
    <xf numFmtId="0" fontId="63" fillId="4" borderId="0" xfId="0" applyFont="1" applyFill="1" applyBorder="1" applyAlignment="1" applyProtection="1">
      <alignment horizontal="left" vertical="center" wrapText="1"/>
    </xf>
    <xf numFmtId="0" fontId="63" fillId="4" borderId="0" xfId="0" applyFont="1" applyFill="1" applyBorder="1" applyAlignment="1" applyProtection="1">
      <alignment vertical="center" wrapText="1"/>
    </xf>
    <xf numFmtId="0" fontId="63" fillId="4" borderId="0" xfId="0" applyFont="1" applyFill="1" applyBorder="1" applyAlignment="1" applyProtection="1">
      <alignment horizontal="left" vertical="center"/>
    </xf>
    <xf numFmtId="0" fontId="48" fillId="0" borderId="0" xfId="0" applyFont="1" applyBorder="1" applyAlignment="1">
      <alignment vertical="center"/>
    </xf>
    <xf numFmtId="0" fontId="62" fillId="4" borderId="0" xfId="0" applyFont="1" applyFill="1" applyBorder="1" applyAlignment="1">
      <alignment vertical="center"/>
    </xf>
    <xf numFmtId="0" fontId="76" fillId="4" borderId="0" xfId="0" applyFont="1" applyFill="1" applyBorder="1" applyAlignment="1" applyProtection="1">
      <alignment vertical="center" wrapText="1"/>
    </xf>
    <xf numFmtId="0" fontId="62" fillId="4" borderId="0" xfId="0" applyFont="1" applyFill="1" applyBorder="1" applyAlignment="1" applyProtection="1">
      <alignment horizontal="justify" vertical="center"/>
    </xf>
    <xf numFmtId="0" fontId="62" fillId="4" borderId="0" xfId="0" applyFont="1" applyFill="1" applyBorder="1" applyAlignment="1" applyProtection="1">
      <alignment vertical="center"/>
    </xf>
    <xf numFmtId="0" fontId="48" fillId="4" borderId="0" xfId="0" applyFont="1" applyFill="1" applyBorder="1" applyAlignment="1">
      <alignment vertical="center"/>
    </xf>
    <xf numFmtId="0" fontId="62" fillId="4" borderId="0" xfId="0" applyFont="1" applyFill="1" applyBorder="1" applyAlignment="1">
      <alignment horizontal="left" vertical="center"/>
    </xf>
    <xf numFmtId="49" fontId="62" fillId="4" borderId="0" xfId="0" applyNumberFormat="1" applyFont="1" applyFill="1" applyBorder="1" applyAlignment="1" applyProtection="1">
      <alignment horizontal="left" vertical="center"/>
    </xf>
    <xf numFmtId="0" fontId="63" fillId="4" borderId="0" xfId="0" applyFont="1" applyFill="1" applyBorder="1" applyAlignment="1" applyProtection="1">
      <alignment vertical="center"/>
    </xf>
    <xf numFmtId="49" fontId="62" fillId="4" borderId="0" xfId="0" applyNumberFormat="1" applyFont="1" applyFill="1" applyBorder="1" applyAlignment="1" applyProtection="1">
      <alignment vertical="center"/>
    </xf>
    <xf numFmtId="0" fontId="48" fillId="0" borderId="10" xfId="0" applyFont="1" applyBorder="1" applyAlignment="1">
      <alignment vertical="center"/>
    </xf>
    <xf numFmtId="49" fontId="62" fillId="4" borderId="2" xfId="0" applyNumberFormat="1" applyFont="1" applyFill="1" applyBorder="1" applyAlignment="1" applyProtection="1">
      <alignment vertical="center"/>
    </xf>
    <xf numFmtId="0" fontId="63" fillId="4" borderId="2" xfId="0" applyFont="1" applyFill="1" applyBorder="1" applyAlignment="1" applyProtection="1">
      <alignment vertical="center" wrapText="1"/>
    </xf>
    <xf numFmtId="0" fontId="63" fillId="4" borderId="2" xfId="0" applyFont="1" applyFill="1" applyBorder="1" applyAlignment="1" applyProtection="1">
      <alignment horizontal="left" vertical="center" wrapText="1"/>
    </xf>
    <xf numFmtId="0" fontId="48" fillId="0" borderId="14" xfId="0" applyFont="1" applyBorder="1" applyAlignment="1">
      <alignment vertical="center"/>
    </xf>
    <xf numFmtId="0" fontId="21" fillId="0" borderId="9" xfId="0" applyFont="1" applyBorder="1" applyAlignment="1" applyProtection="1">
      <alignment vertical="center"/>
    </xf>
    <xf numFmtId="0" fontId="21" fillId="0" borderId="3" xfId="0" applyFont="1" applyBorder="1" applyAlignment="1" applyProtection="1">
      <alignment vertical="center"/>
    </xf>
    <xf numFmtId="0" fontId="21" fillId="0" borderId="12" xfId="0" applyFont="1" applyBorder="1" applyAlignment="1" applyProtection="1">
      <alignment vertical="center"/>
    </xf>
    <xf numFmtId="0" fontId="21" fillId="0" borderId="1" xfId="0" applyFont="1" applyBorder="1" applyAlignment="1" applyProtection="1">
      <alignment vertical="center"/>
    </xf>
    <xf numFmtId="49" fontId="21" fillId="4" borderId="0" xfId="0" applyNumberFormat="1" applyFont="1" applyFill="1" applyBorder="1" applyAlignment="1" applyProtection="1">
      <alignment horizontal="left" vertical="center"/>
    </xf>
    <xf numFmtId="0" fontId="21" fillId="0" borderId="13" xfId="0" applyFont="1" applyBorder="1" applyAlignment="1" applyProtection="1">
      <alignment vertical="center"/>
    </xf>
    <xf numFmtId="0" fontId="48" fillId="0" borderId="0" xfId="0" applyFont="1" applyBorder="1" applyAlignment="1" applyProtection="1">
      <alignment vertical="center"/>
    </xf>
    <xf numFmtId="0" fontId="21" fillId="4" borderId="1" xfId="0" applyFont="1" applyFill="1" applyBorder="1" applyAlignment="1" applyProtection="1">
      <alignment vertical="center"/>
    </xf>
    <xf numFmtId="0" fontId="21" fillId="4" borderId="13" xfId="0" applyFont="1" applyFill="1" applyBorder="1" applyAlignment="1" applyProtection="1">
      <alignment vertical="center"/>
    </xf>
    <xf numFmtId="0" fontId="21" fillId="0" borderId="0" xfId="0" applyFont="1" applyBorder="1" applyAlignment="1" applyProtection="1">
      <alignment vertical="center"/>
    </xf>
    <xf numFmtId="0" fontId="21" fillId="4" borderId="0" xfId="0" applyFont="1" applyFill="1" applyBorder="1" applyAlignment="1" applyProtection="1">
      <alignment vertical="center" wrapText="1"/>
    </xf>
    <xf numFmtId="0" fontId="21" fillId="4" borderId="0" xfId="0" applyFont="1" applyFill="1" applyBorder="1" applyAlignment="1" applyProtection="1">
      <alignment horizontal="left" vertical="center" wrapText="1" indent="1"/>
    </xf>
    <xf numFmtId="0" fontId="21" fillId="0" borderId="10" xfId="0" applyFont="1" applyBorder="1" applyAlignment="1" applyProtection="1">
      <alignment vertical="center"/>
    </xf>
    <xf numFmtId="0" fontId="21" fillId="0" borderId="2" xfId="0" applyFont="1" applyBorder="1" applyAlignment="1" applyProtection="1">
      <alignment vertical="center"/>
    </xf>
    <xf numFmtId="0" fontId="21" fillId="0" borderId="14" xfId="0" applyFont="1" applyBorder="1" applyAlignment="1" applyProtection="1">
      <alignment vertical="center"/>
    </xf>
    <xf numFmtId="0" fontId="21" fillId="4" borderId="9" xfId="0" applyFont="1" applyFill="1" applyBorder="1" applyAlignment="1">
      <alignment vertical="center"/>
    </xf>
    <xf numFmtId="0" fontId="21" fillId="4" borderId="3" xfId="0" applyFont="1" applyFill="1" applyBorder="1" applyAlignment="1">
      <alignment vertical="center"/>
    </xf>
    <xf numFmtId="0" fontId="21" fillId="4" borderId="3" xfId="0" applyFont="1" applyFill="1" applyBorder="1" applyAlignment="1">
      <alignment horizontal="left" vertical="center"/>
    </xf>
    <xf numFmtId="0" fontId="21" fillId="0" borderId="12" xfId="0" applyFont="1" applyFill="1" applyBorder="1" applyAlignment="1">
      <alignment vertical="center"/>
    </xf>
    <xf numFmtId="0" fontId="21" fillId="4" borderId="1" xfId="0" applyFont="1" applyFill="1" applyBorder="1" applyAlignment="1">
      <alignment vertical="center"/>
    </xf>
    <xf numFmtId="49" fontId="21" fillId="4" borderId="0" xfId="0" quotePrefix="1" applyNumberFormat="1" applyFont="1" applyFill="1" applyBorder="1" applyAlignment="1" applyProtection="1">
      <alignment horizontal="center" vertical="center"/>
    </xf>
    <xf numFmtId="49" fontId="48" fillId="4" borderId="0" xfId="0" quotePrefix="1" applyNumberFormat="1" applyFont="1" applyFill="1" applyBorder="1" applyAlignment="1" applyProtection="1">
      <alignment horizontal="center" vertical="center"/>
    </xf>
    <xf numFmtId="0" fontId="21" fillId="4" borderId="0" xfId="0" applyFont="1" applyFill="1" applyBorder="1" applyAlignment="1">
      <alignment horizontal="left" vertical="center"/>
    </xf>
    <xf numFmtId="0" fontId="21" fillId="4" borderId="0" xfId="0" applyFont="1" applyFill="1" applyBorder="1" applyAlignment="1">
      <alignment vertical="center"/>
    </xf>
    <xf numFmtId="0" fontId="58" fillId="4" borderId="0" xfId="0" applyFont="1" applyFill="1" applyBorder="1" applyAlignment="1" applyProtection="1">
      <alignment vertical="center"/>
    </xf>
    <xf numFmtId="0" fontId="58" fillId="4" borderId="0" xfId="0" applyFont="1" applyFill="1" applyBorder="1" applyAlignment="1" applyProtection="1">
      <alignment horizontal="right" vertical="center"/>
    </xf>
    <xf numFmtId="0" fontId="58" fillId="4" borderId="0" xfId="0" applyFont="1" applyFill="1" applyBorder="1" applyAlignment="1" applyProtection="1">
      <alignment horizontal="left" vertical="center"/>
    </xf>
    <xf numFmtId="44" fontId="48" fillId="4" borderId="0" xfId="1" applyFont="1" applyFill="1" applyBorder="1" applyAlignment="1" applyProtection="1">
      <alignment horizontal="left" vertical="center"/>
    </xf>
    <xf numFmtId="0" fontId="21" fillId="0" borderId="0" xfId="0" applyFont="1" applyBorder="1" applyAlignment="1" applyProtection="1">
      <alignment horizontal="center" vertical="center" wrapText="1"/>
    </xf>
    <xf numFmtId="49" fontId="21" fillId="4" borderId="0" xfId="0" quotePrefix="1" applyNumberFormat="1" applyFont="1" applyFill="1" applyBorder="1" applyAlignment="1" applyProtection="1">
      <alignment horizontal="right" vertical="center" wrapText="1"/>
    </xf>
    <xf numFmtId="0" fontId="21" fillId="0" borderId="0" xfId="0" applyFont="1" applyBorder="1" applyAlignment="1">
      <alignment vertical="center"/>
    </xf>
    <xf numFmtId="0" fontId="48" fillId="4" borderId="0" xfId="0" applyFont="1" applyFill="1" applyBorder="1" applyAlignment="1" applyProtection="1">
      <alignment horizontal="right" vertical="center" wrapText="1"/>
    </xf>
    <xf numFmtId="49" fontId="48" fillId="4" borderId="0" xfId="0" applyNumberFormat="1" applyFont="1" applyFill="1" applyBorder="1" applyAlignment="1" applyProtection="1">
      <alignment horizontal="right" vertical="center" wrapText="1"/>
    </xf>
    <xf numFmtId="0" fontId="48" fillId="4" borderId="0" xfId="0" applyFont="1" applyFill="1" applyBorder="1" applyAlignment="1" applyProtection="1">
      <alignment horizontal="justify" vertical="center"/>
    </xf>
    <xf numFmtId="0" fontId="48" fillId="4" borderId="0" xfId="0" applyFont="1" applyFill="1" applyBorder="1" applyAlignment="1" applyProtection="1">
      <alignment horizontal="center" vertical="center" wrapText="1"/>
    </xf>
    <xf numFmtId="0" fontId="21" fillId="0" borderId="1" xfId="0" applyFont="1" applyFill="1" applyBorder="1" applyAlignment="1">
      <alignment vertical="center"/>
    </xf>
    <xf numFmtId="0" fontId="21" fillId="0" borderId="0" xfId="0" applyFont="1" applyFill="1" applyBorder="1" applyAlignment="1">
      <alignment vertical="center"/>
    </xf>
    <xf numFmtId="0" fontId="21" fillId="0" borderId="0" xfId="0" applyFont="1" applyFill="1" applyBorder="1" applyAlignment="1">
      <alignment horizontal="left" vertical="center"/>
    </xf>
    <xf numFmtId="0" fontId="21" fillId="0" borderId="10" xfId="0" applyFont="1" applyFill="1" applyBorder="1" applyAlignment="1">
      <alignment vertical="center"/>
    </xf>
    <xf numFmtId="0" fontId="21" fillId="0" borderId="2" xfId="0" applyFont="1" applyFill="1" applyBorder="1" applyAlignment="1">
      <alignment vertical="center"/>
    </xf>
    <xf numFmtId="0" fontId="21" fillId="0" borderId="2" xfId="0" applyFont="1" applyFill="1" applyBorder="1" applyAlignment="1">
      <alignment horizontal="left" vertical="center"/>
    </xf>
    <xf numFmtId="0" fontId="21" fillId="0" borderId="14" xfId="0" applyFont="1" applyFill="1" applyBorder="1" applyAlignment="1">
      <alignment vertical="center"/>
    </xf>
    <xf numFmtId="0" fontId="21" fillId="0" borderId="9" xfId="0" applyFont="1" applyFill="1" applyBorder="1" applyAlignment="1" applyProtection="1">
      <alignment vertical="center"/>
    </xf>
    <xf numFmtId="0" fontId="21" fillId="0" borderId="3" xfId="0" applyFont="1" applyFill="1" applyBorder="1" applyAlignment="1" applyProtection="1">
      <alignment horizontal="center" vertical="center"/>
    </xf>
    <xf numFmtId="0" fontId="21" fillId="0" borderId="3" xfId="0" applyFont="1" applyFill="1" applyBorder="1" applyAlignment="1" applyProtection="1">
      <alignment horizontal="left" vertical="center"/>
    </xf>
    <xf numFmtId="0" fontId="21" fillId="0" borderId="3" xfId="0" applyFont="1" applyFill="1" applyBorder="1" applyAlignment="1" applyProtection="1">
      <alignment vertical="center"/>
    </xf>
    <xf numFmtId="0" fontId="21" fillId="0" borderId="12" xfId="0" applyFont="1" applyFill="1" applyBorder="1" applyAlignment="1" applyProtection="1">
      <alignment vertical="center"/>
    </xf>
    <xf numFmtId="0" fontId="21" fillId="0" borderId="1" xfId="0" applyFont="1" applyFill="1" applyBorder="1"/>
    <xf numFmtId="0" fontId="21" fillId="15" borderId="0" xfId="0" quotePrefix="1" applyFont="1" applyFill="1" applyBorder="1"/>
    <xf numFmtId="0" fontId="59" fillId="15" borderId="0" xfId="0" applyFont="1" applyFill="1" applyBorder="1"/>
    <xf numFmtId="0" fontId="59" fillId="0" borderId="13" xfId="0" applyFont="1" applyFill="1" applyBorder="1"/>
    <xf numFmtId="0" fontId="21" fillId="0" borderId="1" xfId="0" applyFont="1" applyFill="1" applyBorder="1" applyAlignment="1" applyProtection="1">
      <alignment vertical="center"/>
    </xf>
    <xf numFmtId="44" fontId="48" fillId="15" borderId="0" xfId="1" applyFont="1" applyFill="1" applyBorder="1" applyAlignment="1" applyProtection="1">
      <alignment horizontal="left" vertical="center"/>
    </xf>
    <xf numFmtId="0" fontId="21" fillId="0" borderId="13" xfId="0" applyFont="1" applyFill="1" applyBorder="1" applyAlignment="1" applyProtection="1">
      <alignment vertical="center"/>
    </xf>
    <xf numFmtId="0" fontId="21" fillId="0" borderId="0" xfId="0" applyFont="1" applyFill="1" applyBorder="1" applyAlignment="1" applyProtection="1">
      <alignment vertical="center"/>
    </xf>
    <xf numFmtId="0" fontId="21" fillId="15" borderId="0" xfId="0" applyFont="1" applyFill="1" applyBorder="1" applyAlignment="1" applyProtection="1">
      <alignment horizontal="left" vertical="center" wrapText="1"/>
    </xf>
    <xf numFmtId="0" fontId="71" fillId="15" borderId="0" xfId="0" applyFont="1" applyFill="1" applyBorder="1" applyAlignment="1">
      <alignment horizontal="right"/>
    </xf>
    <xf numFmtId="0" fontId="65" fillId="15" borderId="0" xfId="0" applyFont="1" applyFill="1" applyBorder="1" applyAlignment="1" applyProtection="1">
      <alignment vertical="center" wrapText="1"/>
    </xf>
    <xf numFmtId="0" fontId="65" fillId="0" borderId="13" xfId="0" applyFont="1" applyFill="1" applyBorder="1" applyAlignment="1" applyProtection="1">
      <alignment vertical="center" wrapText="1"/>
    </xf>
    <xf numFmtId="170" fontId="48" fillId="15" borderId="0" xfId="0" applyNumberFormat="1" applyFont="1" applyFill="1" applyBorder="1" applyAlignment="1" applyProtection="1">
      <alignment horizontal="center" vertical="center"/>
    </xf>
    <xf numFmtId="0" fontId="48" fillId="0" borderId="13" xfId="0" applyFont="1" applyFill="1" applyBorder="1" applyAlignment="1" applyProtection="1">
      <alignment vertical="center" wrapText="1"/>
    </xf>
    <xf numFmtId="170" fontId="48" fillId="15" borderId="0" xfId="0" applyNumberFormat="1" applyFont="1" applyFill="1" applyBorder="1" applyAlignment="1" applyProtection="1">
      <alignment horizontal="center" vertical="top"/>
    </xf>
    <xf numFmtId="0" fontId="65" fillId="15" borderId="0" xfId="0" applyFont="1" applyFill="1" applyBorder="1" applyAlignment="1" applyProtection="1">
      <alignment vertical="center"/>
    </xf>
    <xf numFmtId="0" fontId="48" fillId="0" borderId="13" xfId="0" applyFont="1" applyFill="1" applyBorder="1" applyAlignment="1" applyProtection="1">
      <alignment vertical="center"/>
    </xf>
    <xf numFmtId="0" fontId="48" fillId="15" borderId="0" xfId="0" applyFont="1" applyFill="1" applyBorder="1" applyAlignment="1" applyProtection="1">
      <alignment horizontal="center" vertical="center" wrapText="1"/>
    </xf>
    <xf numFmtId="0" fontId="21" fillId="0" borderId="10" xfId="0" applyFont="1" applyFill="1" applyBorder="1" applyAlignment="1" applyProtection="1">
      <alignment vertical="center"/>
    </xf>
    <xf numFmtId="0" fontId="21" fillId="0" borderId="2" xfId="0" applyFont="1" applyFill="1" applyBorder="1" applyAlignment="1" applyProtection="1">
      <alignment horizontal="center" vertical="center"/>
    </xf>
    <xf numFmtId="0" fontId="48" fillId="0" borderId="2" xfId="0" applyFont="1" applyFill="1" applyBorder="1" applyAlignment="1" applyProtection="1">
      <alignment horizontal="left" vertical="center" wrapText="1"/>
    </xf>
    <xf numFmtId="0" fontId="21" fillId="0" borderId="2" xfId="0" applyFont="1" applyFill="1" applyBorder="1" applyAlignment="1" applyProtection="1">
      <alignment horizontal="left" vertical="center"/>
    </xf>
    <xf numFmtId="0" fontId="21" fillId="0" borderId="2" xfId="0" applyFont="1" applyFill="1" applyBorder="1" applyAlignment="1" applyProtection="1">
      <alignment vertical="center"/>
    </xf>
    <xf numFmtId="0" fontId="21" fillId="0" borderId="14" xfId="0" applyFont="1" applyFill="1" applyBorder="1" applyAlignment="1" applyProtection="1">
      <alignment vertical="center"/>
    </xf>
    <xf numFmtId="0" fontId="59" fillId="0" borderId="12" xfId="0" applyFont="1" applyBorder="1"/>
    <xf numFmtId="0" fontId="71" fillId="15" borderId="0" xfId="0" applyFont="1" applyFill="1" applyBorder="1" applyAlignment="1">
      <alignment horizontal="right" vertical="top"/>
    </xf>
    <xf numFmtId="49" fontId="48" fillId="15" borderId="0" xfId="0" applyNumberFormat="1" applyFont="1" applyFill="1" applyBorder="1" applyAlignment="1">
      <alignment horizontal="left"/>
    </xf>
    <xf numFmtId="0" fontId="58" fillId="0" borderId="13" xfId="0" applyFont="1" applyBorder="1"/>
    <xf numFmtId="0" fontId="60" fillId="15" borderId="0" xfId="0" quotePrefix="1" applyFont="1" applyFill="1" applyBorder="1" applyAlignment="1">
      <alignment horizontal="center"/>
    </xf>
    <xf numFmtId="0" fontId="48" fillId="15" borderId="0" xfId="0" applyFont="1" applyFill="1" applyBorder="1" applyAlignment="1">
      <alignment horizontal="center"/>
    </xf>
    <xf numFmtId="0" fontId="48" fillId="0" borderId="0" xfId="0" applyFont="1" applyBorder="1"/>
    <xf numFmtId="0" fontId="48" fillId="15" borderId="0" xfId="0" applyFont="1" applyFill="1" applyBorder="1" applyAlignment="1">
      <alignment horizontal="left" wrapText="1"/>
    </xf>
    <xf numFmtId="0" fontId="21" fillId="15" borderId="0" xfId="0" applyFont="1" applyFill="1" applyBorder="1" applyAlignment="1">
      <alignment horizontal="center" vertical="center"/>
    </xf>
    <xf numFmtId="0" fontId="21" fillId="0" borderId="0" xfId="0" applyFont="1" applyBorder="1"/>
    <xf numFmtId="0" fontId="59" fillId="0" borderId="13" xfId="0" applyFont="1" applyFill="1" applyBorder="1" applyAlignment="1">
      <alignment wrapText="1"/>
    </xf>
    <xf numFmtId="0" fontId="59" fillId="15" borderId="0" xfId="0" applyFont="1" applyFill="1" applyBorder="1" applyAlignment="1">
      <alignment vertical="center"/>
    </xf>
    <xf numFmtId="0" fontId="59" fillId="0" borderId="16" xfId="0" applyFont="1" applyFill="1" applyBorder="1" applyAlignment="1">
      <alignment wrapText="1"/>
    </xf>
    <xf numFmtId="0" fontId="21" fillId="15" borderId="0" xfId="0" applyFont="1" applyFill="1" applyBorder="1" applyAlignment="1"/>
    <xf numFmtId="0" fontId="48" fillId="15" borderId="0" xfId="0" applyFont="1" applyFill="1" applyBorder="1" applyAlignment="1">
      <alignment wrapText="1"/>
    </xf>
    <xf numFmtId="0" fontId="70" fillId="15" borderId="0" xfId="0" applyFont="1" applyFill="1" applyBorder="1"/>
    <xf numFmtId="0" fontId="59" fillId="0" borderId="14" xfId="0" applyFont="1" applyBorder="1"/>
    <xf numFmtId="49" fontId="21" fillId="15" borderId="0" xfId="0" applyNumberFormat="1" applyFont="1" applyFill="1" applyBorder="1" applyAlignment="1">
      <alignment horizontal="left" vertical="top"/>
    </xf>
    <xf numFmtId="0" fontId="59" fillId="0" borderId="13" xfId="0" applyFont="1" applyBorder="1" applyAlignment="1">
      <alignment vertical="center"/>
    </xf>
    <xf numFmtId="0" fontId="21" fillId="15" borderId="0" xfId="0" applyFont="1" applyFill="1" applyBorder="1" applyAlignment="1">
      <alignment horizontal="left" vertical="top" wrapText="1"/>
    </xf>
    <xf numFmtId="0" fontId="21" fillId="15" borderId="0" xfId="0" applyFont="1" applyFill="1" applyBorder="1" applyAlignment="1">
      <alignment horizontal="left" vertical="top"/>
    </xf>
    <xf numFmtId="164" fontId="21" fillId="15" borderId="0" xfId="0" applyNumberFormat="1" applyFont="1" applyFill="1" applyBorder="1" applyAlignment="1"/>
    <xf numFmtId="164" fontId="48" fillId="4" borderId="0" xfId="0" applyNumberFormat="1" applyFont="1" applyFill="1" applyBorder="1" applyAlignment="1">
      <alignment horizontal="left" vertical="top"/>
    </xf>
    <xf numFmtId="0" fontId="60" fillId="4" borderId="0" xfId="0" quotePrefix="1" applyFont="1" applyFill="1" applyBorder="1" applyAlignment="1">
      <alignment horizontal="center"/>
    </xf>
    <xf numFmtId="164" fontId="48" fillId="15" borderId="0" xfId="0" applyNumberFormat="1" applyFont="1" applyFill="1" applyBorder="1" applyAlignment="1">
      <alignment horizontal="left" vertical="top"/>
    </xf>
    <xf numFmtId="164" fontId="71" fillId="4" borderId="0" xfId="0" applyNumberFormat="1" applyFont="1" applyFill="1" applyBorder="1" applyAlignment="1">
      <alignment horizontal="left" vertical="top"/>
    </xf>
    <xf numFmtId="0" fontId="59" fillId="0" borderId="13" xfId="0" applyFont="1" applyFill="1" applyBorder="1" applyAlignment="1"/>
    <xf numFmtId="0" fontId="21" fillId="15" borderId="0" xfId="0" applyNumberFormat="1" applyFont="1" applyFill="1" applyBorder="1" applyAlignment="1">
      <alignment horizontal="center" vertical="center" wrapText="1"/>
    </xf>
    <xf numFmtId="0" fontId="59" fillId="0" borderId="13" xfId="0" applyFont="1" applyFill="1" applyBorder="1" applyAlignment="1">
      <alignment horizontal="left" wrapText="1"/>
    </xf>
    <xf numFmtId="0" fontId="21" fillId="15" borderId="0" xfId="0" applyFont="1" applyFill="1" applyBorder="1" applyAlignment="1">
      <alignment horizontal="center"/>
    </xf>
    <xf numFmtId="0" fontId="21" fillId="0" borderId="9" xfId="0" applyFont="1" applyBorder="1" applyAlignment="1">
      <alignment vertical="center" wrapText="1"/>
    </xf>
    <xf numFmtId="0" fontId="21" fillId="0" borderId="3" xfId="0" applyFont="1" applyBorder="1" applyAlignment="1">
      <alignment vertical="center" wrapText="1"/>
    </xf>
    <xf numFmtId="0" fontId="21" fillId="0" borderId="3" xfId="0" applyFont="1" applyBorder="1" applyAlignment="1">
      <alignment vertical="center"/>
    </xf>
    <xf numFmtId="0" fontId="21" fillId="0" borderId="12" xfId="0" applyFont="1" applyBorder="1" applyAlignment="1">
      <alignment vertical="center"/>
    </xf>
    <xf numFmtId="49" fontId="21" fillId="4" borderId="1" xfId="0" quotePrefix="1" applyNumberFormat="1" applyFont="1" applyFill="1" applyBorder="1" applyAlignment="1" applyProtection="1">
      <alignment horizontal="left" vertical="center" wrapText="1"/>
    </xf>
    <xf numFmtId="0" fontId="21" fillId="4" borderId="1" xfId="0" applyFont="1" applyFill="1" applyBorder="1" applyAlignment="1" applyProtection="1">
      <alignment horizontal="left" vertical="center" wrapText="1"/>
    </xf>
    <xf numFmtId="0" fontId="21" fillId="15" borderId="1" xfId="0" applyFont="1" applyFill="1" applyBorder="1" applyAlignment="1" applyProtection="1">
      <alignment vertical="center" wrapText="1"/>
    </xf>
    <xf numFmtId="0" fontId="21" fillId="15" borderId="13" xfId="0" applyFont="1" applyFill="1" applyBorder="1" applyAlignment="1" applyProtection="1">
      <alignment vertical="center" wrapText="1"/>
    </xf>
    <xf numFmtId="168" fontId="21" fillId="4" borderId="0" xfId="1" applyNumberFormat="1" applyFont="1" applyFill="1" applyBorder="1" applyAlignment="1" applyProtection="1">
      <alignment vertical="center"/>
    </xf>
    <xf numFmtId="0" fontId="21" fillId="0" borderId="16" xfId="0" applyFont="1" applyFill="1" applyBorder="1" applyAlignment="1">
      <alignment vertical="center" wrapText="1"/>
    </xf>
    <xf numFmtId="168" fontId="73" fillId="4" borderId="0" xfId="1" applyNumberFormat="1" applyFont="1" applyFill="1" applyBorder="1" applyAlignment="1" applyProtection="1">
      <alignment vertical="center"/>
    </xf>
    <xf numFmtId="0" fontId="21" fillId="15" borderId="9" xfId="1" applyNumberFormat="1" applyFont="1" applyFill="1" applyBorder="1" applyAlignment="1" applyProtection="1">
      <alignment horizontal="center" vertical="center" wrapText="1"/>
    </xf>
    <xf numFmtId="0" fontId="21" fillId="15" borderId="13" xfId="0" applyFont="1" applyFill="1" applyBorder="1" applyAlignment="1">
      <alignment vertical="center"/>
    </xf>
    <xf numFmtId="0" fontId="21" fillId="6" borderId="1" xfId="0" applyFont="1" applyFill="1" applyBorder="1" applyAlignment="1" applyProtection="1">
      <alignment vertical="center" wrapText="1"/>
    </xf>
    <xf numFmtId="0" fontId="21" fillId="6" borderId="0" xfId="0" applyFont="1" applyFill="1" applyBorder="1" applyAlignment="1" applyProtection="1">
      <alignment vertical="center" wrapText="1"/>
    </xf>
    <xf numFmtId="0" fontId="21" fillId="6" borderId="0" xfId="0" applyFont="1" applyFill="1" applyBorder="1" applyAlignment="1" applyProtection="1">
      <alignment vertical="center"/>
    </xf>
    <xf numFmtId="0" fontId="21" fillId="15" borderId="1" xfId="0" applyFont="1" applyFill="1" applyBorder="1" applyAlignment="1" applyProtection="1">
      <alignment horizontal="left" vertical="center" wrapText="1"/>
    </xf>
    <xf numFmtId="0" fontId="21" fillId="0" borderId="1" xfId="0" applyFont="1" applyBorder="1" applyAlignment="1" applyProtection="1">
      <alignment vertical="center" wrapText="1"/>
    </xf>
    <xf numFmtId="0" fontId="21" fillId="0" borderId="0" xfId="0" applyFont="1" applyBorder="1" applyAlignment="1" applyProtection="1">
      <alignment vertical="center" wrapText="1"/>
    </xf>
    <xf numFmtId="0" fontId="21" fillId="0" borderId="1" xfId="1" applyNumberFormat="1" applyFont="1" applyBorder="1" applyAlignment="1" applyProtection="1">
      <alignment vertical="center" wrapText="1"/>
    </xf>
    <xf numFmtId="0" fontId="21" fillId="0" borderId="0" xfId="1" applyNumberFormat="1" applyFont="1" applyBorder="1" applyAlignment="1" applyProtection="1">
      <alignment vertical="center" wrapText="1"/>
    </xf>
    <xf numFmtId="0" fontId="21" fillId="0" borderId="10" xfId="0" applyFont="1" applyBorder="1" applyAlignment="1" applyProtection="1">
      <alignment vertical="center" wrapText="1"/>
    </xf>
    <xf numFmtId="0" fontId="21" fillId="0" borderId="2" xfId="0" applyFont="1" applyBorder="1" applyAlignment="1" applyProtection="1">
      <alignment vertical="center" wrapText="1"/>
    </xf>
    <xf numFmtId="0" fontId="21" fillId="0" borderId="14" xfId="0" applyFont="1" applyBorder="1" applyAlignment="1">
      <alignment vertical="center"/>
    </xf>
    <xf numFmtId="0" fontId="21" fillId="0" borderId="9" xfId="0" applyFont="1" applyBorder="1" applyAlignment="1">
      <alignment vertical="center"/>
    </xf>
    <xf numFmtId="0" fontId="21" fillId="0" borderId="13" xfId="0" applyFont="1" applyBorder="1" applyAlignment="1">
      <alignment vertical="center" wrapText="1"/>
    </xf>
    <xf numFmtId="49" fontId="21" fillId="0" borderId="3" xfId="0" applyNumberFormat="1" applyFont="1" applyBorder="1" applyAlignment="1">
      <alignment horizontal="center" vertical="center"/>
    </xf>
    <xf numFmtId="0" fontId="21" fillId="15" borderId="12" xfId="0" applyFont="1" applyFill="1" applyBorder="1" applyAlignment="1">
      <alignment vertical="center"/>
    </xf>
    <xf numFmtId="49" fontId="21" fillId="4" borderId="0" xfId="0" applyNumberFormat="1" applyFont="1" applyFill="1" applyBorder="1" applyAlignment="1" applyProtection="1">
      <alignment horizontal="center" vertical="center"/>
    </xf>
    <xf numFmtId="0" fontId="21" fillId="15" borderId="13" xfId="0" applyFont="1" applyFill="1" applyBorder="1" applyAlignment="1" applyProtection="1">
      <alignment horizontal="left" vertical="center"/>
    </xf>
    <xf numFmtId="0" fontId="21" fillId="15" borderId="13" xfId="0" applyFont="1" applyFill="1" applyBorder="1" applyAlignment="1" applyProtection="1">
      <alignment horizontal="center" vertical="center"/>
    </xf>
    <xf numFmtId="165" fontId="48" fillId="15" borderId="13" xfId="0" applyNumberFormat="1" applyFont="1" applyFill="1" applyBorder="1" applyAlignment="1" applyProtection="1">
      <alignment horizontal="right" vertical="center"/>
    </xf>
    <xf numFmtId="10" fontId="48" fillId="15" borderId="13" xfId="0" applyNumberFormat="1" applyFont="1" applyFill="1" applyBorder="1" applyAlignment="1" applyProtection="1">
      <alignment horizontal="right" vertical="center"/>
    </xf>
    <xf numFmtId="44" fontId="48" fillId="15" borderId="13" xfId="0" applyNumberFormat="1" applyFont="1" applyFill="1" applyBorder="1" applyAlignment="1" applyProtection="1">
      <alignment horizontal="right" vertical="center"/>
    </xf>
    <xf numFmtId="0" fontId="21" fillId="17" borderId="0" xfId="0" applyFont="1" applyFill="1" applyBorder="1" applyAlignment="1">
      <alignment vertical="center"/>
    </xf>
    <xf numFmtId="165" fontId="21" fillId="15" borderId="13" xfId="0" applyNumberFormat="1" applyFont="1" applyFill="1" applyBorder="1" applyAlignment="1" applyProtection="1">
      <alignment horizontal="center" vertical="center"/>
    </xf>
    <xf numFmtId="165" fontId="48" fillId="15" borderId="13" xfId="0" applyNumberFormat="1" applyFont="1" applyFill="1" applyBorder="1" applyAlignment="1" applyProtection="1">
      <alignment vertical="center"/>
    </xf>
    <xf numFmtId="165" fontId="48" fillId="0" borderId="0" xfId="0" applyNumberFormat="1" applyFont="1" applyBorder="1" applyAlignment="1" applyProtection="1">
      <alignment horizontal="left" vertical="center"/>
    </xf>
    <xf numFmtId="165" fontId="48" fillId="15" borderId="13" xfId="0" applyNumberFormat="1" applyFont="1" applyFill="1" applyBorder="1" applyAlignment="1" applyProtection="1">
      <alignment horizontal="left" vertical="center"/>
    </xf>
    <xf numFmtId="0" fontId="48" fillId="15" borderId="13" xfId="0" applyFont="1" applyFill="1" applyBorder="1" applyAlignment="1" applyProtection="1">
      <alignment horizontal="center" vertical="center"/>
    </xf>
    <xf numFmtId="165" fontId="48" fillId="15" borderId="13" xfId="0" applyNumberFormat="1" applyFont="1" applyFill="1" applyBorder="1" applyAlignment="1" applyProtection="1">
      <alignment vertical="center"/>
      <protection locked="0"/>
    </xf>
    <xf numFmtId="165" fontId="48" fillId="15" borderId="13" xfId="1" applyNumberFormat="1" applyFont="1" applyFill="1" applyBorder="1" applyAlignment="1" applyProtection="1">
      <alignment horizontal="right" vertical="center"/>
    </xf>
    <xf numFmtId="165" fontId="48" fillId="15" borderId="13" xfId="1" applyNumberFormat="1" applyFont="1" applyFill="1" applyBorder="1" applyAlignment="1" applyProtection="1">
      <alignment horizontal="right" vertical="center"/>
      <protection locked="0"/>
    </xf>
    <xf numFmtId="2" fontId="48" fillId="15" borderId="13" xfId="3" applyNumberFormat="1" applyFont="1" applyFill="1" applyBorder="1" applyAlignment="1" applyProtection="1">
      <alignment horizontal="right" vertical="center"/>
    </xf>
    <xf numFmtId="7" fontId="48" fillId="15" borderId="13" xfId="0" applyNumberFormat="1" applyFont="1" applyFill="1" applyBorder="1" applyAlignment="1" applyProtection="1">
      <alignment horizontal="left" vertical="center"/>
    </xf>
    <xf numFmtId="0" fontId="48" fillId="15" borderId="13" xfId="0" applyFont="1" applyFill="1" applyBorder="1" applyAlignment="1" applyProtection="1">
      <alignment vertical="center"/>
    </xf>
    <xf numFmtId="42" fontId="48" fillId="15" borderId="13" xfId="1" applyNumberFormat="1" applyFont="1" applyFill="1" applyBorder="1" applyAlignment="1" applyProtection="1">
      <alignment horizontal="center" vertical="center" wrapText="1"/>
      <protection locked="0"/>
    </xf>
    <xf numFmtId="0" fontId="56" fillId="4" borderId="0" xfId="0" applyFont="1" applyFill="1" applyBorder="1" applyAlignment="1" applyProtection="1">
      <alignment horizontal="left" vertical="center"/>
    </xf>
    <xf numFmtId="42" fontId="48" fillId="15" borderId="13" xfId="1" applyNumberFormat="1" applyFont="1" applyFill="1" applyBorder="1" applyAlignment="1" applyProtection="1">
      <alignment vertical="center" wrapText="1"/>
      <protection locked="0"/>
    </xf>
    <xf numFmtId="42" fontId="48" fillId="4" borderId="0" xfId="1" applyNumberFormat="1" applyFont="1" applyFill="1" applyBorder="1" applyAlignment="1" applyProtection="1">
      <alignment horizontal="right" vertical="center"/>
    </xf>
    <xf numFmtId="42" fontId="48" fillId="15" borderId="13" xfId="1" applyNumberFormat="1" applyFont="1" applyFill="1" applyBorder="1" applyAlignment="1" applyProtection="1">
      <alignment horizontal="right" vertical="center"/>
    </xf>
    <xf numFmtId="49" fontId="48" fillId="0" borderId="2" xfId="0" applyNumberFormat="1" applyFont="1" applyBorder="1" applyAlignment="1">
      <alignment horizontal="center" vertical="center"/>
    </xf>
    <xf numFmtId="0" fontId="48" fillId="0" borderId="2" xfId="0" applyFont="1" applyBorder="1" applyAlignment="1">
      <alignment vertical="center"/>
    </xf>
    <xf numFmtId="0" fontId="48" fillId="15" borderId="14" xfId="0" applyFont="1" applyFill="1" applyBorder="1" applyAlignment="1">
      <alignment vertical="center"/>
    </xf>
    <xf numFmtId="0" fontId="21" fillId="15" borderId="1" xfId="0" applyFont="1" applyFill="1" applyBorder="1" applyAlignment="1">
      <alignment vertical="center"/>
    </xf>
    <xf numFmtId="49" fontId="21" fillId="15" borderId="0" xfId="0" applyNumberFormat="1" applyFont="1" applyFill="1" applyBorder="1" applyAlignment="1" applyProtection="1">
      <alignment horizontal="left" vertical="center"/>
    </xf>
    <xf numFmtId="0" fontId="21" fillId="2" borderId="0" xfId="0" applyFont="1" applyFill="1" applyBorder="1" applyAlignment="1" applyProtection="1">
      <alignment vertical="center"/>
    </xf>
    <xf numFmtId="0" fontId="48" fillId="2" borderId="0" xfId="0" applyFont="1" applyFill="1" applyBorder="1" applyAlignment="1" applyProtection="1">
      <alignment horizontal="left" vertical="center"/>
    </xf>
    <xf numFmtId="0" fontId="48" fillId="15" borderId="0" xfId="0" applyFont="1" applyFill="1" applyBorder="1" applyAlignment="1" applyProtection="1">
      <alignment horizontal="right" vertical="center"/>
    </xf>
    <xf numFmtId="0" fontId="21" fillId="2" borderId="0" xfId="0" applyFont="1" applyFill="1" applyBorder="1" applyAlignment="1" applyProtection="1">
      <alignment horizontal="left" vertical="center"/>
    </xf>
    <xf numFmtId="0" fontId="21" fillId="2" borderId="1" xfId="0" applyFont="1" applyFill="1" applyBorder="1" applyAlignment="1">
      <alignment horizontal="left" vertical="center"/>
    </xf>
    <xf numFmtId="0" fontId="21" fillId="2" borderId="13" xfId="0" applyFont="1" applyFill="1" applyBorder="1" applyAlignment="1">
      <alignment horizontal="left" vertical="center"/>
    </xf>
    <xf numFmtId="0" fontId="21" fillId="0" borderId="10" xfId="0" applyFont="1" applyBorder="1" applyAlignment="1">
      <alignment vertical="center"/>
    </xf>
    <xf numFmtId="0" fontId="21" fillId="0" borderId="2" xfId="0" applyFont="1" applyBorder="1" applyAlignment="1">
      <alignment vertical="center"/>
    </xf>
    <xf numFmtId="0" fontId="48" fillId="0" borderId="9" xfId="0" applyFont="1" applyBorder="1" applyAlignment="1">
      <alignment vertical="center"/>
    </xf>
    <xf numFmtId="0" fontId="48" fillId="0" borderId="3" xfId="0" applyFont="1" applyBorder="1" applyAlignment="1">
      <alignment vertical="center"/>
    </xf>
    <xf numFmtId="0" fontId="48" fillId="0" borderId="3" xfId="0" applyFont="1" applyBorder="1" applyAlignment="1">
      <alignment vertical="center" wrapText="1"/>
    </xf>
    <xf numFmtId="0" fontId="48" fillId="0" borderId="3" xfId="0" applyFont="1" applyBorder="1" applyAlignment="1">
      <alignment horizontal="center" vertical="center"/>
    </xf>
    <xf numFmtId="0" fontId="48" fillId="0" borderId="12" xfId="0" applyFont="1" applyBorder="1" applyAlignment="1">
      <alignment vertical="center"/>
    </xf>
    <xf numFmtId="49" fontId="48" fillId="4" borderId="0" xfId="0" applyNumberFormat="1" applyFont="1" applyFill="1" applyBorder="1" applyAlignment="1" applyProtection="1">
      <alignment horizontal="center" vertical="center"/>
    </xf>
    <xf numFmtId="0" fontId="48" fillId="15" borderId="0" xfId="0" applyFont="1" applyFill="1" applyBorder="1" applyAlignment="1">
      <alignment vertical="center" wrapText="1"/>
    </xf>
    <xf numFmtId="0" fontId="48" fillId="15" borderId="0" xfId="0" applyFont="1" applyFill="1" applyBorder="1" applyAlignment="1">
      <alignment horizontal="center" vertical="center"/>
    </xf>
    <xf numFmtId="0" fontId="21" fillId="15" borderId="0" xfId="0" quotePrefix="1" applyFont="1" applyFill="1" applyBorder="1" applyAlignment="1" applyProtection="1">
      <alignment horizontal="left" vertical="center"/>
    </xf>
    <xf numFmtId="0" fontId="48" fillId="0" borderId="2" xfId="0" applyFont="1" applyBorder="1" applyAlignment="1">
      <alignment vertical="center" wrapText="1"/>
    </xf>
    <xf numFmtId="0" fontId="48" fillId="0" borderId="2" xfId="0" applyFont="1" applyBorder="1" applyAlignment="1">
      <alignment horizontal="center" vertical="center"/>
    </xf>
    <xf numFmtId="0" fontId="48" fillId="15" borderId="1" xfId="0" applyFont="1" applyFill="1" applyBorder="1" applyAlignment="1">
      <alignment vertical="center"/>
    </xf>
    <xf numFmtId="44" fontId="48" fillId="15" borderId="0" xfId="0" applyNumberFormat="1" applyFont="1" applyFill="1" applyBorder="1" applyAlignment="1" applyProtection="1">
      <alignment horizontal="left" vertical="center"/>
    </xf>
    <xf numFmtId="44" fontId="48" fillId="15" borderId="0" xfId="1" applyFont="1" applyFill="1" applyBorder="1" applyAlignment="1" applyProtection="1">
      <alignment horizontal="right" vertical="center"/>
    </xf>
    <xf numFmtId="44" fontId="48" fillId="15" borderId="0" xfId="1" applyFont="1" applyFill="1" applyBorder="1" applyAlignment="1" applyProtection="1">
      <alignment vertical="center"/>
    </xf>
    <xf numFmtId="0" fontId="21" fillId="0" borderId="3" xfId="0" applyFont="1" applyBorder="1" applyAlignment="1">
      <alignment horizontal="center" vertical="center"/>
    </xf>
    <xf numFmtId="0" fontId="48" fillId="4" borderId="0" xfId="0" applyFont="1" applyFill="1" applyBorder="1" applyAlignment="1" applyProtection="1">
      <alignment horizontal="left" vertical="top"/>
    </xf>
    <xf numFmtId="0" fontId="21" fillId="0" borderId="0" xfId="0" applyFont="1" applyBorder="1" applyAlignment="1">
      <alignment horizontal="center" vertical="center"/>
    </xf>
    <xf numFmtId="0" fontId="21" fillId="0" borderId="2" xfId="0" applyFont="1" applyBorder="1" applyAlignment="1">
      <alignment horizontal="center" vertical="center"/>
    </xf>
    <xf numFmtId="0" fontId="48" fillId="0" borderId="9" xfId="0" applyFont="1" applyBorder="1" applyAlignment="1" applyProtection="1">
      <alignment vertical="center"/>
    </xf>
    <xf numFmtId="49" fontId="21" fillId="4" borderId="3" xfId="0" applyNumberFormat="1" applyFont="1" applyFill="1" applyBorder="1" applyAlignment="1" applyProtection="1">
      <alignment vertical="center"/>
    </xf>
    <xf numFmtId="0" fontId="21" fillId="0" borderId="3" xfId="0" applyFont="1" applyFill="1" applyBorder="1" applyAlignment="1" applyProtection="1">
      <alignment vertical="center" wrapText="1"/>
    </xf>
    <xf numFmtId="0" fontId="48" fillId="0" borderId="12" xfId="0" applyFont="1" applyBorder="1" applyAlignment="1" applyProtection="1">
      <alignment vertical="center"/>
    </xf>
    <xf numFmtId="0" fontId="48" fillId="0" borderId="1" xfId="0" applyFont="1" applyBorder="1" applyAlignment="1" applyProtection="1">
      <alignment vertical="center"/>
    </xf>
    <xf numFmtId="0" fontId="48" fillId="0" borderId="0" xfId="0" applyFont="1" applyFill="1" applyBorder="1" applyAlignment="1" applyProtection="1">
      <alignment horizontal="center" vertical="center"/>
    </xf>
    <xf numFmtId="0" fontId="48" fillId="0" borderId="13" xfId="0" applyFont="1" applyBorder="1" applyAlignment="1" applyProtection="1">
      <alignment vertical="center"/>
    </xf>
    <xf numFmtId="0" fontId="69" fillId="4" borderId="0" xfId="0" applyFont="1" applyFill="1" applyBorder="1" applyAlignment="1" applyProtection="1">
      <alignment horizontal="center" vertical="center" wrapText="1"/>
    </xf>
    <xf numFmtId="49" fontId="48" fillId="4" borderId="0" xfId="0" applyNumberFormat="1" applyFont="1" applyFill="1" applyBorder="1" applyAlignment="1" applyProtection="1">
      <alignment vertical="center"/>
    </xf>
    <xf numFmtId="0" fontId="48" fillId="0" borderId="1" xfId="0" applyFont="1" applyBorder="1" applyAlignment="1" applyProtection="1">
      <alignment vertical="center" wrapText="1"/>
    </xf>
    <xf numFmtId="49" fontId="48" fillId="4" borderId="0" xfId="0" applyNumberFormat="1" applyFont="1" applyFill="1" applyBorder="1" applyAlignment="1" applyProtection="1">
      <alignment vertical="center" wrapText="1"/>
    </xf>
    <xf numFmtId="0" fontId="48" fillId="0" borderId="13" xfId="0" applyFont="1" applyBorder="1" applyAlignment="1" applyProtection="1">
      <alignment vertical="center" wrapText="1"/>
    </xf>
    <xf numFmtId="42" fontId="48" fillId="4" borderId="0" xfId="1" applyNumberFormat="1" applyFont="1" applyFill="1" applyBorder="1" applyAlignment="1" applyProtection="1">
      <alignment wrapText="1"/>
    </xf>
    <xf numFmtId="42" fontId="48" fillId="4" borderId="0" xfId="1" applyNumberFormat="1" applyFont="1" applyFill="1" applyBorder="1" applyAlignment="1" applyProtection="1">
      <alignment horizontal="left" vertical="center" wrapText="1"/>
    </xf>
    <xf numFmtId="49" fontId="48" fillId="15" borderId="0" xfId="0" applyNumberFormat="1" applyFont="1" applyFill="1" applyBorder="1" applyAlignment="1" applyProtection="1">
      <alignment vertical="center"/>
    </xf>
    <xf numFmtId="0" fontId="48" fillId="0" borderId="10" xfId="0" applyFont="1" applyBorder="1" applyAlignment="1" applyProtection="1">
      <alignment vertical="center"/>
    </xf>
    <xf numFmtId="49" fontId="48" fillId="0" borderId="2" xfId="0" applyNumberFormat="1" applyFont="1" applyFill="1" applyBorder="1" applyAlignment="1" applyProtection="1">
      <alignment vertical="center"/>
    </xf>
    <xf numFmtId="0" fontId="48" fillId="0" borderId="2" xfId="0" applyFont="1" applyBorder="1" applyAlignment="1" applyProtection="1">
      <alignment vertical="center"/>
    </xf>
    <xf numFmtId="0" fontId="48" fillId="0" borderId="14" xfId="0" applyFont="1" applyBorder="1" applyAlignment="1" applyProtection="1">
      <alignment vertical="center"/>
    </xf>
    <xf numFmtId="0" fontId="17" fillId="0" borderId="9" xfId="0" applyFont="1" applyBorder="1"/>
    <xf numFmtId="49" fontId="8" fillId="15" borderId="3" xfId="0" applyNumberFormat="1" applyFont="1" applyFill="1" applyBorder="1"/>
    <xf numFmtId="0" fontId="17" fillId="0" borderId="3" xfId="0" applyFont="1" applyBorder="1" applyAlignment="1">
      <alignment wrapText="1"/>
    </xf>
    <xf numFmtId="0" fontId="17" fillId="0" borderId="3" xfId="0" applyFont="1" applyBorder="1"/>
    <xf numFmtId="0" fontId="17" fillId="0" borderId="12" xfId="0" applyFont="1" applyBorder="1"/>
    <xf numFmtId="0" fontId="60" fillId="15" borderId="0" xfId="0" applyFont="1" applyFill="1" applyBorder="1"/>
    <xf numFmtId="0" fontId="57" fillId="0" borderId="13" xfId="0" applyFont="1" applyBorder="1"/>
    <xf numFmtId="49" fontId="21" fillId="15" borderId="0" xfId="0" applyNumberFormat="1" applyFont="1" applyFill="1" applyBorder="1" applyAlignment="1">
      <alignment horizontal="justify"/>
    </xf>
    <xf numFmtId="0" fontId="21" fillId="15" borderId="0" xfId="0" applyFont="1" applyFill="1" applyBorder="1" applyAlignment="1">
      <alignment wrapText="1"/>
    </xf>
    <xf numFmtId="0" fontId="53" fillId="15" borderId="0" xfId="0" applyFont="1" applyFill="1" applyBorder="1"/>
    <xf numFmtId="49" fontId="21" fillId="15" borderId="0" xfId="0" applyNumberFormat="1" applyFont="1" applyFill="1" applyBorder="1" applyAlignment="1">
      <alignment vertical="center"/>
    </xf>
    <xf numFmtId="0" fontId="48" fillId="15" borderId="0" xfId="0" applyFont="1" applyFill="1" applyBorder="1" applyAlignment="1">
      <alignment horizontal="justify" vertical="center" wrapText="1"/>
    </xf>
    <xf numFmtId="0" fontId="17" fillId="0" borderId="10" xfId="0" applyFont="1" applyBorder="1"/>
    <xf numFmtId="49" fontId="13" fillId="15" borderId="2" xfId="0" applyNumberFormat="1" applyFont="1" applyFill="1" applyBorder="1"/>
    <xf numFmtId="0" fontId="16" fillId="0" borderId="2" xfId="0" applyFont="1" applyBorder="1" applyAlignment="1">
      <alignment wrapText="1"/>
    </xf>
    <xf numFmtId="0" fontId="16" fillId="0" borderId="2" xfId="0" applyFont="1" applyBorder="1"/>
    <xf numFmtId="0" fontId="17" fillId="0" borderId="14" xfId="0" applyFont="1" applyBorder="1"/>
    <xf numFmtId="0" fontId="21" fillId="15" borderId="1" xfId="0" applyFont="1" applyFill="1" applyBorder="1"/>
    <xf numFmtId="0" fontId="48" fillId="15" borderId="0" xfId="0" applyFont="1" applyFill="1" applyBorder="1" applyAlignment="1">
      <alignment horizontal="left"/>
    </xf>
    <xf numFmtId="14" fontId="48" fillId="15" borderId="0" xfId="0" applyNumberFormat="1" applyFont="1" applyFill="1" applyBorder="1" applyAlignment="1" applyProtection="1">
      <alignment horizontal="center" vertical="center"/>
      <protection locked="0"/>
    </xf>
    <xf numFmtId="0" fontId="21" fillId="15" borderId="13" xfId="0" applyFont="1" applyFill="1" applyBorder="1"/>
    <xf numFmtId="0" fontId="46" fillId="15" borderId="0" xfId="4" applyFont="1" applyFill="1" applyBorder="1" applyAlignment="1">
      <alignment vertical="top"/>
    </xf>
    <xf numFmtId="0" fontId="47" fillId="15" borderId="0" xfId="4" applyFont="1" applyFill="1" applyBorder="1" applyAlignment="1">
      <alignment vertical="top"/>
    </xf>
    <xf numFmtId="0" fontId="29" fillId="15" borderId="0" xfId="4" applyFont="1" applyFill="1" applyBorder="1" applyAlignment="1">
      <alignment vertical="top"/>
    </xf>
    <xf numFmtId="0" fontId="48" fillId="0" borderId="3" xfId="0" applyFont="1" applyBorder="1" applyAlignment="1" applyProtection="1">
      <alignment horizontal="left" vertical="center"/>
    </xf>
    <xf numFmtId="0" fontId="48" fillId="4" borderId="0" xfId="0" applyFont="1" applyFill="1" applyBorder="1" applyAlignment="1" applyProtection="1">
      <alignment vertical="center"/>
    </xf>
    <xf numFmtId="0" fontId="30" fillId="15" borderId="2" xfId="4" applyFont="1" applyFill="1" applyBorder="1" applyAlignment="1">
      <alignment horizontal="left"/>
    </xf>
    <xf numFmtId="0" fontId="48" fillId="12" borderId="4" xfId="0" applyFont="1" applyFill="1" applyBorder="1" applyAlignment="1" applyProtection="1">
      <alignment horizontal="center" vertical="center" wrapText="1"/>
    </xf>
    <xf numFmtId="0" fontId="48" fillId="4" borderId="0" xfId="0" applyFont="1" applyFill="1" applyBorder="1" applyAlignment="1" applyProtection="1">
      <alignment vertical="center"/>
    </xf>
    <xf numFmtId="0" fontId="48" fillId="0" borderId="1" xfId="0" applyFont="1" applyFill="1" applyBorder="1" applyAlignment="1">
      <alignment vertical="top"/>
    </xf>
    <xf numFmtId="0" fontId="21" fillId="0" borderId="13" xfId="0" applyFont="1" applyFill="1" applyBorder="1" applyAlignment="1">
      <alignment vertical="top"/>
    </xf>
    <xf numFmtId="0" fontId="48" fillId="0" borderId="0" xfId="0" applyFont="1" applyFill="1" applyAlignment="1">
      <alignment vertical="top"/>
    </xf>
    <xf numFmtId="0" fontId="60" fillId="0" borderId="13" xfId="0" applyFont="1" applyFill="1" applyBorder="1" applyAlignment="1" applyProtection="1">
      <alignment horizontal="left" vertical="center"/>
    </xf>
    <xf numFmtId="0" fontId="29" fillId="4" borderId="25" xfId="0" applyFont="1" applyFill="1" applyBorder="1" applyAlignment="1">
      <alignment wrapText="1"/>
    </xf>
    <xf numFmtId="0" fontId="29" fillId="4" borderId="3" xfId="0" applyFont="1" applyFill="1" applyBorder="1"/>
    <xf numFmtId="0" fontId="30" fillId="4" borderId="0" xfId="0" applyFont="1" applyFill="1" applyBorder="1" applyAlignment="1">
      <alignment horizontal="left" wrapText="1"/>
    </xf>
    <xf numFmtId="0" fontId="29" fillId="4" borderId="50" xfId="0" applyFont="1" applyFill="1" applyBorder="1" applyAlignment="1">
      <alignment wrapText="1"/>
    </xf>
    <xf numFmtId="0" fontId="30" fillId="4" borderId="10" xfId="0" applyFont="1" applyFill="1" applyBorder="1"/>
    <xf numFmtId="0" fontId="29" fillId="4" borderId="1" xfId="0" applyFont="1" applyFill="1" applyBorder="1"/>
    <xf numFmtId="0" fontId="30" fillId="4" borderId="57" xfId="0" applyFont="1" applyFill="1" applyBorder="1"/>
    <xf numFmtId="0" fontId="30" fillId="12" borderId="60" xfId="0" applyFont="1" applyFill="1" applyBorder="1"/>
    <xf numFmtId="0" fontId="30" fillId="12" borderId="89" xfId="0" applyFont="1" applyFill="1" applyBorder="1"/>
    <xf numFmtId="0" fontId="30" fillId="12" borderId="22" xfId="0" applyFont="1" applyFill="1" applyBorder="1"/>
    <xf numFmtId="0" fontId="29" fillId="12" borderId="89" xfId="0" applyFont="1" applyFill="1" applyBorder="1"/>
    <xf numFmtId="0" fontId="30" fillId="12" borderId="61" xfId="0" applyFont="1" applyFill="1" applyBorder="1"/>
    <xf numFmtId="0" fontId="29" fillId="12" borderId="84" xfId="0" applyFont="1" applyFill="1" applyBorder="1" applyAlignment="1">
      <alignment horizontal="center"/>
    </xf>
    <xf numFmtId="0" fontId="29" fillId="15" borderId="17" xfId="0" applyFont="1" applyFill="1" applyBorder="1" applyAlignment="1">
      <alignment horizontal="center"/>
    </xf>
    <xf numFmtId="0" fontId="30" fillId="0" borderId="28" xfId="0" applyFont="1" applyBorder="1"/>
    <xf numFmtId="0" fontId="30" fillId="0" borderId="9" xfId="0" applyFont="1" applyBorder="1"/>
    <xf numFmtId="0" fontId="30" fillId="0" borderId="3" xfId="0" applyFont="1" applyBorder="1"/>
    <xf numFmtId="0" fontId="30" fillId="0" borderId="12" xfId="0" applyFont="1" applyBorder="1"/>
    <xf numFmtId="0" fontId="19" fillId="0" borderId="1" xfId="6" applyFont="1" applyBorder="1"/>
    <xf numFmtId="0" fontId="19" fillId="0" borderId="13" xfId="6" applyFont="1" applyBorder="1"/>
    <xf numFmtId="0" fontId="30" fillId="0" borderId="1" xfId="0" applyFont="1" applyBorder="1"/>
    <xf numFmtId="0" fontId="30" fillId="0" borderId="13" xfId="0" applyFont="1" applyBorder="1"/>
    <xf numFmtId="0" fontId="29" fillId="0" borderId="1" xfId="0" applyFont="1" applyBorder="1" applyAlignment="1">
      <alignment horizontal="center" vertical="center"/>
    </xf>
    <xf numFmtId="0" fontId="29" fillId="0" borderId="13" xfId="0" applyFont="1" applyBorder="1" applyAlignment="1">
      <alignment horizontal="center" vertical="center"/>
    </xf>
    <xf numFmtId="0" fontId="29" fillId="0" borderId="1" xfId="0" applyFont="1" applyBorder="1"/>
    <xf numFmtId="0" fontId="29" fillId="0" borderId="13" xfId="0" applyFont="1" applyBorder="1"/>
    <xf numFmtId="0" fontId="30" fillId="0" borderId="10" xfId="0" applyFont="1" applyBorder="1"/>
    <xf numFmtId="0" fontId="30" fillId="0" borderId="2" xfId="0" applyFont="1" applyBorder="1" applyAlignment="1">
      <alignment horizontal="center"/>
    </xf>
    <xf numFmtId="0" fontId="30" fillId="0" borderId="2" xfId="0" applyFont="1" applyBorder="1"/>
    <xf numFmtId="0" fontId="30" fillId="0" borderId="14" xfId="0" applyFont="1" applyBorder="1"/>
    <xf numFmtId="0" fontId="30" fillId="15" borderId="1" xfId="0" applyFont="1" applyFill="1" applyBorder="1"/>
    <xf numFmtId="0" fontId="30" fillId="15" borderId="13" xfId="0" applyFont="1" applyFill="1" applyBorder="1"/>
    <xf numFmtId="0" fontId="30" fillId="15" borderId="0" xfId="0" applyFont="1" applyFill="1"/>
    <xf numFmtId="0" fontId="29" fillId="0" borderId="3" xfId="0" applyFont="1" applyBorder="1" applyAlignment="1">
      <alignment horizontal="center"/>
    </xf>
    <xf numFmtId="0" fontId="30" fillId="0" borderId="0" xfId="0" applyFont="1" applyBorder="1"/>
    <xf numFmtId="0" fontId="30" fillId="0" borderId="0" xfId="0" applyFont="1" applyBorder="1" applyAlignment="1">
      <alignment horizontal="center"/>
    </xf>
    <xf numFmtId="0" fontId="29" fillId="0" borderId="0" xfId="0" applyFont="1" applyBorder="1" applyAlignment="1">
      <alignment horizontal="right"/>
    </xf>
    <xf numFmtId="0" fontId="29" fillId="0" borderId="2" xfId="0" applyFont="1" applyBorder="1" applyAlignment="1">
      <alignment horizontal="center"/>
    </xf>
    <xf numFmtId="0" fontId="30" fillId="15" borderId="9" xfId="0" applyFont="1" applyFill="1" applyBorder="1"/>
    <xf numFmtId="0" fontId="30" fillId="15" borderId="3" xfId="0" applyFont="1" applyFill="1" applyBorder="1"/>
    <xf numFmtId="0" fontId="29" fillId="15" borderId="3" xfId="0" applyFont="1" applyFill="1" applyBorder="1" applyAlignment="1">
      <alignment horizontal="center"/>
    </xf>
    <xf numFmtId="0" fontId="19" fillId="15" borderId="1" xfId="6" applyFont="1" applyFill="1" applyBorder="1"/>
    <xf numFmtId="0" fontId="30" fillId="4" borderId="1" xfId="0" applyFont="1" applyFill="1" applyBorder="1" applyAlignment="1" applyProtection="1">
      <alignment horizontal="center" vertical="center" wrapText="1"/>
      <protection locked="0"/>
    </xf>
    <xf numFmtId="0" fontId="29" fillId="12" borderId="64" xfId="0" applyFont="1" applyFill="1" applyBorder="1"/>
    <xf numFmtId="0" fontId="29" fillId="12" borderId="31" xfId="0" applyFont="1" applyFill="1" applyBorder="1"/>
    <xf numFmtId="0" fontId="29" fillId="12" borderId="31" xfId="0" applyFont="1" applyFill="1" applyBorder="1" applyAlignment="1">
      <alignment horizontal="center"/>
    </xf>
    <xf numFmtId="0" fontId="29" fillId="12" borderId="69" xfId="0" applyFont="1" applyFill="1" applyBorder="1" applyAlignment="1">
      <alignment vertical="center"/>
    </xf>
    <xf numFmtId="0" fontId="29" fillId="12" borderId="31" xfId="0" quotePrefix="1" applyFont="1" applyFill="1" applyBorder="1" applyAlignment="1">
      <alignment horizontal="center"/>
    </xf>
    <xf numFmtId="0" fontId="29" fillId="0" borderId="0" xfId="6" applyFont="1" applyBorder="1"/>
    <xf numFmtId="0" fontId="29" fillId="15" borderId="28" xfId="0" applyFont="1" applyFill="1" applyBorder="1" applyAlignment="1">
      <alignment horizontal="center"/>
    </xf>
    <xf numFmtId="0" fontId="29" fillId="15" borderId="28" xfId="6" applyFont="1" applyFill="1" applyBorder="1"/>
    <xf numFmtId="0" fontId="29" fillId="0" borderId="13" xfId="6" applyFont="1" applyBorder="1"/>
    <xf numFmtId="0" fontId="29" fillId="0" borderId="13" xfId="6" applyFont="1" applyFill="1" applyBorder="1"/>
    <xf numFmtId="0" fontId="30" fillId="0" borderId="13" xfId="0" applyFont="1" applyFill="1" applyBorder="1"/>
    <xf numFmtId="0" fontId="29" fillId="15" borderId="0" xfId="4" applyFont="1" applyFill="1" applyBorder="1" applyAlignment="1">
      <alignment horizontal="left"/>
    </xf>
    <xf numFmtId="0" fontId="29" fillId="16" borderId="0" xfId="4" applyFont="1" applyFill="1" applyBorder="1" applyAlignment="1">
      <alignment horizontal="left"/>
    </xf>
    <xf numFmtId="0" fontId="30" fillId="15" borderId="0" xfId="4" applyFont="1" applyFill="1" applyBorder="1" applyAlignment="1">
      <alignment horizontal="left"/>
    </xf>
    <xf numFmtId="0" fontId="29" fillId="12" borderId="0" xfId="4" applyFont="1" applyFill="1" applyBorder="1" applyAlignment="1">
      <alignment horizontal="left"/>
    </xf>
    <xf numFmtId="0" fontId="30" fillId="15" borderId="0" xfId="4" applyFont="1" applyFill="1" applyBorder="1"/>
    <xf numFmtId="0" fontId="30" fillId="15" borderId="0" xfId="4" applyFont="1" applyFill="1" applyBorder="1" applyAlignment="1">
      <alignment horizontal="left" vertical="top"/>
    </xf>
    <xf numFmtId="0" fontId="29" fillId="0" borderId="0" xfId="4" applyFont="1" applyBorder="1"/>
    <xf numFmtId="0" fontId="30" fillId="0" borderId="0" xfId="4" applyFont="1" applyBorder="1"/>
    <xf numFmtId="0" fontId="30" fillId="12" borderId="0" xfId="4" applyFont="1" applyFill="1" applyBorder="1"/>
    <xf numFmtId="0" fontId="30" fillId="15" borderId="0" xfId="4" applyFont="1" applyFill="1" applyBorder="1" applyAlignment="1">
      <alignment horizontal="justify" wrapText="1"/>
    </xf>
    <xf numFmtId="0" fontId="30" fillId="15" borderId="0" xfId="4" applyFont="1" applyFill="1" applyBorder="1" applyAlignment="1">
      <alignment horizontal="justify" vertical="top" wrapText="1"/>
    </xf>
    <xf numFmtId="0" fontId="29" fillId="0" borderId="0" xfId="4" applyFont="1" applyBorder="1" applyAlignment="1">
      <alignment horizontal="left"/>
    </xf>
    <xf numFmtId="0" fontId="46" fillId="15" borderId="0" xfId="4" applyFont="1" applyFill="1" applyBorder="1" applyAlignment="1">
      <alignment horizontal="left" vertical="top"/>
    </xf>
    <xf numFmtId="0" fontId="30" fillId="0" borderId="0" xfId="4" applyFont="1" applyBorder="1" applyAlignment="1">
      <alignment horizontal="left"/>
    </xf>
    <xf numFmtId="0" fontId="30" fillId="15" borderId="0" xfId="4" applyFont="1" applyFill="1" applyBorder="1" applyAlignment="1">
      <alignment horizontal="left" wrapText="1"/>
    </xf>
    <xf numFmtId="0" fontId="30" fillId="15" borderId="0" xfId="4" applyFont="1" applyFill="1" applyBorder="1" applyAlignment="1">
      <alignment horizontal="justify"/>
    </xf>
    <xf numFmtId="0" fontId="30" fillId="15" borderId="0" xfId="4" applyFont="1" applyFill="1" applyBorder="1" applyAlignment="1">
      <alignment horizontal="left" vertical="top" wrapText="1"/>
    </xf>
    <xf numFmtId="0" fontId="50" fillId="0" borderId="9" xfId="4" applyFont="1" applyBorder="1"/>
    <xf numFmtId="0" fontId="50" fillId="0" borderId="12" xfId="4" applyFont="1" applyBorder="1"/>
    <xf numFmtId="0" fontId="50" fillId="0" borderId="1" xfId="4" applyFont="1" applyBorder="1"/>
    <xf numFmtId="0" fontId="50" fillId="0" borderId="13" xfId="4" applyFont="1" applyBorder="1"/>
    <xf numFmtId="0" fontId="29" fillId="0" borderId="1" xfId="4" applyFont="1" applyBorder="1"/>
    <xf numFmtId="0" fontId="29" fillId="0" borderId="13" xfId="4" applyFont="1" applyBorder="1"/>
    <xf numFmtId="0" fontId="30" fillId="0" borderId="1" xfId="4" applyFont="1" applyBorder="1"/>
    <xf numFmtId="0" fontId="30" fillId="0" borderId="13" xfId="4" applyFont="1" applyBorder="1"/>
    <xf numFmtId="0" fontId="30" fillId="12" borderId="0" xfId="4" applyFont="1" applyFill="1" applyBorder="1" applyAlignment="1">
      <alignment horizontal="left"/>
    </xf>
    <xf numFmtId="0" fontId="29" fillId="15" borderId="0" xfId="4" applyFont="1" applyFill="1" applyBorder="1"/>
    <xf numFmtId="0" fontId="30" fillId="0" borderId="10" xfId="4" applyFont="1" applyBorder="1"/>
    <xf numFmtId="0" fontId="30" fillId="0" borderId="14" xfId="4" applyFont="1" applyBorder="1" applyAlignment="1">
      <alignment vertical="top"/>
    </xf>
    <xf numFmtId="0" fontId="48" fillId="15" borderId="0" xfId="0" applyFont="1" applyFill="1" applyBorder="1" applyAlignment="1" applyProtection="1">
      <alignment vertical="center"/>
      <protection locked="0"/>
    </xf>
    <xf numFmtId="0" fontId="48" fillId="7" borderId="11" xfId="0" applyFont="1" applyFill="1" applyBorder="1" applyAlignment="1" applyProtection="1">
      <alignment horizontal="center" vertical="center"/>
      <protection locked="0"/>
    </xf>
    <xf numFmtId="0" fontId="48" fillId="7" borderId="11" xfId="0" applyFont="1" applyFill="1" applyBorder="1" applyAlignment="1" applyProtection="1">
      <alignment horizontal="left" vertical="center"/>
      <protection locked="0"/>
    </xf>
    <xf numFmtId="14" fontId="48" fillId="7" borderId="11" xfId="0" applyNumberFormat="1" applyFont="1" applyFill="1" applyBorder="1" applyAlignment="1" applyProtection="1">
      <alignment horizontal="center" vertical="center"/>
      <protection locked="0"/>
    </xf>
    <xf numFmtId="0" fontId="21" fillId="3" borderId="4" xfId="0" applyFont="1" applyFill="1" applyBorder="1" applyAlignment="1" applyProtection="1">
      <alignment horizontal="center" vertical="center" wrapText="1"/>
    </xf>
    <xf numFmtId="0" fontId="48" fillId="4" borderId="3" xfId="0" applyFont="1" applyFill="1" applyBorder="1" applyAlignment="1" applyProtection="1">
      <alignment vertical="center"/>
    </xf>
    <xf numFmtId="42" fontId="48" fillId="7" borderId="4" xfId="1" applyNumberFormat="1" applyFont="1" applyFill="1" applyBorder="1" applyAlignment="1" applyProtection="1">
      <alignment horizontal="left" vertical="center" wrapText="1"/>
      <protection locked="0"/>
    </xf>
    <xf numFmtId="10" fontId="48" fillId="7" borderId="4" xfId="0" applyNumberFormat="1" applyFont="1" applyFill="1" applyBorder="1" applyAlignment="1" applyProtection="1">
      <alignment horizontal="center" vertical="center" wrapText="1"/>
      <protection locked="0"/>
    </xf>
    <xf numFmtId="10" fontId="48" fillId="7" borderId="4" xfId="0" applyNumberFormat="1" applyFont="1" applyFill="1" applyBorder="1" applyAlignment="1" applyProtection="1">
      <alignment horizontal="center" vertical="center"/>
      <protection locked="0"/>
    </xf>
    <xf numFmtId="6" fontId="21" fillId="12" borderId="15" xfId="1" applyNumberFormat="1" applyFont="1" applyFill="1" applyBorder="1" applyAlignment="1" applyProtection="1">
      <alignment vertical="center"/>
    </xf>
    <xf numFmtId="6" fontId="21" fillId="12" borderId="4" xfId="1" applyNumberFormat="1" applyFont="1" applyFill="1" applyBorder="1" applyAlignment="1" applyProtection="1">
      <alignment vertical="center"/>
    </xf>
    <xf numFmtId="0" fontId="21" fillId="0" borderId="13" xfId="0" applyFont="1" applyFill="1" applyBorder="1" applyAlignment="1">
      <alignment horizontal="left" vertical="center"/>
    </xf>
    <xf numFmtId="0" fontId="21" fillId="15" borderId="0" xfId="0" applyFont="1" applyFill="1" applyAlignment="1">
      <alignment horizontal="left" vertical="center"/>
    </xf>
    <xf numFmtId="0" fontId="48" fillId="12" borderId="11" xfId="0" applyFont="1" applyFill="1" applyBorder="1" applyAlignment="1" applyProtection="1">
      <alignment horizontal="center" vertical="center"/>
      <protection locked="0"/>
    </xf>
    <xf numFmtId="164" fontId="48" fillId="7" borderId="37" xfId="0" applyNumberFormat="1" applyFont="1" applyFill="1" applyBorder="1" applyAlignment="1" applyProtection="1">
      <alignment horizontal="left" vertical="center"/>
      <protection locked="0"/>
    </xf>
    <xf numFmtId="0" fontId="48" fillId="7" borderId="74" xfId="0" applyFont="1" applyFill="1" applyBorder="1" applyAlignment="1" applyProtection="1">
      <alignment horizontal="center" vertical="center"/>
      <protection locked="0"/>
    </xf>
    <xf numFmtId="0" fontId="48" fillId="7" borderId="38" xfId="0" applyFont="1" applyFill="1" applyBorder="1" applyAlignment="1" applyProtection="1">
      <alignment horizontal="center" vertical="center"/>
      <protection locked="0"/>
    </xf>
    <xf numFmtId="0" fontId="48" fillId="12" borderId="32" xfId="0" applyFont="1" applyFill="1" applyBorder="1" applyAlignment="1" applyProtection="1">
      <alignment horizontal="center" vertical="center"/>
      <protection locked="0"/>
    </xf>
    <xf numFmtId="0" fontId="48" fillId="7" borderId="74" xfId="0" applyFont="1" applyFill="1" applyBorder="1" applyAlignment="1" applyProtection="1">
      <alignment horizontal="left" vertical="center"/>
      <protection locked="0"/>
    </xf>
    <xf numFmtId="49" fontId="48" fillId="0" borderId="23" xfId="0" applyNumberFormat="1" applyFont="1" applyBorder="1" applyAlignment="1" applyProtection="1">
      <alignment horizontal="left" vertical="center"/>
    </xf>
    <xf numFmtId="49" fontId="48" fillId="0" borderId="33" xfId="0" applyNumberFormat="1" applyFont="1" applyBorder="1" applyAlignment="1" applyProtection="1">
      <alignment horizontal="left" vertical="center"/>
    </xf>
    <xf numFmtId="0" fontId="29" fillId="7" borderId="4" xfId="4" applyFont="1" applyFill="1" applyBorder="1" applyAlignment="1" applyProtection="1">
      <alignment horizontal="left"/>
      <protection locked="0"/>
    </xf>
    <xf numFmtId="0" fontId="46" fillId="0" borderId="2" xfId="4" applyFont="1" applyBorder="1" applyAlignment="1">
      <alignment vertical="top"/>
    </xf>
    <xf numFmtId="0" fontId="30" fillId="0" borderId="2" xfId="4" applyFont="1" applyBorder="1" applyAlignment="1">
      <alignment vertical="top"/>
    </xf>
    <xf numFmtId="0" fontId="23" fillId="0" borderId="0" xfId="4" applyFont="1"/>
    <xf numFmtId="0" fontId="30" fillId="15" borderId="1" xfId="4" applyFont="1" applyFill="1" applyBorder="1" applyAlignment="1">
      <alignment horizontal="left" vertical="center" wrapText="1"/>
    </xf>
    <xf numFmtId="0" fontId="21" fillId="0" borderId="0" xfId="4" applyFont="1"/>
    <xf numFmtId="0" fontId="20" fillId="0" borderId="0" xfId="4" applyFont="1" applyAlignment="1">
      <alignment wrapText="1"/>
    </xf>
    <xf numFmtId="0" fontId="81" fillId="15" borderId="0" xfId="7" applyFill="1" applyBorder="1" applyAlignment="1">
      <alignment horizontal="left" vertical="center"/>
    </xf>
    <xf numFmtId="0" fontId="81" fillId="15" borderId="13" xfId="7" applyFill="1" applyBorder="1" applyAlignment="1">
      <alignment horizontal="left" vertical="center"/>
    </xf>
    <xf numFmtId="0" fontId="48" fillId="0" borderId="3" xfId="0" applyFont="1" applyBorder="1" applyAlignment="1">
      <alignment horizontal="left" vertical="center"/>
    </xf>
    <xf numFmtId="0" fontId="48" fillId="4" borderId="3" xfId="0" applyFont="1" applyFill="1" applyBorder="1" applyAlignment="1">
      <alignment horizontal="left" vertical="center"/>
    </xf>
    <xf numFmtId="0" fontId="9" fillId="4" borderId="0" xfId="0" applyFont="1" applyFill="1" applyAlignment="1">
      <alignment horizontal="left"/>
    </xf>
    <xf numFmtId="0" fontId="8" fillId="4" borderId="0" xfId="0" applyFont="1" applyFill="1" applyAlignment="1">
      <alignment horizontal="left"/>
    </xf>
    <xf numFmtId="0" fontId="31" fillId="0" borderId="4" xfId="4" applyFont="1" applyFill="1" applyBorder="1" applyAlignment="1">
      <alignment horizontal="center" vertical="center"/>
    </xf>
    <xf numFmtId="0" fontId="31" fillId="0" borderId="4" xfId="4" applyFont="1" applyFill="1" applyBorder="1" applyAlignment="1">
      <alignment horizontal="center" vertical="center" wrapText="1"/>
    </xf>
    <xf numFmtId="0" fontId="30" fillId="15" borderId="0" xfId="4" applyFont="1" applyFill="1" applyBorder="1" applyAlignment="1" applyProtection="1">
      <alignment vertical="center" wrapText="1"/>
      <protection locked="0"/>
    </xf>
    <xf numFmtId="0" fontId="30" fillId="15" borderId="13" xfId="4" applyFont="1" applyFill="1" applyBorder="1" applyAlignment="1" applyProtection="1">
      <alignment vertical="center" wrapText="1"/>
      <protection locked="0"/>
    </xf>
    <xf numFmtId="0" fontId="20" fillId="0" borderId="43" xfId="4" applyFont="1" applyFill="1" applyBorder="1" applyAlignment="1">
      <alignment horizontal="left" wrapText="1"/>
    </xf>
    <xf numFmtId="0" fontId="15" fillId="0" borderId="0" xfId="0" applyFont="1"/>
    <xf numFmtId="0" fontId="11" fillId="0" borderId="0" xfId="0" applyFont="1" applyAlignment="1">
      <alignment horizontal="left" vertical="center"/>
    </xf>
    <xf numFmtId="0" fontId="12" fillId="4" borderId="0" xfId="0" applyFont="1" applyFill="1" applyAlignment="1">
      <alignment horizontal="left" vertical="center"/>
    </xf>
    <xf numFmtId="0" fontId="10" fillId="0" borderId="0" xfId="0" applyFont="1" applyAlignment="1">
      <alignment horizontal="left" vertical="center"/>
    </xf>
    <xf numFmtId="0" fontId="21" fillId="12" borderId="0" xfId="0" applyFont="1" applyFill="1" applyAlignment="1">
      <alignment horizontal="left" vertical="center"/>
    </xf>
    <xf numFmtId="0" fontId="48" fillId="4" borderId="3" xfId="0" applyFont="1" applyFill="1" applyBorder="1" applyAlignment="1">
      <alignment vertical="center"/>
    </xf>
    <xf numFmtId="0" fontId="48" fillId="15" borderId="0" xfId="0" applyFont="1" applyFill="1" applyAlignment="1" applyProtection="1">
      <alignment vertical="center"/>
      <protection locked="0"/>
    </xf>
    <xf numFmtId="0" fontId="48" fillId="15" borderId="0" xfId="0" applyFont="1" applyFill="1" applyAlignment="1">
      <alignment horizontal="left" vertical="center"/>
    </xf>
    <xf numFmtId="0" fontId="21" fillId="0" borderId="0" xfId="0" applyFont="1" applyAlignment="1">
      <alignment horizontal="center"/>
    </xf>
    <xf numFmtId="0" fontId="48" fillId="4" borderId="13" xfId="0" applyFont="1" applyFill="1" applyBorder="1"/>
    <xf numFmtId="0" fontId="21" fillId="0" borderId="0" xfId="9" applyFont="1"/>
    <xf numFmtId="0" fontId="48" fillId="0" borderId="0" xfId="9" applyFont="1" applyAlignment="1">
      <alignment horizontal="left"/>
    </xf>
    <xf numFmtId="0" fontId="21" fillId="0" borderId="0" xfId="9" applyFont="1" applyAlignment="1">
      <alignment horizontal="left"/>
    </xf>
    <xf numFmtId="0" fontId="83" fillId="0" borderId="0" xfId="0" applyFont="1" applyAlignment="1">
      <alignment horizontal="center"/>
    </xf>
    <xf numFmtId="0" fontId="23" fillId="0" borderId="0" xfId="0" applyFont="1" applyAlignment="1">
      <alignment horizontal="left"/>
    </xf>
    <xf numFmtId="0" fontId="23" fillId="0" borderId="0" xfId="0" applyFont="1"/>
    <xf numFmtId="0" fontId="81" fillId="0" borderId="1" xfId="7" applyBorder="1"/>
    <xf numFmtId="0" fontId="19" fillId="0" borderId="0" xfId="4" applyFont="1" applyFill="1"/>
    <xf numFmtId="0" fontId="20" fillId="0" borderId="43" xfId="4" applyFont="1" applyFill="1" applyBorder="1" applyAlignment="1">
      <alignment wrapText="1"/>
    </xf>
    <xf numFmtId="49" fontId="21" fillId="4" borderId="0" xfId="0" applyNumberFormat="1" applyFont="1" applyFill="1" applyBorder="1" applyAlignment="1" applyProtection="1">
      <alignment horizontal="left" vertical="center"/>
    </xf>
    <xf numFmtId="0" fontId="48" fillId="15" borderId="0" xfId="0" applyFont="1" applyFill="1" applyBorder="1"/>
    <xf numFmtId="0" fontId="48" fillId="15" borderId="0" xfId="0" applyFont="1" applyFill="1" applyBorder="1" applyAlignment="1">
      <alignment horizontal="left" wrapText="1"/>
    </xf>
    <xf numFmtId="0" fontId="21" fillId="15" borderId="0" xfId="0" applyFont="1" applyFill="1" applyBorder="1" applyAlignment="1">
      <alignment horizontal="center" vertical="center"/>
    </xf>
    <xf numFmtId="0" fontId="48" fillId="15" borderId="0" xfId="0" applyFont="1" applyFill="1" applyBorder="1" applyAlignment="1">
      <alignment vertical="center"/>
    </xf>
    <xf numFmtId="9" fontId="48" fillId="12" borderId="4" xfId="3" applyFont="1" applyFill="1" applyBorder="1" applyAlignment="1" applyProtection="1">
      <alignment horizontal="right" vertical="center"/>
    </xf>
    <xf numFmtId="0" fontId="48" fillId="15" borderId="5" xfId="0" applyFont="1" applyFill="1" applyBorder="1" applyAlignment="1" applyProtection="1">
      <alignment horizontal="left" vertical="center"/>
    </xf>
    <xf numFmtId="0" fontId="21" fillId="15" borderId="0" xfId="0" applyFont="1" applyFill="1" applyAlignment="1">
      <alignment vertical="center" wrapText="1"/>
    </xf>
    <xf numFmtId="43" fontId="48" fillId="12" borderId="4" xfId="11" applyFont="1" applyFill="1" applyBorder="1" applyAlignment="1" applyProtection="1">
      <alignment horizontal="right" vertical="center"/>
    </xf>
    <xf numFmtId="165" fontId="48" fillId="15" borderId="9" xfId="0" applyNumberFormat="1" applyFont="1" applyFill="1" applyBorder="1" applyAlignment="1" applyProtection="1">
      <alignment horizontal="right" vertical="center"/>
    </xf>
    <xf numFmtId="0" fontId="60" fillId="0" borderId="0" xfId="0" applyFont="1" applyBorder="1"/>
    <xf numFmtId="0" fontId="20" fillId="15" borderId="0" xfId="4" applyFont="1" applyFill="1"/>
    <xf numFmtId="0" fontId="30" fillId="15" borderId="0" xfId="4" applyFont="1" applyFill="1" applyBorder="1" applyAlignment="1">
      <alignment horizontal="justify" vertical="top" wrapText="1"/>
    </xf>
    <xf numFmtId="0" fontId="58" fillId="0" borderId="0" xfId="0" applyFont="1" applyFill="1"/>
    <xf numFmtId="0" fontId="47" fillId="15" borderId="0" xfId="0" applyFont="1" applyFill="1" applyBorder="1"/>
    <xf numFmtId="0" fontId="21" fillId="0" borderId="0" xfId="4" applyFont="1" applyFill="1"/>
    <xf numFmtId="0" fontId="30" fillId="0" borderId="1" xfId="4" applyFont="1" applyBorder="1" applyAlignment="1">
      <alignment vertical="center" wrapText="1"/>
    </xf>
    <xf numFmtId="0" fontId="30" fillId="0" borderId="0" xfId="4" applyFont="1" applyBorder="1" applyAlignment="1">
      <alignment vertical="center" wrapText="1"/>
    </xf>
    <xf numFmtId="49" fontId="30" fillId="0" borderId="4" xfId="5" applyNumberFormat="1" applyFont="1" applyBorder="1" applyAlignment="1">
      <alignment horizontal="center" vertical="center" wrapText="1"/>
    </xf>
    <xf numFmtId="0" fontId="48" fillId="0" borderId="0" xfId="0" applyFont="1" applyFill="1" applyAlignment="1" applyProtection="1">
      <alignment vertical="center"/>
    </xf>
    <xf numFmtId="0" fontId="48" fillId="7" borderId="11" xfId="0" applyFont="1" applyFill="1" applyBorder="1" applyAlignment="1" applyProtection="1">
      <alignment horizontal="left" vertical="center"/>
      <protection locked="0"/>
    </xf>
    <xf numFmtId="0" fontId="48" fillId="7" borderId="11" xfId="0" applyFont="1" applyFill="1" applyBorder="1" applyAlignment="1" applyProtection="1">
      <alignment horizontal="center" vertical="center"/>
      <protection locked="0"/>
    </xf>
    <xf numFmtId="14" fontId="48" fillId="7" borderId="11" xfId="0" applyNumberFormat="1" applyFont="1" applyFill="1" applyBorder="1" applyAlignment="1" applyProtection="1">
      <alignment horizontal="center" vertical="center"/>
      <protection locked="0"/>
    </xf>
    <xf numFmtId="0" fontId="48" fillId="15" borderId="0" xfId="0" applyFont="1" applyFill="1" applyBorder="1" applyAlignment="1">
      <alignment horizontal="left" wrapText="1"/>
    </xf>
    <xf numFmtId="0" fontId="48" fillId="15" borderId="0" xfId="0" applyFont="1" applyFill="1" applyBorder="1" applyAlignment="1">
      <alignment horizontal="left" vertical="center" wrapText="1"/>
    </xf>
    <xf numFmtId="0" fontId="29" fillId="12" borderId="67" xfId="0" applyFont="1" applyFill="1" applyBorder="1" applyAlignment="1">
      <alignment horizontal="center" vertical="center"/>
    </xf>
    <xf numFmtId="0" fontId="2" fillId="0" borderId="0" xfId="4" applyFont="1" applyFill="1"/>
    <xf numFmtId="0" fontId="30" fillId="15" borderId="0" xfId="4" applyFont="1" applyFill="1" applyAlignment="1">
      <alignment vertical="center"/>
    </xf>
    <xf numFmtId="0" fontId="21" fillId="7" borderId="11" xfId="0" applyFont="1" applyFill="1" applyBorder="1" applyAlignment="1" applyProtection="1">
      <alignment horizontal="left" vertical="center"/>
    </xf>
    <xf numFmtId="0" fontId="61" fillId="3" borderId="36" xfId="0" applyFont="1" applyFill="1" applyBorder="1" applyAlignment="1" applyProtection="1">
      <alignment horizontal="center" vertical="center" wrapText="1"/>
    </xf>
    <xf numFmtId="49" fontId="21" fillId="15" borderId="0" xfId="0" applyNumberFormat="1" applyFont="1" applyFill="1" applyAlignment="1">
      <alignment horizontal="left"/>
    </xf>
    <xf numFmtId="0" fontId="59" fillId="15" borderId="0" xfId="0" applyFont="1" applyFill="1" applyAlignment="1">
      <alignment vertical="center"/>
    </xf>
    <xf numFmtId="0" fontId="48" fillId="15" borderId="0" xfId="0" applyFont="1" applyFill="1"/>
    <xf numFmtId="0" fontId="71" fillId="15" borderId="0" xfId="0" applyFont="1" applyFill="1" applyAlignment="1">
      <alignment horizontal="right" vertical="top"/>
    </xf>
    <xf numFmtId="0" fontId="48" fillId="15" borderId="0" xfId="0" applyFont="1" applyFill="1" applyAlignment="1">
      <alignment horizontal="left" wrapText="1"/>
    </xf>
    <xf numFmtId="0" fontId="63" fillId="4" borderId="0" xfId="0" applyFont="1" applyFill="1" applyBorder="1" applyAlignment="1">
      <alignment vertical="top"/>
    </xf>
    <xf numFmtId="0" fontId="30" fillId="15" borderId="0" xfId="4" applyFont="1" applyFill="1" applyBorder="1" applyAlignment="1">
      <alignment horizontal="left" vertical="center"/>
    </xf>
    <xf numFmtId="0" fontId="29" fillId="15" borderId="0" xfId="0" applyFont="1" applyFill="1"/>
    <xf numFmtId="0" fontId="29" fillId="12" borderId="69" xfId="0" applyFont="1" applyFill="1" applyBorder="1"/>
    <xf numFmtId="0" fontId="29" fillId="12" borderId="68" xfId="0" applyFont="1" applyFill="1" applyBorder="1"/>
    <xf numFmtId="0" fontId="48" fillId="7" borderId="11" xfId="0" applyFont="1" applyFill="1" applyBorder="1" applyAlignment="1" applyProtection="1">
      <alignment horizontal="center" vertical="center"/>
      <protection locked="0"/>
    </xf>
    <xf numFmtId="0" fontId="48" fillId="4" borderId="0" xfId="0" applyFont="1" applyFill="1" applyBorder="1" applyAlignment="1" applyProtection="1">
      <alignment horizontal="left" vertical="center"/>
    </xf>
    <xf numFmtId="0" fontId="21" fillId="4" borderId="0" xfId="0" applyFont="1" applyFill="1" applyBorder="1" applyAlignment="1" applyProtection="1">
      <alignment horizontal="left" vertical="center"/>
    </xf>
    <xf numFmtId="0" fontId="48" fillId="7" borderId="7" xfId="0" applyFont="1" applyFill="1" applyBorder="1" applyAlignment="1" applyProtection="1">
      <alignment horizontal="center" vertical="center" wrapText="1"/>
      <protection locked="0"/>
    </xf>
    <xf numFmtId="0" fontId="21" fillId="4" borderId="0" xfId="0" applyFont="1" applyFill="1" applyBorder="1" applyAlignment="1" applyProtection="1">
      <alignment vertical="center"/>
    </xf>
    <xf numFmtId="0" fontId="48" fillId="4" borderId="0" xfId="0" applyFont="1" applyFill="1" applyBorder="1" applyAlignment="1" applyProtection="1">
      <alignment vertical="center"/>
    </xf>
    <xf numFmtId="0" fontId="48" fillId="7" borderId="4" xfId="0" applyFont="1" applyFill="1" applyBorder="1" applyAlignment="1" applyProtection="1">
      <alignment horizontal="center" vertical="center"/>
      <protection locked="0"/>
    </xf>
    <xf numFmtId="0" fontId="21" fillId="17" borderId="75" xfId="0" applyFont="1" applyFill="1" applyBorder="1" applyAlignment="1" applyProtection="1">
      <alignment horizontal="center" vertical="center" wrapText="1"/>
    </xf>
    <xf numFmtId="0" fontId="21" fillId="17" borderId="73" xfId="0" applyFont="1" applyFill="1" applyBorder="1" applyAlignment="1" applyProtection="1">
      <alignment horizontal="center" vertical="center" wrapText="1"/>
    </xf>
    <xf numFmtId="0" fontId="21" fillId="17" borderId="87" xfId="0" applyFont="1" applyFill="1" applyBorder="1" applyAlignment="1" applyProtection="1">
      <alignment horizontal="center" vertical="center" wrapText="1"/>
    </xf>
    <xf numFmtId="0" fontId="61" fillId="0" borderId="0" xfId="0" applyFont="1" applyFill="1" applyBorder="1" applyAlignment="1" applyProtection="1">
      <alignment horizontal="center" vertical="center" wrapText="1"/>
    </xf>
    <xf numFmtId="165" fontId="48" fillId="0" borderId="0" xfId="0" applyNumberFormat="1" applyFont="1" applyFill="1" applyBorder="1" applyAlignment="1" applyProtection="1">
      <alignment horizontal="center" vertical="center"/>
      <protection locked="0"/>
    </xf>
    <xf numFmtId="0" fontId="21" fillId="0" borderId="0" xfId="0" applyFont="1" applyFill="1" applyBorder="1" applyAlignment="1" applyProtection="1">
      <alignment horizontal="center" vertical="center" wrapText="1"/>
    </xf>
    <xf numFmtId="0" fontId="1" fillId="0" borderId="0" xfId="4" applyFont="1"/>
    <xf numFmtId="44" fontId="48" fillId="0" borderId="0" xfId="1" applyFont="1" applyFill="1" applyBorder="1" applyAlignment="1" applyProtection="1">
      <alignment horizontal="right" vertical="center"/>
    </xf>
    <xf numFmtId="0" fontId="88" fillId="0" borderId="24" xfId="4" applyFont="1" applyBorder="1" applyAlignment="1" applyProtection="1">
      <alignment horizontal="right" vertical="top"/>
    </xf>
    <xf numFmtId="0" fontId="6" fillId="0" borderId="49" xfId="4" applyBorder="1" applyProtection="1"/>
    <xf numFmtId="0" fontId="58" fillId="0" borderId="0" xfId="4" applyFont="1" applyBorder="1" applyProtection="1"/>
    <xf numFmtId="0" fontId="58" fillId="0" borderId="31" xfId="4" applyFont="1" applyBorder="1" applyProtection="1"/>
    <xf numFmtId="0" fontId="6" fillId="0" borderId="27" xfId="4" applyBorder="1" applyProtection="1"/>
    <xf numFmtId="0" fontId="6" fillId="0" borderId="0" xfId="4" applyBorder="1" applyProtection="1"/>
    <xf numFmtId="0" fontId="20" fillId="0" borderId="43" xfId="4" applyFont="1" applyFill="1" applyBorder="1" applyAlignment="1">
      <alignment horizontal="left" wrapText="1"/>
    </xf>
    <xf numFmtId="0" fontId="21" fillId="0" borderId="0" xfId="4" applyFont="1" applyAlignment="1">
      <alignment horizontal="left"/>
    </xf>
    <xf numFmtId="0" fontId="23" fillId="0" borderId="0" xfId="4" applyFont="1" applyAlignment="1">
      <alignment horizontal="left"/>
    </xf>
    <xf numFmtId="0" fontId="23" fillId="0" borderId="41" xfId="4" applyFont="1" applyBorder="1" applyAlignment="1">
      <alignment horizontal="left"/>
    </xf>
    <xf numFmtId="0" fontId="26" fillId="15" borderId="43" xfId="4" applyFont="1" applyFill="1" applyBorder="1" applyAlignment="1">
      <alignment horizontal="center" vertical="center" wrapText="1"/>
    </xf>
    <xf numFmtId="0" fontId="26" fillId="15" borderId="0" xfId="4" applyFont="1" applyFill="1" applyAlignment="1">
      <alignment horizontal="center" vertical="center" wrapText="1"/>
    </xf>
    <xf numFmtId="0" fontId="26" fillId="15" borderId="44" xfId="4" applyFont="1" applyFill="1" applyBorder="1" applyAlignment="1">
      <alignment horizontal="center" vertical="center" wrapText="1"/>
    </xf>
    <xf numFmtId="0" fontId="20" fillId="15" borderId="43" xfId="4" applyFont="1" applyFill="1" applyBorder="1" applyAlignment="1">
      <alignment horizontal="center" vertical="center" wrapText="1"/>
    </xf>
    <xf numFmtId="0" fontId="20" fillId="15" borderId="0" xfId="4" applyFont="1" applyFill="1" applyAlignment="1">
      <alignment horizontal="center" vertical="center" wrapText="1"/>
    </xf>
    <xf numFmtId="0" fontId="20" fillId="15" borderId="44" xfId="4" applyFont="1" applyFill="1" applyBorder="1" applyAlignment="1">
      <alignment horizontal="center" vertical="center" wrapText="1"/>
    </xf>
    <xf numFmtId="0" fontId="20" fillId="15" borderId="43" xfId="4" applyFont="1" applyFill="1" applyBorder="1" applyAlignment="1">
      <alignment horizontal="center" vertical="center"/>
    </xf>
    <xf numFmtId="0" fontId="20" fillId="15" borderId="0" xfId="4" applyFont="1" applyFill="1" applyAlignment="1">
      <alignment horizontal="center" vertical="center"/>
    </xf>
    <xf numFmtId="0" fontId="20" fillId="15" borderId="44" xfId="4" applyFont="1" applyFill="1" applyBorder="1" applyAlignment="1">
      <alignment horizontal="center" vertical="center"/>
    </xf>
    <xf numFmtId="0" fontId="23" fillId="15" borderId="0" xfId="4" applyFont="1" applyFill="1" applyAlignment="1">
      <alignment horizontal="left"/>
    </xf>
    <xf numFmtId="0" fontId="21" fillId="0" borderId="0" xfId="4" applyFont="1"/>
    <xf numFmtId="0" fontId="21" fillId="0" borderId="0" xfId="4" applyFont="1" applyAlignment="1">
      <alignment horizontal="center"/>
    </xf>
    <xf numFmtId="0" fontId="23" fillId="0" borderId="0" xfId="4" applyFont="1"/>
    <xf numFmtId="0" fontId="23" fillId="0" borderId="0" xfId="4" applyFont="1" applyAlignment="1">
      <alignment horizontal="center"/>
    </xf>
    <xf numFmtId="171" fontId="23" fillId="15" borderId="43" xfId="4" applyNumberFormat="1" applyFont="1" applyFill="1" applyBorder="1" applyAlignment="1">
      <alignment horizontal="center" vertical="center"/>
    </xf>
    <xf numFmtId="171" fontId="22" fillId="15" borderId="0" xfId="4" applyNumberFormat="1" applyFont="1" applyFill="1" applyAlignment="1">
      <alignment horizontal="center" vertical="center"/>
    </xf>
    <xf numFmtId="171" fontId="22" fillId="15" borderId="44" xfId="4" applyNumberFormat="1" applyFont="1" applyFill="1" applyBorder="1" applyAlignment="1">
      <alignment horizontal="center" vertical="center"/>
    </xf>
    <xf numFmtId="0" fontId="23" fillId="15" borderId="45" xfId="4" applyFont="1" applyFill="1" applyBorder="1"/>
    <xf numFmtId="0" fontId="23" fillId="15" borderId="46" xfId="4" applyFont="1" applyFill="1" applyBorder="1"/>
    <xf numFmtId="0" fontId="23" fillId="15" borderId="46" xfId="4" applyFont="1" applyFill="1" applyBorder="1" applyAlignment="1">
      <alignment horizontal="left"/>
    </xf>
    <xf numFmtId="0" fontId="23" fillId="15" borderId="46" xfId="4" applyFont="1" applyFill="1" applyBorder="1" applyAlignment="1">
      <alignment horizontal="center"/>
    </xf>
    <xf numFmtId="171" fontId="22" fillId="15" borderId="43" xfId="4" applyNumberFormat="1" applyFont="1" applyFill="1" applyBorder="1" applyAlignment="1">
      <alignment horizontal="center" vertical="center"/>
    </xf>
    <xf numFmtId="0" fontId="25" fillId="15" borderId="43" xfId="4" applyFont="1" applyFill="1" applyBorder="1" applyAlignment="1">
      <alignment horizontal="center" vertical="center" wrapText="1"/>
    </xf>
    <xf numFmtId="0" fontId="25" fillId="15" borderId="0" xfId="4" applyFont="1" applyFill="1" applyAlignment="1">
      <alignment horizontal="center" vertical="center" wrapText="1"/>
    </xf>
    <xf numFmtId="0" fontId="25" fillId="15" borderId="44" xfId="4" applyFont="1" applyFill="1" applyBorder="1" applyAlignment="1">
      <alignment horizontal="center" vertical="center" wrapText="1"/>
    </xf>
    <xf numFmtId="0" fontId="20" fillId="15" borderId="40" xfId="4" applyFont="1" applyFill="1" applyBorder="1" applyAlignment="1">
      <alignment horizontal="center"/>
    </xf>
    <xf numFmtId="0" fontId="20" fillId="15" borderId="41" xfId="4" applyFont="1" applyFill="1" applyBorder="1" applyAlignment="1">
      <alignment horizontal="center"/>
    </xf>
    <xf numFmtId="0" fontId="22" fillId="15" borderId="43" xfId="4" applyFont="1" applyFill="1" applyBorder="1" applyAlignment="1">
      <alignment horizontal="center"/>
    </xf>
    <xf numFmtId="0" fontId="22" fillId="15" borderId="0" xfId="4" applyFont="1" applyFill="1" applyAlignment="1">
      <alignment horizontal="center"/>
    </xf>
    <xf numFmtId="0" fontId="23" fillId="15" borderId="43" xfId="4" applyFont="1" applyFill="1" applyBorder="1" applyAlignment="1">
      <alignment horizontal="center"/>
    </xf>
    <xf numFmtId="0" fontId="23" fillId="15" borderId="0" xfId="4" applyFont="1" applyFill="1" applyAlignment="1">
      <alignment horizontal="center"/>
    </xf>
    <xf numFmtId="14" fontId="30" fillId="0" borderId="4" xfId="4" applyNumberFormat="1" applyFont="1" applyFill="1" applyBorder="1" applyAlignment="1">
      <alignment horizontal="center" vertical="center" wrapText="1"/>
    </xf>
    <xf numFmtId="0" fontId="30" fillId="0" borderId="7" xfId="4" applyFont="1" applyBorder="1" applyAlignment="1">
      <alignment horizontal="center" vertical="center"/>
    </xf>
    <xf numFmtId="0" fontId="30" fillId="0" borderId="5" xfId="4" applyFont="1" applyBorder="1" applyAlignment="1">
      <alignment horizontal="center" vertical="center"/>
    </xf>
    <xf numFmtId="0" fontId="36" fillId="0" borderId="7" xfId="4" applyFont="1" applyBorder="1" applyAlignment="1" applyProtection="1">
      <alignment horizontal="left" vertical="center" wrapText="1"/>
      <protection locked="0"/>
    </xf>
    <xf numFmtId="0" fontId="36" fillId="0" borderId="5" xfId="4" applyFont="1" applyBorder="1" applyAlignment="1" applyProtection="1">
      <alignment horizontal="left" vertical="center" wrapText="1"/>
      <protection locked="0"/>
    </xf>
    <xf numFmtId="0" fontId="36" fillId="0" borderId="11" xfId="4" applyFont="1" applyBorder="1" applyAlignment="1" applyProtection="1">
      <alignment horizontal="left" vertical="center" wrapText="1"/>
      <protection locked="0"/>
    </xf>
    <xf numFmtId="0" fontId="30" fillId="0" borderId="7" xfId="4" applyFont="1" applyBorder="1" applyAlignment="1">
      <alignment vertical="center" wrapText="1"/>
    </xf>
    <xf numFmtId="0" fontId="30" fillId="0" borderId="5" xfId="4" applyFont="1" applyBorder="1" applyAlignment="1">
      <alignment vertical="center" wrapText="1"/>
    </xf>
    <xf numFmtId="0" fontId="30" fillId="0" borderId="11" xfId="4" applyFont="1" applyBorder="1" applyAlignment="1">
      <alignment vertical="center" wrapText="1"/>
    </xf>
    <xf numFmtId="14" fontId="30" fillId="0" borderId="4" xfId="4" applyNumberFormat="1" applyFont="1" applyBorder="1" applyAlignment="1">
      <alignment horizontal="center" vertical="center" wrapText="1"/>
    </xf>
    <xf numFmtId="0" fontId="31" fillId="15" borderId="1" xfId="4" applyFont="1" applyFill="1" applyBorder="1" applyAlignment="1">
      <alignment horizontal="center" vertical="center" wrapText="1"/>
    </xf>
    <xf numFmtId="0" fontId="31" fillId="15" borderId="0" xfId="4" applyFont="1" applyFill="1" applyAlignment="1">
      <alignment horizontal="center" vertical="center" wrapText="1"/>
    </xf>
    <xf numFmtId="0" fontId="33" fillId="15" borderId="0" xfId="4" applyFont="1" applyFill="1" applyAlignment="1">
      <alignment horizontal="center" vertical="center" wrapText="1"/>
    </xf>
    <xf numFmtId="0" fontId="33" fillId="15" borderId="13" xfId="4" applyFont="1" applyFill="1" applyBorder="1" applyAlignment="1">
      <alignment horizontal="center" vertical="center" wrapText="1"/>
    </xf>
    <xf numFmtId="0" fontId="23" fillId="15" borderId="1" xfId="4" applyFont="1" applyFill="1" applyBorder="1" applyAlignment="1">
      <alignment horizontal="left" vertical="center" wrapText="1"/>
    </xf>
    <xf numFmtId="0" fontId="23" fillId="15" borderId="0" xfId="4" applyFont="1" applyFill="1" applyAlignment="1">
      <alignment horizontal="left" vertical="center" wrapText="1"/>
    </xf>
    <xf numFmtId="0" fontId="23" fillId="15" borderId="13" xfId="4" applyFont="1" applyFill="1" applyBorder="1" applyAlignment="1">
      <alignment horizontal="left" vertical="center" wrapText="1"/>
    </xf>
    <xf numFmtId="0" fontId="29" fillId="12" borderId="7" xfId="4" applyFont="1" applyFill="1" applyBorder="1" applyAlignment="1">
      <alignment horizontal="left" vertical="center" wrapText="1"/>
    </xf>
    <xf numFmtId="0" fontId="29" fillId="12" borderId="5" xfId="4" applyFont="1" applyFill="1" applyBorder="1" applyAlignment="1">
      <alignment horizontal="left" vertical="center" wrapText="1"/>
    </xf>
    <xf numFmtId="0" fontId="29" fillId="12" borderId="11" xfId="4" applyFont="1" applyFill="1" applyBorder="1" applyAlignment="1">
      <alignment horizontal="left" vertical="center" wrapText="1"/>
    </xf>
    <xf numFmtId="0" fontId="31" fillId="15" borderId="13" xfId="4" applyFont="1" applyFill="1" applyBorder="1" applyAlignment="1">
      <alignment horizontal="center" vertical="center" wrapText="1"/>
    </xf>
    <xf numFmtId="0" fontId="32" fillId="13" borderId="2" xfId="4" applyFont="1" applyFill="1" applyBorder="1" applyAlignment="1">
      <alignment horizontal="center" vertical="center" wrapText="1"/>
    </xf>
    <xf numFmtId="0" fontId="29" fillId="0" borderId="1" xfId="4" applyFont="1" applyBorder="1" applyAlignment="1">
      <alignment horizontal="center" vertical="center" wrapText="1"/>
    </xf>
    <xf numFmtId="0" fontId="29" fillId="0" borderId="0" xfId="4" applyFont="1" applyAlignment="1">
      <alignment horizontal="center" vertical="center" wrapText="1"/>
    </xf>
    <xf numFmtId="0" fontId="29" fillId="0" borderId="13" xfId="4" applyFont="1" applyBorder="1" applyAlignment="1">
      <alignment horizontal="center" vertical="center" wrapText="1"/>
    </xf>
    <xf numFmtId="0" fontId="32" fillId="0" borderId="1" xfId="4" applyFont="1" applyBorder="1" applyAlignment="1">
      <alignment horizontal="center" vertical="center"/>
    </xf>
    <xf numFmtId="0" fontId="32" fillId="0" borderId="0" xfId="4" applyFont="1" applyAlignment="1">
      <alignment horizontal="center" vertical="center"/>
    </xf>
    <xf numFmtId="0" fontId="43" fillId="0" borderId="0" xfId="4" applyFont="1" applyAlignment="1">
      <alignment horizontal="center" vertical="center"/>
    </xf>
    <xf numFmtId="0" fontId="43" fillId="0" borderId="13" xfId="4" applyFont="1" applyBorder="1" applyAlignment="1">
      <alignment horizontal="center" vertical="center"/>
    </xf>
    <xf numFmtId="0" fontId="44" fillId="0" borderId="10" xfId="4" applyFont="1" applyBorder="1" applyAlignment="1">
      <alignment horizontal="center" vertical="center"/>
    </xf>
    <xf numFmtId="0" fontId="44" fillId="0" borderId="2" xfId="4" applyFont="1" applyBorder="1" applyAlignment="1">
      <alignment horizontal="center" vertical="center"/>
    </xf>
    <xf numFmtId="0" fontId="44" fillId="0" borderId="14" xfId="4" applyFont="1" applyBorder="1" applyAlignment="1">
      <alignment horizontal="center" vertical="center"/>
    </xf>
    <xf numFmtId="0" fontId="36" fillId="0" borderId="4" xfId="4" applyFont="1" applyBorder="1" applyAlignment="1">
      <alignment horizontal="left" vertical="center" wrapText="1"/>
    </xf>
    <xf numFmtId="0" fontId="40" fillId="0" borderId="4" xfId="4" applyFont="1" applyBorder="1" applyAlignment="1">
      <alignment horizontal="left" vertical="center" wrapText="1"/>
    </xf>
    <xf numFmtId="0" fontId="36" fillId="0" borderId="4" xfId="4" applyFont="1" applyBorder="1" applyAlignment="1">
      <alignment vertical="center" wrapText="1"/>
    </xf>
    <xf numFmtId="14" fontId="30" fillId="0" borderId="4" xfId="4" applyNumberFormat="1" applyFont="1" applyBorder="1" applyAlignment="1">
      <alignment horizontal="center" vertical="center"/>
    </xf>
    <xf numFmtId="0" fontId="30" fillId="0" borderId="4" xfId="4" applyFont="1" applyBorder="1" applyAlignment="1">
      <alignment vertical="center" wrapText="1"/>
    </xf>
    <xf numFmtId="0" fontId="29" fillId="11" borderId="7" xfId="4" applyFont="1" applyFill="1" applyBorder="1" applyAlignment="1">
      <alignment horizontal="center" vertical="center" wrapText="1"/>
    </xf>
    <xf numFmtId="0" fontId="29" fillId="11" borderId="5" xfId="4" applyFont="1" applyFill="1" applyBorder="1" applyAlignment="1">
      <alignment horizontal="center" vertical="center" wrapText="1"/>
    </xf>
    <xf numFmtId="0" fontId="29" fillId="11" borderId="11" xfId="4" applyFont="1" applyFill="1" applyBorder="1" applyAlignment="1">
      <alignment horizontal="center" vertical="center" wrapText="1"/>
    </xf>
    <xf numFmtId="0" fontId="29" fillId="11" borderId="4" xfId="4" applyFont="1" applyFill="1" applyBorder="1" applyAlignment="1">
      <alignment horizontal="center" vertical="center" wrapText="1"/>
    </xf>
    <xf numFmtId="0" fontId="30" fillId="0" borderId="1" xfId="4" applyFont="1" applyBorder="1" applyAlignment="1">
      <alignment horizontal="left" vertical="center" wrapText="1"/>
    </xf>
    <xf numFmtId="0" fontId="30" fillId="0" borderId="0" xfId="4" applyFont="1" applyBorder="1" applyAlignment="1">
      <alignment horizontal="left" vertical="center" wrapText="1"/>
    </xf>
    <xf numFmtId="0" fontId="23" fillId="15" borderId="9" xfId="4" applyFont="1" applyFill="1" applyBorder="1" applyAlignment="1">
      <alignment horizontal="center"/>
    </xf>
    <xf numFmtId="0" fontId="23" fillId="15" borderId="3" xfId="4" applyFont="1" applyFill="1" applyBorder="1" applyAlignment="1">
      <alignment horizontal="center"/>
    </xf>
    <xf numFmtId="0" fontId="23" fillId="15" borderId="12" xfId="4" applyFont="1" applyFill="1" applyBorder="1" applyAlignment="1">
      <alignment horizontal="center"/>
    </xf>
    <xf numFmtId="0" fontId="23" fillId="15" borderId="1" xfId="4" applyFont="1" applyFill="1" applyBorder="1" applyAlignment="1">
      <alignment horizontal="center"/>
    </xf>
    <xf numFmtId="0" fontId="23" fillId="15" borderId="13" xfId="4" applyFont="1" applyFill="1" applyBorder="1" applyAlignment="1">
      <alignment horizontal="center"/>
    </xf>
    <xf numFmtId="0" fontId="29" fillId="12" borderId="1" xfId="4" applyFont="1" applyFill="1" applyBorder="1" applyAlignment="1">
      <alignment vertical="center" wrapText="1"/>
    </xf>
    <xf numFmtId="0" fontId="29" fillId="12" borderId="0" xfId="4" applyFont="1" applyFill="1" applyAlignment="1">
      <alignment vertical="center" wrapText="1"/>
    </xf>
    <xf numFmtId="0" fontId="30" fillId="15" borderId="1" xfId="4" applyFont="1" applyFill="1" applyBorder="1" applyAlignment="1">
      <alignment horizontal="left" vertical="center" wrapText="1"/>
    </xf>
    <xf numFmtId="0" fontId="30" fillId="15" borderId="0" xfId="4" applyFont="1" applyFill="1" applyAlignment="1">
      <alignment horizontal="left" vertical="center" wrapText="1"/>
    </xf>
    <xf numFmtId="0" fontId="30" fillId="15" borderId="13" xfId="4" applyFont="1" applyFill="1" applyBorder="1" applyAlignment="1">
      <alignment horizontal="left" vertical="center" wrapText="1"/>
    </xf>
    <xf numFmtId="0" fontId="30" fillId="15" borderId="1" xfId="4" applyFont="1" applyFill="1" applyBorder="1" applyAlignment="1">
      <alignment horizontal="left" wrapText="1"/>
    </xf>
    <xf numFmtId="0" fontId="30" fillId="15" borderId="0" xfId="4" applyFont="1" applyFill="1" applyAlignment="1">
      <alignment horizontal="left" wrapText="1"/>
    </xf>
    <xf numFmtId="0" fontId="30" fillId="15" borderId="13" xfId="4" applyFont="1" applyFill="1" applyBorder="1" applyAlignment="1">
      <alignment horizontal="left" wrapText="1"/>
    </xf>
    <xf numFmtId="0" fontId="29" fillId="15" borderId="1" xfId="4" applyFont="1" applyFill="1" applyBorder="1" applyAlignment="1">
      <alignment horizontal="center" vertical="center" wrapText="1"/>
    </xf>
    <xf numFmtId="0" fontId="29" fillId="15" borderId="0" xfId="4" applyFont="1" applyFill="1" applyAlignment="1">
      <alignment horizontal="center" vertical="center" wrapText="1"/>
    </xf>
    <xf numFmtId="0" fontId="29" fillId="15" borderId="13" xfId="4" applyFont="1" applyFill="1" applyBorder="1" applyAlignment="1">
      <alignment horizontal="center" vertical="center" wrapText="1"/>
    </xf>
    <xf numFmtId="0" fontId="33" fillId="15" borderId="0" xfId="4" applyFont="1" applyFill="1" applyAlignment="1">
      <alignment horizontal="left" vertical="center" wrapText="1"/>
    </xf>
    <xf numFmtId="0" fontId="33" fillId="15" borderId="13" xfId="4" applyFont="1" applyFill="1" applyBorder="1" applyAlignment="1">
      <alignment horizontal="left" vertical="center" wrapText="1"/>
    </xf>
    <xf numFmtId="0" fontId="21" fillId="7" borderId="7" xfId="9" applyFont="1" applyFill="1" applyBorder="1" applyAlignment="1" applyProtection="1">
      <alignment horizontal="center"/>
      <protection locked="0"/>
    </xf>
    <xf numFmtId="0" fontId="21" fillId="7" borderId="11" xfId="9" applyFont="1" applyFill="1" applyBorder="1" applyAlignment="1" applyProtection="1">
      <alignment horizontal="center"/>
      <protection locked="0"/>
    </xf>
    <xf numFmtId="0" fontId="48" fillId="4" borderId="3" xfId="0" applyFont="1" applyFill="1" applyBorder="1" applyAlignment="1">
      <alignment horizontal="left" vertical="center"/>
    </xf>
    <xf numFmtId="0" fontId="21" fillId="4" borderId="0" xfId="0" applyFont="1" applyFill="1" applyAlignment="1">
      <alignment horizontal="left"/>
    </xf>
    <xf numFmtId="0" fontId="48" fillId="4" borderId="0" xfId="0" applyFont="1" applyFill="1" applyAlignment="1">
      <alignment horizontal="right"/>
    </xf>
    <xf numFmtId="44" fontId="21" fillId="7" borderId="7" xfId="8" applyFont="1" applyFill="1" applyBorder="1" applyAlignment="1" applyProtection="1">
      <alignment horizontal="left"/>
      <protection locked="0"/>
    </xf>
    <xf numFmtId="44" fontId="21" fillId="7" borderId="5" xfId="8" applyFont="1" applyFill="1" applyBorder="1" applyAlignment="1" applyProtection="1">
      <alignment horizontal="left"/>
      <protection locked="0"/>
    </xf>
    <xf numFmtId="44" fontId="21" fillId="7" borderId="11" xfId="8" applyFont="1" applyFill="1" applyBorder="1" applyAlignment="1" applyProtection="1">
      <alignment horizontal="left"/>
      <protection locked="0"/>
    </xf>
    <xf numFmtId="0" fontId="48" fillId="0" borderId="0" xfId="9" applyFont="1" applyAlignment="1">
      <alignment horizontal="right"/>
    </xf>
    <xf numFmtId="0" fontId="48" fillId="7" borderId="7" xfId="9" applyFont="1" applyFill="1" applyBorder="1" applyAlignment="1" applyProtection="1">
      <alignment horizontal="center"/>
      <protection locked="0"/>
    </xf>
    <xf numFmtId="0" fontId="48" fillId="7" borderId="5" xfId="9" applyFont="1" applyFill="1" applyBorder="1" applyAlignment="1" applyProtection="1">
      <alignment horizontal="center"/>
      <protection locked="0"/>
    </xf>
    <xf numFmtId="0" fontId="48" fillId="7" borderId="11" xfId="9" applyFont="1" applyFill="1" applyBorder="1" applyAlignment="1" applyProtection="1">
      <alignment horizontal="center"/>
      <protection locked="0"/>
    </xf>
    <xf numFmtId="166" fontId="21" fillId="0" borderId="0" xfId="10" applyNumberFormat="1" applyFont="1" applyAlignment="1">
      <alignment horizontal="left"/>
    </xf>
    <xf numFmtId="0" fontId="48" fillId="0" borderId="0" xfId="9" applyFont="1" applyAlignment="1">
      <alignment horizontal="left"/>
    </xf>
    <xf numFmtId="0" fontId="48" fillId="0" borderId="5" xfId="0" applyFont="1" applyBorder="1" applyAlignment="1">
      <alignment horizontal="left" vertical="center"/>
    </xf>
    <xf numFmtId="0" fontId="48" fillId="7" borderId="7" xfId="0" applyFont="1" applyFill="1" applyBorder="1" applyAlignment="1" applyProtection="1">
      <alignment horizontal="left" vertical="center"/>
      <protection locked="0"/>
    </xf>
    <xf numFmtId="0" fontId="48" fillId="7" borderId="5" xfId="0" applyFont="1" applyFill="1" applyBorder="1" applyAlignment="1" applyProtection="1">
      <alignment horizontal="left" vertical="center"/>
      <protection locked="0"/>
    </xf>
    <xf numFmtId="0" fontId="48" fillId="7" borderId="11" xfId="0" applyFont="1" applyFill="1" applyBorder="1" applyAlignment="1" applyProtection="1">
      <alignment horizontal="left" vertical="center"/>
      <protection locked="0"/>
    </xf>
    <xf numFmtId="0" fontId="48" fillId="0" borderId="3" xfId="0" applyFont="1" applyBorder="1" applyAlignment="1">
      <alignment horizontal="left" vertical="center"/>
    </xf>
    <xf numFmtId="0" fontId="48" fillId="4" borderId="5" xfId="0" applyFont="1" applyFill="1" applyBorder="1" applyAlignment="1">
      <alignment horizontal="left" vertical="center"/>
    </xf>
    <xf numFmtId="0" fontId="21" fillId="4" borderId="0" xfId="0" applyFont="1" applyFill="1" applyAlignment="1">
      <alignment horizontal="left" vertical="center"/>
    </xf>
    <xf numFmtId="0" fontId="48" fillId="7" borderId="7" xfId="0" applyFont="1" applyFill="1" applyBorder="1" applyAlignment="1" applyProtection="1">
      <alignment horizontal="center" vertical="center"/>
      <protection locked="0"/>
    </xf>
    <xf numFmtId="0" fontId="48" fillId="7" borderId="5" xfId="0" applyFont="1" applyFill="1" applyBorder="1" applyAlignment="1" applyProtection="1">
      <alignment horizontal="center" vertical="center"/>
      <protection locked="0"/>
    </xf>
    <xf numFmtId="0" fontId="48" fillId="7" borderId="11" xfId="0" applyFont="1" applyFill="1" applyBorder="1" applyAlignment="1" applyProtection="1">
      <alignment horizontal="center" vertical="center"/>
      <protection locked="0"/>
    </xf>
    <xf numFmtId="0" fontId="48" fillId="0" borderId="3" xfId="0" applyFont="1" applyBorder="1" applyAlignment="1">
      <alignment horizontal="center" vertical="center"/>
    </xf>
    <xf numFmtId="0" fontId="21" fillId="0" borderId="0" xfId="0" applyFont="1" applyAlignment="1">
      <alignment horizontal="left" vertical="center"/>
    </xf>
    <xf numFmtId="0" fontId="48" fillId="4" borderId="0" xfId="0" applyFont="1" applyFill="1" applyAlignment="1">
      <alignment horizontal="left" vertical="center"/>
    </xf>
    <xf numFmtId="0" fontId="48" fillId="4" borderId="0" xfId="0" applyFont="1" applyFill="1" applyAlignment="1">
      <alignment horizontal="center" vertical="center"/>
    </xf>
    <xf numFmtId="0" fontId="9" fillId="4" borderId="0" xfId="0" applyFont="1" applyFill="1" applyAlignment="1">
      <alignment horizontal="left"/>
    </xf>
    <xf numFmtId="0" fontId="8" fillId="4" borderId="0" xfId="0" applyFont="1" applyFill="1" applyAlignment="1">
      <alignment horizontal="left"/>
    </xf>
    <xf numFmtId="0" fontId="14" fillId="4" borderId="24" xfId="0" applyFont="1" applyFill="1" applyBorder="1" applyAlignment="1">
      <alignment horizontal="center" vertical="center"/>
    </xf>
    <xf numFmtId="0" fontId="14" fillId="4" borderId="25" xfId="0" applyFont="1" applyFill="1" applyBorder="1" applyAlignment="1">
      <alignment horizontal="center" vertical="center"/>
    </xf>
    <xf numFmtId="0" fontId="14" fillId="4" borderId="26" xfId="0" applyFont="1" applyFill="1" applyBorder="1" applyAlignment="1">
      <alignment horizontal="center" vertical="center"/>
    </xf>
    <xf numFmtId="0" fontId="14" fillId="4" borderId="49" xfId="0" applyFont="1" applyFill="1" applyBorder="1" applyAlignment="1">
      <alignment horizontal="center" vertical="center"/>
    </xf>
    <xf numFmtId="0" fontId="14" fillId="4" borderId="0" xfId="0" applyFont="1" applyFill="1" applyAlignment="1">
      <alignment horizontal="center" vertical="center"/>
    </xf>
    <xf numFmtId="0" fontId="14" fillId="4" borderId="31" xfId="0" applyFont="1" applyFill="1" applyBorder="1" applyAlignment="1">
      <alignment horizontal="center" vertical="center"/>
    </xf>
    <xf numFmtId="0" fontId="14" fillId="4" borderId="27" xfId="0" applyFont="1" applyFill="1" applyBorder="1" applyAlignment="1">
      <alignment horizontal="center" vertical="center"/>
    </xf>
    <xf numFmtId="0" fontId="14" fillId="4" borderId="28" xfId="0" applyFont="1" applyFill="1" applyBorder="1" applyAlignment="1">
      <alignment horizontal="center" vertical="center"/>
    </xf>
    <xf numFmtId="0" fontId="14" fillId="4" borderId="18" xfId="0" applyFont="1" applyFill="1" applyBorder="1" applyAlignment="1">
      <alignment horizontal="center" vertical="center"/>
    </xf>
    <xf numFmtId="0" fontId="21" fillId="12" borderId="0" xfId="0" applyFont="1" applyFill="1" applyAlignment="1">
      <alignment horizontal="center" vertical="center"/>
    </xf>
    <xf numFmtId="0" fontId="21" fillId="7" borderId="7" xfId="0" applyFont="1" applyFill="1" applyBorder="1" applyAlignment="1">
      <alignment horizontal="center" vertical="center"/>
    </xf>
    <xf numFmtId="0" fontId="21" fillId="7" borderId="11" xfId="0" applyFont="1" applyFill="1" applyBorder="1" applyAlignment="1">
      <alignment horizontal="center" vertical="center"/>
    </xf>
    <xf numFmtId="0" fontId="19" fillId="12" borderId="7" xfId="4" applyFont="1" applyFill="1" applyBorder="1"/>
    <xf numFmtId="0" fontId="19" fillId="12" borderId="5" xfId="4" applyFont="1" applyFill="1" applyBorder="1"/>
    <xf numFmtId="0" fontId="19" fillId="12" borderId="11" xfId="4" applyFont="1" applyFill="1" applyBorder="1"/>
    <xf numFmtId="0" fontId="58" fillId="15" borderId="9" xfId="4" applyFont="1" applyFill="1" applyBorder="1" applyAlignment="1">
      <alignment horizontal="left" vertical="center" wrapText="1"/>
    </xf>
    <xf numFmtId="0" fontId="58" fillId="15" borderId="3" xfId="4" applyFont="1" applyFill="1" applyBorder="1" applyAlignment="1">
      <alignment horizontal="left" vertical="center" wrapText="1"/>
    </xf>
    <xf numFmtId="0" fontId="58" fillId="15" borderId="12" xfId="4" applyFont="1" applyFill="1" applyBorder="1" applyAlignment="1">
      <alignment horizontal="left" vertical="center" wrapText="1"/>
    </xf>
    <xf numFmtId="0" fontId="6" fillId="7" borderId="7" xfId="4" applyFill="1" applyBorder="1" applyProtection="1">
      <protection locked="0"/>
    </xf>
    <xf numFmtId="0" fontId="6" fillId="7" borderId="5" xfId="4" applyFill="1" applyBorder="1" applyProtection="1">
      <protection locked="0"/>
    </xf>
    <xf numFmtId="0" fontId="6" fillId="7" borderId="11" xfId="4" applyFill="1" applyBorder="1" applyProtection="1">
      <protection locked="0"/>
    </xf>
    <xf numFmtId="0" fontId="48" fillId="0" borderId="4" xfId="4" applyFont="1" applyBorder="1" applyAlignment="1">
      <alignment horizontal="left" vertical="center" wrapText="1"/>
    </xf>
    <xf numFmtId="0" fontId="48" fillId="0" borderId="1" xfId="4" applyFont="1" applyBorder="1" applyAlignment="1">
      <alignment vertical="center" wrapText="1"/>
    </xf>
    <xf numFmtId="0" fontId="48" fillId="0" borderId="0" xfId="4" applyFont="1" applyAlignment="1">
      <alignment vertical="center" wrapText="1"/>
    </xf>
    <xf numFmtId="0" fontId="48" fillId="0" borderId="13" xfId="4" applyFont="1" applyBorder="1" applyAlignment="1">
      <alignment vertical="center" wrapText="1"/>
    </xf>
    <xf numFmtId="0" fontId="6" fillId="7" borderId="7" xfId="4" applyFill="1" applyBorder="1" applyAlignment="1">
      <alignment horizontal="center"/>
    </xf>
    <xf numFmtId="0" fontId="6" fillId="7" borderId="11" xfId="4" applyFill="1" applyBorder="1" applyAlignment="1">
      <alignment horizontal="center"/>
    </xf>
    <xf numFmtId="0" fontId="23" fillId="15" borderId="9" xfId="4" applyFont="1" applyFill="1" applyBorder="1" applyAlignment="1" applyProtection="1">
      <alignment horizontal="center"/>
    </xf>
    <xf numFmtId="0" fontId="23" fillId="15" borderId="3" xfId="4" applyFont="1" applyFill="1" applyBorder="1" applyAlignment="1" applyProtection="1">
      <alignment horizontal="center"/>
    </xf>
    <xf numFmtId="0" fontId="23" fillId="15" borderId="12" xfId="4" applyFont="1" applyFill="1" applyBorder="1" applyAlignment="1" applyProtection="1">
      <alignment horizontal="center"/>
    </xf>
    <xf numFmtId="0" fontId="23" fillId="15" borderId="1" xfId="4" applyFont="1" applyFill="1" applyBorder="1" applyAlignment="1" applyProtection="1">
      <alignment horizontal="center"/>
    </xf>
    <xf numFmtId="0" fontId="23" fillId="15" borderId="0" xfId="4" applyFont="1" applyFill="1" applyAlignment="1" applyProtection="1">
      <alignment horizontal="center"/>
    </xf>
    <xf numFmtId="0" fontId="23" fillId="15" borderId="13" xfId="4" applyFont="1" applyFill="1" applyBorder="1" applyAlignment="1" applyProtection="1">
      <alignment horizontal="center"/>
    </xf>
    <xf numFmtId="0" fontId="23" fillId="0" borderId="1" xfId="4" applyFont="1" applyBorder="1" applyAlignment="1" applyProtection="1">
      <alignment horizontal="left" vertical="center" wrapText="1"/>
    </xf>
    <xf numFmtId="0" fontId="23" fillId="0" borderId="0" xfId="4" applyFont="1" applyAlignment="1" applyProtection="1">
      <alignment horizontal="left" vertical="center" wrapText="1"/>
    </xf>
    <xf numFmtId="0" fontId="23" fillId="7" borderId="7" xfId="4" applyFont="1" applyFill="1" applyBorder="1" applyProtection="1">
      <protection locked="0"/>
    </xf>
    <xf numFmtId="0" fontId="23" fillId="7" borderId="5" xfId="4" applyFont="1" applyFill="1" applyBorder="1" applyProtection="1">
      <protection locked="0"/>
    </xf>
    <xf numFmtId="0" fontId="23" fillId="7" borderId="11" xfId="4" applyFont="1" applyFill="1" applyBorder="1" applyProtection="1">
      <protection locked="0"/>
    </xf>
    <xf numFmtId="0" fontId="23" fillId="0" borderId="1" xfId="4" applyFont="1" applyBorder="1" applyAlignment="1" applyProtection="1">
      <alignment horizontal="left" wrapText="1"/>
    </xf>
    <xf numFmtId="0" fontId="23" fillId="0" borderId="0" xfId="4" applyFont="1" applyAlignment="1" applyProtection="1">
      <alignment horizontal="left" wrapText="1"/>
    </xf>
    <xf numFmtId="0" fontId="31" fillId="12" borderId="4" xfId="4" applyFont="1" applyFill="1" applyBorder="1" applyAlignment="1">
      <alignment horizontal="center" vertical="center" wrapText="1"/>
    </xf>
    <xf numFmtId="0" fontId="58" fillId="0" borderId="0" xfId="4" applyFont="1" applyBorder="1" applyAlignment="1" applyProtection="1">
      <alignment wrapText="1"/>
    </xf>
    <xf numFmtId="0" fontId="58" fillId="0" borderId="31" xfId="4" applyFont="1" applyBorder="1" applyAlignment="1" applyProtection="1">
      <alignment wrapText="1"/>
    </xf>
    <xf numFmtId="0" fontId="58" fillId="0" borderId="25" xfId="4" applyFont="1" applyBorder="1" applyAlignment="1" applyProtection="1">
      <alignment wrapText="1"/>
    </xf>
    <xf numFmtId="0" fontId="58" fillId="0" borderId="26" xfId="4" applyFont="1" applyBorder="1" applyAlignment="1" applyProtection="1">
      <alignment wrapText="1"/>
    </xf>
    <xf numFmtId="0" fontId="89" fillId="0" borderId="28" xfId="4" applyFont="1" applyBorder="1" applyAlignment="1">
      <alignment wrapText="1"/>
    </xf>
    <xf numFmtId="0" fontId="89" fillId="0" borderId="18" xfId="4" applyFont="1" applyBorder="1" applyAlignment="1">
      <alignment wrapText="1"/>
    </xf>
    <xf numFmtId="0" fontId="21" fillId="4" borderId="0" xfId="0" applyFont="1" applyFill="1" applyAlignment="1" applyProtection="1">
      <alignment horizontal="left" vertical="center"/>
    </xf>
    <xf numFmtId="0" fontId="48" fillId="0" borderId="3" xfId="0" applyFont="1" applyBorder="1" applyAlignment="1" applyProtection="1">
      <alignment horizontal="left" vertical="center"/>
    </xf>
    <xf numFmtId="0" fontId="48" fillId="4" borderId="0" xfId="0" applyFont="1" applyFill="1" applyBorder="1" applyAlignment="1" applyProtection="1">
      <alignment horizontal="center" vertical="center"/>
    </xf>
    <xf numFmtId="0" fontId="48" fillId="4" borderId="5" xfId="0" applyFont="1" applyFill="1" applyBorder="1" applyAlignment="1" applyProtection="1">
      <alignment horizontal="left" vertical="center"/>
    </xf>
    <xf numFmtId="0" fontId="21" fillId="0" borderId="0" xfId="0" applyFont="1" applyAlignment="1" applyProtection="1">
      <alignment horizontal="left" vertical="center"/>
    </xf>
    <xf numFmtId="0" fontId="48" fillId="4" borderId="3" xfId="0" applyFont="1" applyFill="1" applyBorder="1" applyAlignment="1" applyProtection="1">
      <alignment horizontal="left" vertical="center"/>
    </xf>
    <xf numFmtId="0" fontId="48" fillId="4" borderId="0" xfId="0" applyFont="1" applyFill="1" applyBorder="1" applyAlignment="1" applyProtection="1">
      <alignment horizontal="left" vertical="center"/>
    </xf>
    <xf numFmtId="166" fontId="21" fillId="4" borderId="7" xfId="3" applyNumberFormat="1" applyFont="1" applyFill="1" applyBorder="1" applyAlignment="1">
      <alignment horizontal="center"/>
    </xf>
    <xf numFmtId="166" fontId="21" fillId="4" borderId="11" xfId="3" applyNumberFormat="1" applyFont="1" applyFill="1" applyBorder="1" applyAlignment="1">
      <alignment horizontal="center"/>
    </xf>
    <xf numFmtId="0" fontId="21" fillId="7" borderId="4" xfId="0" applyFont="1" applyFill="1" applyBorder="1" applyAlignment="1" applyProtection="1">
      <alignment horizontal="left" vertical="center"/>
      <protection locked="0"/>
    </xf>
    <xf numFmtId="0" fontId="21" fillId="4" borderId="3" xfId="0" applyFont="1" applyFill="1" applyBorder="1" applyAlignment="1">
      <alignment horizontal="left"/>
    </xf>
    <xf numFmtId="0" fontId="21" fillId="4" borderId="12" xfId="0" applyFont="1" applyFill="1" applyBorder="1" applyAlignment="1">
      <alignment horizontal="left"/>
    </xf>
    <xf numFmtId="0" fontId="21" fillId="7" borderId="4" xfId="0" applyFont="1" applyFill="1" applyBorder="1" applyAlignment="1" applyProtection="1">
      <alignment horizontal="center" vertical="center"/>
      <protection locked="0"/>
    </xf>
    <xf numFmtId="166" fontId="21" fillId="7" borderId="4" xfId="3" applyNumberFormat="1" applyFont="1" applyFill="1" applyBorder="1" applyAlignment="1" applyProtection="1">
      <alignment horizontal="center" vertical="center"/>
      <protection locked="0"/>
    </xf>
    <xf numFmtId="0" fontId="21" fillId="3" borderId="4" xfId="0" applyFont="1" applyFill="1" applyBorder="1" applyAlignment="1">
      <alignment horizontal="center" vertical="center" wrapText="1"/>
    </xf>
    <xf numFmtId="0" fontId="48" fillId="3" borderId="4" xfId="0" applyFont="1" applyFill="1" applyBorder="1" applyAlignment="1">
      <alignment horizontal="center" vertical="center" wrapText="1"/>
    </xf>
    <xf numFmtId="0" fontId="14" fillId="4" borderId="0" xfId="0" applyFont="1" applyFill="1" applyBorder="1" applyAlignment="1">
      <alignment horizontal="center" vertical="center"/>
    </xf>
    <xf numFmtId="0" fontId="21" fillId="12" borderId="0" xfId="0" applyFont="1" applyFill="1" applyBorder="1" applyAlignment="1" applyProtection="1">
      <alignment horizontal="center" vertical="center"/>
    </xf>
    <xf numFmtId="0" fontId="21" fillId="7" borderId="7" xfId="0" applyFont="1" applyFill="1" applyBorder="1" applyAlignment="1" applyProtection="1">
      <alignment horizontal="center" vertical="center"/>
      <protection locked="0"/>
    </xf>
    <xf numFmtId="0" fontId="21" fillId="7" borderId="11" xfId="0" applyFont="1" applyFill="1" applyBorder="1" applyAlignment="1" applyProtection="1">
      <alignment horizontal="center" vertical="center"/>
      <protection locked="0"/>
    </xf>
    <xf numFmtId="0" fontId="48" fillId="0" borderId="3" xfId="0" applyFont="1" applyBorder="1" applyAlignment="1" applyProtection="1">
      <alignment horizontal="center" vertical="center"/>
    </xf>
    <xf numFmtId="0" fontId="48" fillId="0" borderId="0" xfId="0" applyFont="1" applyAlignment="1" applyProtection="1">
      <alignment horizontal="left" vertical="center" wrapText="1"/>
    </xf>
    <xf numFmtId="0" fontId="48" fillId="0" borderId="23" xfId="0" applyFont="1" applyBorder="1" applyAlignment="1">
      <alignment horizontal="left"/>
    </xf>
    <xf numFmtId="0" fontId="48" fillId="0" borderId="4" xfId="0" applyFont="1" applyBorder="1" applyAlignment="1">
      <alignment horizontal="left"/>
    </xf>
    <xf numFmtId="0" fontId="48" fillId="0" borderId="23" xfId="0" applyFont="1" applyBorder="1" applyAlignment="1">
      <alignment horizontal="left" wrapText="1"/>
    </xf>
    <xf numFmtId="0" fontId="48" fillId="0" borderId="4" xfId="0" applyFont="1" applyBorder="1" applyAlignment="1">
      <alignment horizontal="left" wrapText="1"/>
    </xf>
    <xf numFmtId="0" fontId="21" fillId="15" borderId="0" xfId="0" applyFont="1" applyFill="1" applyBorder="1" applyAlignment="1">
      <alignment horizontal="left" vertical="top" wrapText="1"/>
    </xf>
    <xf numFmtId="0" fontId="47" fillId="15" borderId="0" xfId="0" applyFont="1" applyFill="1" applyBorder="1" applyAlignment="1">
      <alignment horizontal="justify" wrapText="1"/>
    </xf>
    <xf numFmtId="0" fontId="21" fillId="3" borderId="34" xfId="0" applyFont="1" applyFill="1" applyBorder="1" applyAlignment="1">
      <alignment horizontal="center"/>
    </xf>
    <xf numFmtId="0" fontId="21" fillId="3" borderId="35" xfId="0" applyFont="1" applyFill="1" applyBorder="1" applyAlignment="1">
      <alignment horizontal="center"/>
    </xf>
    <xf numFmtId="14" fontId="48" fillId="7" borderId="4" xfId="0" applyNumberFormat="1" applyFont="1" applyFill="1" applyBorder="1" applyAlignment="1" applyProtection="1">
      <alignment horizontal="center" vertical="center"/>
      <protection locked="0"/>
    </xf>
    <xf numFmtId="14" fontId="48" fillId="7" borderId="32" xfId="0" applyNumberFormat="1" applyFont="1" applyFill="1" applyBorder="1" applyAlignment="1" applyProtection="1">
      <alignment horizontal="center" vertical="center"/>
      <protection locked="0"/>
    </xf>
    <xf numFmtId="0" fontId="48" fillId="15" borderId="0" xfId="0" applyFont="1" applyFill="1" applyBorder="1" applyAlignment="1">
      <alignment horizontal="left" vertical="top" wrapText="1"/>
    </xf>
    <xf numFmtId="0" fontId="21" fillId="15" borderId="0" xfId="0" applyFont="1" applyFill="1" applyBorder="1" applyAlignment="1">
      <alignment wrapText="1"/>
    </xf>
    <xf numFmtId="0" fontId="48" fillId="15" borderId="0" xfId="0" applyFont="1" applyFill="1" applyBorder="1"/>
    <xf numFmtId="0" fontId="48" fillId="0" borderId="71" xfId="0" applyFont="1" applyBorder="1" applyAlignment="1">
      <alignment horizontal="left"/>
    </xf>
    <xf numFmtId="0" fontId="48" fillId="0" borderId="5" xfId="0" applyFont="1" applyBorder="1" applyAlignment="1">
      <alignment horizontal="left"/>
    </xf>
    <xf numFmtId="0" fontId="48" fillId="0" borderId="11" xfId="0" applyFont="1" applyBorder="1" applyAlignment="1">
      <alignment horizontal="left"/>
    </xf>
    <xf numFmtId="14" fontId="48" fillId="7" borderId="37" xfId="0" applyNumberFormat="1" applyFont="1" applyFill="1" applyBorder="1" applyAlignment="1" applyProtection="1">
      <alignment horizontal="center" vertical="center"/>
      <protection locked="0"/>
    </xf>
    <xf numFmtId="14" fontId="48" fillId="7" borderId="38" xfId="0" applyNumberFormat="1" applyFont="1" applyFill="1" applyBorder="1" applyAlignment="1" applyProtection="1">
      <alignment horizontal="center" vertical="center"/>
      <protection locked="0"/>
    </xf>
    <xf numFmtId="0" fontId="21" fillId="3" borderId="29" xfId="0" applyFont="1" applyFill="1" applyBorder="1" applyAlignment="1">
      <alignment horizontal="center"/>
    </xf>
    <xf numFmtId="0" fontId="21" fillId="3" borderId="70" xfId="0" applyFont="1" applyFill="1" applyBorder="1" applyAlignment="1">
      <alignment horizontal="center"/>
    </xf>
    <xf numFmtId="0" fontId="21" fillId="3" borderId="76" xfId="0" applyFont="1" applyFill="1" applyBorder="1" applyAlignment="1">
      <alignment horizontal="center"/>
    </xf>
    <xf numFmtId="14" fontId="48" fillId="7" borderId="7" xfId="0" applyNumberFormat="1" applyFont="1" applyFill="1" applyBorder="1" applyAlignment="1" applyProtection="1">
      <alignment horizontal="center" vertical="center"/>
      <protection locked="0"/>
    </xf>
    <xf numFmtId="14" fontId="48" fillId="7" borderId="5" xfId="0" applyNumberFormat="1" applyFont="1" applyFill="1" applyBorder="1" applyAlignment="1" applyProtection="1">
      <alignment horizontal="center" vertical="center"/>
      <protection locked="0"/>
    </xf>
    <xf numFmtId="14" fontId="48" fillId="7" borderId="88" xfId="0" applyNumberFormat="1" applyFont="1" applyFill="1" applyBorder="1" applyAlignment="1" applyProtection="1">
      <alignment horizontal="center" vertical="center"/>
      <protection locked="0"/>
    </xf>
    <xf numFmtId="0" fontId="48" fillId="0" borderId="33" xfId="0" applyFont="1" applyBorder="1" applyAlignment="1">
      <alignment horizontal="left"/>
    </xf>
    <xf numFmtId="0" fontId="48" fillId="0" borderId="37" xfId="0" applyFont="1" applyBorder="1" applyAlignment="1">
      <alignment horizontal="left"/>
    </xf>
    <xf numFmtId="0" fontId="48" fillId="4" borderId="0" xfId="0" applyFont="1" applyFill="1" applyBorder="1" applyAlignment="1" applyProtection="1">
      <alignment horizontal="left" vertical="center" wrapText="1"/>
    </xf>
    <xf numFmtId="0" fontId="48" fillId="4" borderId="31" xfId="0" applyFont="1" applyFill="1" applyBorder="1" applyAlignment="1" applyProtection="1">
      <alignment horizontal="left" vertical="center" wrapText="1"/>
    </xf>
    <xf numFmtId="0" fontId="21" fillId="4" borderId="0" xfId="0" applyFont="1" applyFill="1" applyBorder="1" applyAlignment="1" applyProtection="1">
      <alignment horizontal="left" vertical="center" wrapText="1"/>
    </xf>
    <xf numFmtId="0" fontId="21" fillId="4" borderId="31" xfId="0" applyFont="1" applyFill="1" applyBorder="1" applyAlignment="1" applyProtection="1">
      <alignment horizontal="left" vertical="center" wrapText="1"/>
    </xf>
    <xf numFmtId="0" fontId="21" fillId="3" borderId="0" xfId="0" applyFont="1" applyFill="1" applyBorder="1" applyAlignment="1" applyProtection="1">
      <alignment horizontal="left" vertical="center" wrapText="1"/>
    </xf>
    <xf numFmtId="0" fontId="21" fillId="3" borderId="13" xfId="0" applyFont="1" applyFill="1" applyBorder="1" applyAlignment="1" applyProtection="1">
      <alignment horizontal="left" vertical="center" wrapText="1"/>
    </xf>
    <xf numFmtId="0" fontId="21" fillId="15" borderId="0" xfId="0" applyFont="1" applyFill="1" applyBorder="1" applyAlignment="1" applyProtection="1">
      <alignment horizontal="left" vertical="center" wrapText="1"/>
    </xf>
    <xf numFmtId="0" fontId="21" fillId="15" borderId="31" xfId="0" applyFont="1" applyFill="1" applyBorder="1" applyAlignment="1" applyProtection="1">
      <alignment horizontal="left" vertical="center" wrapText="1"/>
    </xf>
    <xf numFmtId="0" fontId="48" fillId="4" borderId="31" xfId="0" applyFont="1" applyFill="1" applyBorder="1" applyAlignment="1" applyProtection="1">
      <alignment horizontal="left" vertical="center"/>
    </xf>
    <xf numFmtId="0" fontId="71" fillId="4" borderId="0" xfId="0" applyFont="1" applyFill="1" applyBorder="1" applyAlignment="1" applyProtection="1">
      <alignment horizontal="left" vertical="top" wrapText="1"/>
    </xf>
    <xf numFmtId="0" fontId="21" fillId="3" borderId="0" xfId="0" applyFont="1" applyFill="1" applyBorder="1" applyAlignment="1" applyProtection="1">
      <alignment horizontal="left" vertical="center"/>
    </xf>
    <xf numFmtId="0" fontId="21" fillId="3" borderId="13" xfId="0" applyFont="1" applyFill="1" applyBorder="1" applyAlignment="1" applyProtection="1">
      <alignment horizontal="left" vertical="center"/>
    </xf>
    <xf numFmtId="0" fontId="70" fillId="4" borderId="0" xfId="0" applyFont="1" applyFill="1" applyBorder="1" applyAlignment="1" applyProtection="1">
      <alignment horizontal="left" vertical="center" wrapText="1"/>
    </xf>
    <xf numFmtId="0" fontId="21" fillId="0" borderId="3" xfId="0" applyFont="1" applyFill="1" applyBorder="1" applyAlignment="1" applyProtection="1">
      <alignment horizontal="left" vertical="center" wrapText="1"/>
    </xf>
    <xf numFmtId="0" fontId="21" fillId="4" borderId="3" xfId="0" applyFont="1" applyFill="1" applyBorder="1" applyAlignment="1" applyProtection="1">
      <alignment horizontal="left" vertical="center" wrapText="1"/>
    </xf>
    <xf numFmtId="0" fontId="21" fillId="4" borderId="21" xfId="0" applyFont="1" applyFill="1" applyBorder="1" applyAlignment="1" applyProtection="1">
      <alignment horizontal="center" vertical="center" wrapText="1"/>
    </xf>
    <xf numFmtId="0" fontId="21" fillId="4" borderId="61" xfId="0" applyFont="1" applyFill="1" applyBorder="1" applyAlignment="1" applyProtection="1">
      <alignment horizontal="center" vertical="center" wrapText="1"/>
    </xf>
    <xf numFmtId="0" fontId="21" fillId="4" borderId="12" xfId="0" applyFont="1" applyFill="1" applyBorder="1" applyAlignment="1" applyProtection="1">
      <alignment horizontal="center" vertical="center" wrapText="1"/>
    </xf>
    <xf numFmtId="0" fontId="21" fillId="4" borderId="14" xfId="0" applyFont="1" applyFill="1" applyBorder="1" applyAlignment="1" applyProtection="1">
      <alignment horizontal="center" vertical="center" wrapText="1"/>
    </xf>
    <xf numFmtId="0" fontId="69" fillId="4" borderId="0" xfId="0" applyFont="1" applyFill="1" applyBorder="1" applyAlignment="1" applyProtection="1">
      <alignment horizontal="center" vertical="center" wrapText="1"/>
    </xf>
    <xf numFmtId="0" fontId="48" fillId="4" borderId="0" xfId="0" applyFont="1" applyFill="1" applyBorder="1" applyAlignment="1" applyProtection="1">
      <alignment vertical="center" wrapText="1"/>
    </xf>
    <xf numFmtId="49" fontId="21" fillId="4" borderId="0" xfId="0" applyNumberFormat="1" applyFont="1" applyFill="1" applyBorder="1" applyAlignment="1" applyProtection="1">
      <alignment horizontal="left" vertical="center"/>
    </xf>
    <xf numFmtId="0" fontId="21" fillId="9" borderId="77" xfId="0" applyFont="1" applyFill="1" applyBorder="1" applyAlignment="1" applyProtection="1">
      <alignment horizontal="center" vertical="center"/>
    </xf>
    <xf numFmtId="0" fontId="21" fillId="9" borderId="70" xfId="0" applyFont="1" applyFill="1" applyBorder="1" applyAlignment="1" applyProtection="1">
      <alignment horizontal="center" vertical="center"/>
    </xf>
    <xf numFmtId="0" fontId="21" fillId="9" borderId="76" xfId="0" applyFont="1" applyFill="1" applyBorder="1" applyAlignment="1" applyProtection="1">
      <alignment horizontal="center" vertical="center"/>
    </xf>
    <xf numFmtId="0" fontId="21" fillId="0" borderId="72" xfId="0" applyFont="1" applyBorder="1" applyAlignment="1" applyProtection="1">
      <alignment horizontal="center" vertical="center"/>
    </xf>
    <xf numFmtId="0" fontId="21" fillId="0" borderId="73" xfId="0" applyFont="1" applyBorder="1" applyAlignment="1" applyProtection="1">
      <alignment horizontal="center" vertical="center"/>
    </xf>
    <xf numFmtId="0" fontId="21" fillId="0" borderId="74" xfId="0" applyFont="1" applyBorder="1" applyAlignment="1" applyProtection="1">
      <alignment horizontal="center" vertical="center"/>
    </xf>
    <xf numFmtId="0" fontId="48" fillId="4" borderId="13" xfId="0" applyFont="1" applyFill="1" applyBorder="1" applyAlignment="1" applyProtection="1">
      <alignment horizontal="left" vertical="center" wrapText="1"/>
    </xf>
    <xf numFmtId="49" fontId="48" fillId="7" borderId="5" xfId="0" applyNumberFormat="1" applyFont="1" applyFill="1" applyBorder="1" applyAlignment="1" applyProtection="1">
      <alignment horizontal="left" vertical="center"/>
      <protection locked="0"/>
    </xf>
    <xf numFmtId="49" fontId="48" fillId="7" borderId="11" xfId="0" applyNumberFormat="1" applyFont="1" applyFill="1" applyBorder="1" applyAlignment="1" applyProtection="1">
      <alignment horizontal="left" vertical="center"/>
      <protection locked="0"/>
    </xf>
    <xf numFmtId="0" fontId="48" fillId="12" borderId="5" xfId="0" applyFont="1" applyFill="1" applyBorder="1" applyAlignment="1" applyProtection="1">
      <alignment horizontal="left" vertical="center" wrapText="1"/>
    </xf>
    <xf numFmtId="0" fontId="48" fillId="12" borderId="11" xfId="0" applyFont="1" applyFill="1" applyBorder="1" applyAlignment="1" applyProtection="1">
      <alignment horizontal="left" vertical="center" wrapText="1"/>
    </xf>
    <xf numFmtId="168" fontId="48" fillId="8" borderId="7" xfId="0" applyNumberFormat="1" applyFont="1" applyFill="1" applyBorder="1" applyAlignment="1" applyProtection="1">
      <alignment horizontal="center" vertical="center"/>
      <protection locked="0"/>
    </xf>
    <xf numFmtId="168" fontId="48" fillId="8" borderId="11" xfId="0" applyNumberFormat="1" applyFont="1" applyFill="1" applyBorder="1" applyAlignment="1" applyProtection="1">
      <alignment horizontal="center" vertical="center"/>
      <protection locked="0"/>
    </xf>
    <xf numFmtId="0" fontId="21" fillId="4" borderId="0" xfId="0" applyFont="1" applyFill="1" applyBorder="1" applyAlignment="1" applyProtection="1">
      <alignment horizontal="left" vertical="center"/>
    </xf>
    <xf numFmtId="0" fontId="61" fillId="9" borderId="35" xfId="0" applyFont="1" applyFill="1" applyBorder="1" applyAlignment="1" applyProtection="1">
      <alignment horizontal="center" vertical="center" wrapText="1"/>
    </xf>
    <xf numFmtId="0" fontId="61" fillId="9" borderId="4" xfId="0" applyFont="1" applyFill="1" applyBorder="1" applyAlignment="1" applyProtection="1">
      <alignment horizontal="center" vertical="center" wrapText="1"/>
    </xf>
    <xf numFmtId="0" fontId="48" fillId="7" borderId="10" xfId="0" applyFont="1" applyFill="1" applyBorder="1" applyAlignment="1" applyProtection="1">
      <alignment horizontal="center" vertical="center"/>
      <protection locked="0"/>
    </xf>
    <xf numFmtId="0" fontId="48" fillId="7" borderId="14" xfId="0" applyFont="1" applyFill="1" applyBorder="1" applyAlignment="1" applyProtection="1">
      <alignment horizontal="center" vertical="center"/>
      <protection locked="0"/>
    </xf>
    <xf numFmtId="0" fontId="61" fillId="3" borderId="29" xfId="0" applyFont="1" applyFill="1" applyBorder="1" applyAlignment="1" applyProtection="1">
      <alignment horizontal="center" vertical="center"/>
    </xf>
    <xf numFmtId="0" fontId="61" fillId="3" borderId="70" xfId="0" applyFont="1" applyFill="1" applyBorder="1" applyAlignment="1" applyProtection="1">
      <alignment horizontal="center" vertical="center"/>
    </xf>
    <xf numFmtId="0" fontId="61" fillId="3" borderId="76" xfId="0" applyFont="1" applyFill="1" applyBorder="1" applyAlignment="1" applyProtection="1">
      <alignment horizontal="center" vertical="center"/>
    </xf>
    <xf numFmtId="14" fontId="48" fillId="7" borderId="11" xfId="0" applyNumberFormat="1" applyFont="1" applyFill="1" applyBorder="1" applyAlignment="1" applyProtection="1">
      <alignment horizontal="center" vertical="center"/>
      <protection locked="0"/>
    </xf>
    <xf numFmtId="0" fontId="61" fillId="3" borderId="24" xfId="0" applyFont="1" applyFill="1" applyBorder="1" applyAlignment="1" applyProtection="1">
      <alignment horizontal="center" vertical="center" wrapText="1"/>
    </xf>
    <xf numFmtId="0" fontId="61" fillId="3" borderId="39" xfId="0" applyFont="1" applyFill="1" applyBorder="1" applyAlignment="1" applyProtection="1">
      <alignment horizontal="center" vertical="center" wrapText="1"/>
    </xf>
    <xf numFmtId="0" fontId="61" fillId="3" borderId="63" xfId="0" applyFont="1" applyFill="1" applyBorder="1" applyAlignment="1" applyProtection="1">
      <alignment horizontal="center" vertical="center" wrapText="1"/>
    </xf>
    <xf numFmtId="0" fontId="61" fillId="3" borderId="14" xfId="0" applyFont="1" applyFill="1" applyBorder="1" applyAlignment="1" applyProtection="1">
      <alignment horizontal="center" vertical="center" wrapText="1"/>
    </xf>
    <xf numFmtId="0" fontId="21" fillId="3" borderId="54" xfId="0" applyFont="1" applyFill="1" applyBorder="1" applyAlignment="1" applyProtection="1">
      <alignment horizontal="center" vertical="center" wrapText="1"/>
    </xf>
    <xf numFmtId="0" fontId="21" fillId="3" borderId="6" xfId="0" applyFont="1" applyFill="1" applyBorder="1" applyAlignment="1" applyProtection="1">
      <alignment horizontal="center" vertical="center" wrapText="1"/>
    </xf>
    <xf numFmtId="0" fontId="48" fillId="0" borderId="71" xfId="0" applyFont="1" applyBorder="1" applyAlignment="1" applyProtection="1">
      <alignment horizontal="left" vertical="center" wrapText="1"/>
    </xf>
    <xf numFmtId="0" fontId="48" fillId="0" borderId="11" xfId="0" applyFont="1" applyBorder="1" applyAlignment="1" applyProtection="1">
      <alignment horizontal="left" vertical="center" wrapText="1"/>
    </xf>
    <xf numFmtId="0" fontId="21" fillId="9" borderId="50" xfId="0" applyFont="1" applyFill="1" applyBorder="1" applyAlignment="1" applyProtection="1">
      <alignment horizontal="center" vertical="center" wrapText="1"/>
    </xf>
    <xf numFmtId="0" fontId="21" fillId="9" borderId="39" xfId="0" applyFont="1" applyFill="1" applyBorder="1" applyAlignment="1" applyProtection="1">
      <alignment horizontal="center" vertical="center" wrapText="1"/>
    </xf>
    <xf numFmtId="0" fontId="21" fillId="9" borderId="10" xfId="0" applyFont="1" applyFill="1" applyBorder="1" applyAlignment="1" applyProtection="1">
      <alignment horizontal="center" vertical="center" wrapText="1"/>
    </xf>
    <xf numFmtId="0" fontId="21" fillId="9" borderId="14" xfId="0" applyFont="1" applyFill="1" applyBorder="1" applyAlignment="1" applyProtection="1">
      <alignment horizontal="center" vertical="center" wrapText="1"/>
    </xf>
    <xf numFmtId="0" fontId="48" fillId="7" borderId="7" xfId="0" applyFont="1" applyFill="1" applyBorder="1" applyAlignment="1" applyProtection="1">
      <alignment horizontal="center" vertical="center" wrapText="1"/>
      <protection locked="0"/>
    </xf>
    <xf numFmtId="0" fontId="48" fillId="7" borderId="11" xfId="0" applyFont="1" applyFill="1" applyBorder="1" applyAlignment="1" applyProtection="1">
      <alignment horizontal="center" vertical="center" wrapText="1"/>
      <protection locked="0"/>
    </xf>
    <xf numFmtId="0" fontId="48" fillId="17" borderId="37" xfId="0" applyFont="1" applyFill="1" applyBorder="1" applyAlignment="1" applyProtection="1">
      <alignment horizontal="center" vertical="center" wrapText="1"/>
    </xf>
    <xf numFmtId="0" fontId="21" fillId="3" borderId="4" xfId="0" applyFont="1" applyFill="1" applyBorder="1" applyAlignment="1" applyProtection="1">
      <alignment horizontal="center" vertical="center" wrapText="1"/>
    </xf>
    <xf numFmtId="0" fontId="48" fillId="4" borderId="28" xfId="0" applyFont="1" applyFill="1" applyBorder="1" applyAlignment="1" applyProtection="1">
      <alignment horizontal="left" vertical="center" wrapText="1"/>
    </xf>
    <xf numFmtId="0" fontId="21" fillId="3" borderId="77" xfId="0" applyFont="1" applyFill="1" applyBorder="1" applyAlignment="1" applyProtection="1">
      <alignment horizontal="center" vertical="center"/>
    </xf>
    <xf numFmtId="0" fontId="21" fillId="3" borderId="70" xfId="0" applyFont="1" applyFill="1" applyBorder="1" applyAlignment="1" applyProtection="1">
      <alignment horizontal="center" vertical="center"/>
    </xf>
    <xf numFmtId="0" fontId="21" fillId="3" borderId="76" xfId="0" applyFont="1" applyFill="1" applyBorder="1" applyAlignment="1" applyProtection="1">
      <alignment horizontal="center" vertical="center"/>
    </xf>
    <xf numFmtId="0" fontId="21" fillId="0" borderId="72" xfId="0" applyFont="1" applyBorder="1" applyAlignment="1" applyProtection="1">
      <alignment horizontal="center" vertical="center" wrapText="1"/>
    </xf>
    <xf numFmtId="0" fontId="21" fillId="0" borderId="74" xfId="0" applyFont="1" applyBorder="1" applyAlignment="1" applyProtection="1">
      <alignment horizontal="center" vertical="center" wrapText="1"/>
    </xf>
    <xf numFmtId="0" fontId="21" fillId="4" borderId="7" xfId="0" applyFont="1" applyFill="1" applyBorder="1" applyAlignment="1" applyProtection="1">
      <alignment horizontal="left" vertical="center"/>
    </xf>
    <xf numFmtId="0" fontId="21" fillId="4" borderId="5" xfId="0" applyFont="1" applyFill="1" applyBorder="1" applyAlignment="1" applyProtection="1">
      <alignment horizontal="left" vertical="center"/>
    </xf>
    <xf numFmtId="0" fontId="21" fillId="4" borderId="11" xfId="0" applyFont="1" applyFill="1" applyBorder="1" applyAlignment="1" applyProtection="1">
      <alignment horizontal="left" vertical="center"/>
    </xf>
    <xf numFmtId="0" fontId="21" fillId="10" borderId="0" xfId="0" applyFont="1" applyFill="1" applyBorder="1" applyAlignment="1" applyProtection="1">
      <alignment horizontal="left" vertical="center" wrapText="1"/>
    </xf>
    <xf numFmtId="0" fontId="48" fillId="2" borderId="4" xfId="0" applyFont="1" applyFill="1" applyBorder="1" applyAlignment="1" applyProtection="1">
      <alignment horizontal="left" vertical="center" indent="2"/>
    </xf>
    <xf numFmtId="0" fontId="21" fillId="0" borderId="4" xfId="0" applyFont="1" applyBorder="1" applyAlignment="1" applyProtection="1">
      <alignment horizontal="center" vertical="center"/>
    </xf>
    <xf numFmtId="0" fontId="48" fillId="0" borderId="4" xfId="0" applyFont="1" applyBorder="1" applyAlignment="1" applyProtection="1">
      <alignment horizontal="left" vertical="center" indent="2"/>
    </xf>
    <xf numFmtId="0" fontId="21" fillId="16" borderId="4" xfId="0" applyFont="1" applyFill="1" applyBorder="1" applyAlignment="1" applyProtection="1">
      <alignment horizontal="center" vertical="center"/>
    </xf>
    <xf numFmtId="0" fontId="21" fillId="3" borderId="7" xfId="0" applyFont="1" applyFill="1" applyBorder="1" applyAlignment="1" applyProtection="1">
      <alignment horizontal="left" vertical="center"/>
    </xf>
    <xf numFmtId="0" fontId="21" fillId="3" borderId="5" xfId="0" applyFont="1" applyFill="1" applyBorder="1" applyAlignment="1" applyProtection="1">
      <alignment horizontal="left" vertical="center"/>
    </xf>
    <xf numFmtId="0" fontId="21" fillId="3" borderId="11" xfId="0" applyFont="1" applyFill="1" applyBorder="1" applyAlignment="1" applyProtection="1">
      <alignment horizontal="left" vertical="center"/>
    </xf>
    <xf numFmtId="0" fontId="21" fillId="3" borderId="9" xfId="0" applyFont="1" applyFill="1" applyBorder="1" applyAlignment="1" applyProtection="1">
      <alignment horizontal="left" vertical="center"/>
    </xf>
    <xf numFmtId="0" fontId="21" fillId="3" borderId="3" xfId="0" applyFont="1" applyFill="1" applyBorder="1" applyAlignment="1" applyProtection="1">
      <alignment horizontal="left" vertical="center"/>
    </xf>
    <xf numFmtId="0" fontId="61" fillId="0" borderId="4" xfId="0" applyFont="1" applyBorder="1" applyAlignment="1" applyProtection="1">
      <alignment horizontal="center" vertical="center"/>
    </xf>
    <xf numFmtId="0" fontId="21" fillId="4" borderId="0" xfId="0" applyFont="1" applyFill="1" applyBorder="1" applyAlignment="1" applyProtection="1">
      <alignment vertical="center"/>
    </xf>
    <xf numFmtId="0" fontId="48" fillId="4" borderId="0" xfId="0" applyFont="1" applyFill="1" applyBorder="1" applyAlignment="1" applyProtection="1">
      <alignment horizontal="justify" vertical="center" wrapText="1"/>
    </xf>
    <xf numFmtId="0" fontId="48" fillId="4" borderId="7" xfId="0" applyFont="1" applyFill="1" applyBorder="1" applyAlignment="1" applyProtection="1">
      <alignment horizontal="left" vertical="center"/>
    </xf>
    <xf numFmtId="0" fontId="48" fillId="4" borderId="7" xfId="0" applyFont="1" applyFill="1" applyBorder="1" applyAlignment="1" applyProtection="1">
      <alignment horizontal="left" vertical="center" wrapText="1"/>
    </xf>
    <xf numFmtId="0" fontId="48" fillId="4" borderId="0" xfId="0" applyFont="1" applyFill="1" applyBorder="1" applyAlignment="1" applyProtection="1">
      <alignment vertical="center"/>
    </xf>
    <xf numFmtId="0" fontId="21" fillId="10" borderId="0" xfId="0" applyFont="1" applyFill="1" applyBorder="1" applyAlignment="1" applyProtection="1">
      <alignment vertical="center" wrapText="1"/>
    </xf>
    <xf numFmtId="0" fontId="48" fillId="10" borderId="0" xfId="0" applyFont="1" applyFill="1" applyBorder="1" applyAlignment="1" applyProtection="1">
      <alignment vertical="center"/>
    </xf>
    <xf numFmtId="42" fontId="48" fillId="7" borderId="8" xfId="1" applyNumberFormat="1" applyFont="1" applyFill="1" applyBorder="1" applyAlignment="1" applyProtection="1">
      <alignment horizontal="center" vertical="center" wrapText="1"/>
      <protection locked="0"/>
    </xf>
    <xf numFmtId="42" fontId="48" fillId="7" borderId="16" xfId="1" applyNumberFormat="1" applyFont="1" applyFill="1" applyBorder="1" applyAlignment="1" applyProtection="1">
      <alignment horizontal="center" vertical="center" wrapText="1"/>
      <protection locked="0"/>
    </xf>
    <xf numFmtId="42" fontId="48" fillId="7" borderId="6" xfId="1" applyNumberFormat="1" applyFont="1" applyFill="1" applyBorder="1" applyAlignment="1" applyProtection="1">
      <alignment horizontal="center" vertical="center" wrapText="1"/>
      <protection locked="0"/>
    </xf>
    <xf numFmtId="0" fontId="48" fillId="0" borderId="7" xfId="0" applyFont="1" applyBorder="1" applyAlignment="1" applyProtection="1">
      <alignment horizontal="left" vertical="center"/>
    </xf>
    <xf numFmtId="0" fontId="48" fillId="0" borderId="5" xfId="0" applyFont="1" applyBorder="1" applyAlignment="1" applyProtection="1">
      <alignment horizontal="left" vertical="center"/>
    </xf>
    <xf numFmtId="0" fontId="48" fillId="0" borderId="2" xfId="0" applyFont="1" applyBorder="1" applyAlignment="1" applyProtection="1">
      <alignment horizontal="center" vertical="center"/>
    </xf>
    <xf numFmtId="0" fontId="21" fillId="0" borderId="4" xfId="0" applyFont="1" applyBorder="1" applyAlignment="1" applyProtection="1">
      <alignment horizontal="left" vertical="center"/>
    </xf>
    <xf numFmtId="0" fontId="21" fillId="3" borderId="7" xfId="0" applyFont="1" applyFill="1" applyBorder="1" applyAlignment="1" applyProtection="1">
      <alignment horizontal="center" vertical="center"/>
    </xf>
    <xf numFmtId="0" fontId="21" fillId="3" borderId="11" xfId="0" applyFont="1" applyFill="1" applyBorder="1" applyAlignment="1" applyProtection="1">
      <alignment horizontal="center" vertical="center"/>
    </xf>
    <xf numFmtId="0" fontId="48" fillId="0" borderId="5" xfId="0" applyFont="1" applyBorder="1" applyAlignment="1" applyProtection="1">
      <alignment vertical="center"/>
    </xf>
    <xf numFmtId="0" fontId="21" fillId="3" borderId="9" xfId="0" applyFont="1" applyFill="1" applyBorder="1" applyAlignment="1" applyProtection="1">
      <alignment horizontal="center" vertical="center"/>
    </xf>
    <xf numFmtId="0" fontId="48" fillId="3" borderId="3" xfId="0" applyFont="1" applyFill="1" applyBorder="1" applyAlignment="1" applyProtection="1">
      <alignment vertical="center"/>
    </xf>
    <xf numFmtId="0" fontId="48" fillId="3" borderId="12" xfId="0" applyFont="1" applyFill="1" applyBorder="1" applyAlignment="1" applyProtection="1">
      <alignment vertical="center"/>
    </xf>
    <xf numFmtId="0" fontId="48" fillId="3" borderId="10" xfId="0" applyFont="1" applyFill="1" applyBorder="1" applyAlignment="1" applyProtection="1">
      <alignment vertical="center"/>
    </xf>
    <xf numFmtId="0" fontId="48" fillId="3" borderId="2" xfId="0" applyFont="1" applyFill="1" applyBorder="1" applyAlignment="1" applyProtection="1">
      <alignment vertical="center"/>
    </xf>
    <xf numFmtId="0" fontId="48" fillId="3" borderId="14" xfId="0" applyFont="1" applyFill="1" applyBorder="1" applyAlignment="1" applyProtection="1">
      <alignment vertical="center"/>
    </xf>
    <xf numFmtId="0" fontId="48" fillId="4" borderId="5" xfId="0" applyFont="1" applyFill="1" applyBorder="1" applyAlignment="1" applyProtection="1">
      <alignment horizontal="left" vertical="center" wrapText="1"/>
    </xf>
    <xf numFmtId="0" fontId="48" fillId="4" borderId="11" xfId="0" applyFont="1" applyFill="1" applyBorder="1" applyAlignment="1" applyProtection="1">
      <alignment horizontal="left" vertical="center"/>
    </xf>
    <xf numFmtId="44" fontId="48" fillId="3" borderId="7" xfId="0" applyNumberFormat="1" applyFont="1" applyFill="1" applyBorder="1" applyAlignment="1" applyProtection="1">
      <alignment horizontal="right" vertical="center"/>
    </xf>
    <xf numFmtId="44" fontId="48" fillId="3" borderId="5" xfId="0" applyNumberFormat="1" applyFont="1" applyFill="1" applyBorder="1" applyAlignment="1" applyProtection="1">
      <alignment horizontal="right" vertical="center"/>
    </xf>
    <xf numFmtId="44" fontId="48" fillId="3" borderId="11" xfId="0" applyNumberFormat="1" applyFont="1" applyFill="1" applyBorder="1" applyAlignment="1" applyProtection="1">
      <alignment horizontal="right" vertical="center"/>
    </xf>
    <xf numFmtId="0" fontId="48" fillId="4" borderId="7" xfId="0" applyFont="1" applyFill="1" applyBorder="1" applyAlignment="1" applyProtection="1">
      <alignment vertical="center"/>
    </xf>
    <xf numFmtId="0" fontId="48" fillId="4" borderId="5" xfId="0" applyFont="1" applyFill="1" applyBorder="1" applyAlignment="1" applyProtection="1">
      <alignment vertical="center"/>
    </xf>
    <xf numFmtId="0" fontId="48" fillId="4" borderId="11" xfId="0" applyFont="1" applyFill="1" applyBorder="1" applyAlignment="1" applyProtection="1">
      <alignment vertical="center"/>
    </xf>
    <xf numFmtId="0" fontId="48" fillId="4" borderId="9" xfId="0" applyFont="1" applyFill="1" applyBorder="1" applyAlignment="1" applyProtection="1">
      <alignment horizontal="left" vertical="center"/>
    </xf>
    <xf numFmtId="0" fontId="48" fillId="4" borderId="12" xfId="0" applyFont="1" applyFill="1" applyBorder="1" applyAlignment="1" applyProtection="1">
      <alignment horizontal="left" vertical="center"/>
    </xf>
    <xf numFmtId="0" fontId="48" fillId="4" borderId="10" xfId="0" applyFont="1" applyFill="1" applyBorder="1" applyAlignment="1" applyProtection="1">
      <alignment horizontal="left" vertical="center"/>
    </xf>
    <xf numFmtId="0" fontId="48" fillId="4" borderId="2" xfId="0" applyFont="1" applyFill="1" applyBorder="1" applyAlignment="1" applyProtection="1">
      <alignment horizontal="left" vertical="center"/>
    </xf>
    <xf numFmtId="0" fontId="48" fillId="4" borderId="14" xfId="0" applyFont="1" applyFill="1" applyBorder="1" applyAlignment="1" applyProtection="1">
      <alignment horizontal="left" vertical="center"/>
    </xf>
    <xf numFmtId="0" fontId="21" fillId="3" borderId="8" xfId="0" applyFont="1" applyFill="1" applyBorder="1" applyAlignment="1" applyProtection="1">
      <alignment horizontal="center" vertical="center"/>
    </xf>
    <xf numFmtId="0" fontId="21" fillId="3" borderId="6" xfId="0" applyFont="1" applyFill="1" applyBorder="1" applyAlignment="1" applyProtection="1">
      <alignment horizontal="center" vertical="center"/>
    </xf>
    <xf numFmtId="0" fontId="48" fillId="7" borderId="7" xfId="0" applyFont="1" applyFill="1" applyBorder="1" applyAlignment="1" applyProtection="1">
      <alignment horizontal="left" vertical="center"/>
    </xf>
    <xf numFmtId="0" fontId="48" fillId="7" borderId="5" xfId="0" applyFont="1" applyFill="1" applyBorder="1" applyAlignment="1" applyProtection="1">
      <alignment horizontal="left" vertical="center"/>
    </xf>
    <xf numFmtId="0" fontId="48" fillId="7" borderId="11" xfId="0" applyFont="1" applyFill="1" applyBorder="1" applyAlignment="1" applyProtection="1">
      <alignment horizontal="left" vertical="center"/>
    </xf>
    <xf numFmtId="0" fontId="21" fillId="3" borderId="4" xfId="1" applyNumberFormat="1" applyFont="1" applyFill="1" applyBorder="1" applyAlignment="1" applyProtection="1">
      <alignment horizontal="left" vertical="center" wrapText="1"/>
    </xf>
    <xf numFmtId="0" fontId="48" fillId="3" borderId="4" xfId="0" applyFont="1" applyFill="1" applyBorder="1" applyAlignment="1" applyProtection="1">
      <alignment vertical="center"/>
    </xf>
    <xf numFmtId="0" fontId="21" fillId="3" borderId="4" xfId="1" applyNumberFormat="1" applyFont="1" applyFill="1" applyBorder="1" applyAlignment="1" applyProtection="1">
      <alignment horizontal="left" vertical="center"/>
    </xf>
    <xf numFmtId="0" fontId="21" fillId="3" borderId="4" xfId="3" applyNumberFormat="1" applyFont="1" applyFill="1" applyBorder="1" applyAlignment="1" applyProtection="1">
      <alignment horizontal="left" vertical="center" wrapText="1"/>
    </xf>
    <xf numFmtId="0" fontId="48" fillId="3" borderId="4" xfId="0" applyFont="1" applyFill="1" applyBorder="1" applyAlignment="1" applyProtection="1">
      <alignment vertical="center" wrapText="1"/>
    </xf>
    <xf numFmtId="0" fontId="21" fillId="4" borderId="4" xfId="1" applyNumberFormat="1" applyFont="1" applyFill="1" applyBorder="1" applyAlignment="1" applyProtection="1">
      <alignment horizontal="left" vertical="center"/>
    </xf>
    <xf numFmtId="0" fontId="21" fillId="3" borderId="4" xfId="0" applyFont="1" applyFill="1" applyBorder="1" applyAlignment="1" applyProtection="1">
      <alignment horizontal="left" vertical="center"/>
    </xf>
    <xf numFmtId="0" fontId="21" fillId="0" borderId="1" xfId="1" applyNumberFormat="1" applyFont="1" applyBorder="1" applyAlignment="1" applyProtection="1">
      <alignment horizontal="center" vertical="center"/>
    </xf>
    <xf numFmtId="0" fontId="21" fillId="0" borderId="0" xfId="1" applyNumberFormat="1" applyFont="1" applyBorder="1" applyAlignment="1" applyProtection="1">
      <alignment horizontal="center" vertical="center"/>
    </xf>
    <xf numFmtId="0" fontId="21" fillId="0" borderId="4" xfId="0" applyFont="1" applyBorder="1" applyAlignment="1" applyProtection="1">
      <alignment vertical="center"/>
    </xf>
    <xf numFmtId="0" fontId="21" fillId="3" borderId="7" xfId="1" applyNumberFormat="1" applyFont="1" applyFill="1" applyBorder="1" applyAlignment="1" applyProtection="1">
      <alignment horizontal="left" vertical="center" wrapText="1"/>
    </xf>
    <xf numFmtId="0" fontId="21" fillId="3" borderId="11" xfId="1" applyNumberFormat="1" applyFont="1" applyFill="1" applyBorder="1" applyAlignment="1" applyProtection="1">
      <alignment horizontal="left" vertical="center" wrapText="1"/>
    </xf>
    <xf numFmtId="0" fontId="72" fillId="3" borderId="4" xfId="1" applyNumberFormat="1" applyFont="1" applyFill="1" applyBorder="1" applyAlignment="1" applyProtection="1">
      <alignment horizontal="left" vertical="center" wrapText="1"/>
    </xf>
    <xf numFmtId="44" fontId="21" fillId="3" borderId="7" xfId="0" applyNumberFormat="1" applyFont="1" applyFill="1" applyBorder="1" applyAlignment="1" applyProtection="1">
      <alignment horizontal="center" vertical="center"/>
    </xf>
    <xf numFmtId="44" fontId="21" fillId="3" borderId="5" xfId="0" applyNumberFormat="1" applyFont="1" applyFill="1" applyBorder="1" applyAlignment="1" applyProtection="1">
      <alignment horizontal="center" vertical="center"/>
    </xf>
    <xf numFmtId="44" fontId="21" fillId="3" borderId="11" xfId="0" applyNumberFormat="1" applyFont="1" applyFill="1" applyBorder="1" applyAlignment="1" applyProtection="1">
      <alignment horizontal="center" vertical="center"/>
    </xf>
    <xf numFmtId="0" fontId="21" fillId="0" borderId="7" xfId="1" applyNumberFormat="1" applyFont="1" applyBorder="1" applyAlignment="1" applyProtection="1">
      <alignment horizontal="left" vertical="center" wrapText="1"/>
    </xf>
    <xf numFmtId="0" fontId="21" fillId="0" borderId="11" xfId="1" applyNumberFormat="1" applyFont="1" applyBorder="1" applyAlignment="1" applyProtection="1">
      <alignment horizontal="left" vertical="center" wrapText="1"/>
    </xf>
    <xf numFmtId="0" fontId="21" fillId="17" borderId="4" xfId="0" applyFont="1" applyFill="1" applyBorder="1" applyAlignment="1" applyProtection="1">
      <alignment horizontal="center" vertical="center"/>
    </xf>
    <xf numFmtId="0" fontId="21" fillId="14" borderId="4" xfId="1" applyNumberFormat="1" applyFont="1" applyFill="1" applyBorder="1" applyAlignment="1" applyProtection="1">
      <alignment horizontal="left" vertical="center" wrapText="1"/>
    </xf>
    <xf numFmtId="44" fontId="21" fillId="3" borderId="8" xfId="0" applyNumberFormat="1" applyFont="1" applyFill="1" applyBorder="1" applyAlignment="1" applyProtection="1">
      <alignment horizontal="center" vertical="center"/>
    </xf>
    <xf numFmtId="0" fontId="72" fillId="14" borderId="4" xfId="1" applyNumberFormat="1" applyFont="1" applyFill="1" applyBorder="1" applyAlignment="1" applyProtection="1">
      <alignment horizontal="left" vertical="center" wrapText="1"/>
    </xf>
    <xf numFmtId="0" fontId="21" fillId="0" borderId="1" xfId="0" applyFont="1" applyBorder="1" applyAlignment="1" applyProtection="1">
      <alignment horizontal="left" vertical="center"/>
    </xf>
    <xf numFmtId="0" fontId="21" fillId="0" borderId="0" xfId="0" applyFont="1" applyBorder="1" applyAlignment="1" applyProtection="1">
      <alignment horizontal="left" vertical="center"/>
    </xf>
    <xf numFmtId="0" fontId="21" fillId="0" borderId="1" xfId="1" applyNumberFormat="1" applyFont="1" applyBorder="1" applyAlignment="1" applyProtection="1">
      <alignment horizontal="center" vertical="center" wrapText="1"/>
    </xf>
    <xf numFmtId="0" fontId="21" fillId="0" borderId="0" xfId="1" applyNumberFormat="1" applyFont="1" applyBorder="1" applyAlignment="1" applyProtection="1">
      <alignment horizontal="center" vertical="center" wrapText="1"/>
    </xf>
    <xf numFmtId="0" fontId="48" fillId="7" borderId="55" xfId="0" applyFont="1" applyFill="1" applyBorder="1" applyAlignment="1" applyProtection="1">
      <alignment horizontal="center" vertical="center"/>
      <protection locked="0"/>
    </xf>
    <xf numFmtId="0" fontId="48" fillId="7" borderId="59" xfId="0" applyFont="1" applyFill="1" applyBorder="1" applyAlignment="1" applyProtection="1">
      <alignment horizontal="center" vertical="center"/>
      <protection locked="0"/>
    </xf>
    <xf numFmtId="49" fontId="48" fillId="7" borderId="33" xfId="0" applyNumberFormat="1" applyFont="1" applyFill="1" applyBorder="1" applyAlignment="1" applyProtection="1">
      <alignment horizontal="center" vertical="center" wrapText="1"/>
      <protection locked="0"/>
    </xf>
    <xf numFmtId="49" fontId="48" fillId="7" borderId="37" xfId="0" applyNumberFormat="1" applyFont="1" applyFill="1" applyBorder="1" applyAlignment="1" applyProtection="1">
      <alignment horizontal="center" vertical="center" wrapText="1"/>
      <protection locked="0"/>
    </xf>
    <xf numFmtId="49" fontId="48" fillId="7" borderId="34" xfId="0" applyNumberFormat="1" applyFont="1" applyFill="1" applyBorder="1" applyAlignment="1" applyProtection="1">
      <alignment horizontal="center" vertical="center" wrapText="1"/>
      <protection locked="0"/>
    </xf>
    <xf numFmtId="49" fontId="48" fillId="7" borderId="35" xfId="0" applyNumberFormat="1" applyFont="1" applyFill="1" applyBorder="1" applyAlignment="1" applyProtection="1">
      <alignment horizontal="center" vertical="center" wrapText="1"/>
      <protection locked="0"/>
    </xf>
    <xf numFmtId="1" fontId="48" fillId="7" borderId="54" xfId="0" applyNumberFormat="1" applyFont="1" applyFill="1" applyBorder="1" applyAlignment="1" applyProtection="1">
      <alignment horizontal="center" vertical="center" wrapText="1"/>
      <protection locked="0"/>
    </xf>
    <xf numFmtId="1" fontId="48" fillId="7" borderId="56" xfId="0" applyNumberFormat="1" applyFont="1" applyFill="1" applyBorder="1" applyAlignment="1" applyProtection="1">
      <alignment horizontal="center" vertical="center" wrapText="1"/>
      <protection locked="0"/>
    </xf>
    <xf numFmtId="0" fontId="48" fillId="7" borderId="54" xfId="0" applyFont="1" applyFill="1" applyBorder="1" applyAlignment="1" applyProtection="1">
      <alignment horizontal="center" vertical="center" wrapText="1"/>
      <protection locked="0"/>
    </xf>
    <xf numFmtId="0" fontId="48" fillId="7" borderId="56" xfId="0" applyFont="1" applyFill="1" applyBorder="1" applyAlignment="1" applyProtection="1">
      <alignment horizontal="center" vertical="center" wrapText="1"/>
      <protection locked="0"/>
    </xf>
    <xf numFmtId="49" fontId="48" fillId="7" borderId="50" xfId="0" applyNumberFormat="1" applyFont="1" applyFill="1" applyBorder="1" applyAlignment="1" applyProtection="1">
      <alignment horizontal="center" vertical="center" wrapText="1"/>
      <protection locked="0"/>
    </xf>
    <xf numFmtId="49" fontId="48" fillId="7" borderId="39" xfId="0" applyNumberFormat="1" applyFont="1" applyFill="1" applyBorder="1" applyAlignment="1" applyProtection="1">
      <alignment horizontal="center" vertical="center" wrapText="1"/>
      <protection locked="0"/>
    </xf>
    <xf numFmtId="49" fontId="48" fillId="7" borderId="57" xfId="0" applyNumberFormat="1" applyFont="1" applyFill="1" applyBorder="1" applyAlignment="1" applyProtection="1">
      <alignment horizontal="center" vertical="center" wrapText="1"/>
      <protection locked="0"/>
    </xf>
    <xf numFmtId="49" fontId="48" fillId="7" borderId="58" xfId="0" applyNumberFormat="1" applyFont="1" applyFill="1" applyBorder="1" applyAlignment="1" applyProtection="1">
      <alignment horizontal="center" vertical="center" wrapText="1"/>
      <protection locked="0"/>
    </xf>
    <xf numFmtId="0" fontId="48" fillId="7" borderId="54" xfId="0" applyFont="1" applyFill="1" applyBorder="1" applyAlignment="1" applyProtection="1">
      <alignment horizontal="center" vertical="center"/>
      <protection locked="0"/>
    </xf>
    <xf numFmtId="0" fontId="48" fillId="7" borderId="56" xfId="0" applyFont="1" applyFill="1" applyBorder="1" applyAlignment="1" applyProtection="1">
      <alignment horizontal="center" vertical="center"/>
      <protection locked="0"/>
    </xf>
    <xf numFmtId="0" fontId="48" fillId="15" borderId="0" xfId="0" applyFont="1" applyFill="1" applyBorder="1" applyAlignment="1">
      <alignment horizontal="left" wrapText="1"/>
    </xf>
    <xf numFmtId="164" fontId="48" fillId="15" borderId="0" xfId="0" applyNumberFormat="1" applyFont="1" applyFill="1" applyBorder="1" applyAlignment="1">
      <alignment horizontal="left" vertical="top" wrapText="1"/>
    </xf>
    <xf numFmtId="164" fontId="48" fillId="15" borderId="31" xfId="0" applyNumberFormat="1" applyFont="1" applyFill="1" applyBorder="1" applyAlignment="1">
      <alignment horizontal="left" vertical="top" wrapText="1"/>
    </xf>
    <xf numFmtId="0" fontId="21" fillId="3" borderId="52" xfId="0" applyFont="1" applyFill="1" applyBorder="1" applyAlignment="1">
      <alignment horizontal="center" vertical="center" wrapText="1"/>
    </xf>
    <xf numFmtId="0" fontId="21" fillId="3" borderId="50" xfId="0" applyFont="1" applyFill="1" applyBorder="1" applyAlignment="1">
      <alignment horizontal="center" vertical="center"/>
    </xf>
    <xf numFmtId="0" fontId="21" fillId="3" borderId="26" xfId="0" applyFont="1" applyFill="1" applyBorder="1" applyAlignment="1">
      <alignment horizontal="center" vertical="center"/>
    </xf>
    <xf numFmtId="0" fontId="21" fillId="3" borderId="24" xfId="0" applyFont="1" applyFill="1" applyBorder="1" applyAlignment="1">
      <alignment vertical="center"/>
    </xf>
    <xf numFmtId="0" fontId="21" fillId="3" borderId="25" xfId="0" applyFont="1" applyFill="1" applyBorder="1" applyAlignment="1">
      <alignment vertical="center"/>
    </xf>
    <xf numFmtId="0" fontId="21" fillId="3" borderId="39" xfId="0" applyFont="1" applyFill="1" applyBorder="1" applyAlignment="1">
      <alignment vertical="center"/>
    </xf>
    <xf numFmtId="0" fontId="21" fillId="3" borderId="51" xfId="0" applyFont="1" applyFill="1" applyBorder="1" applyAlignment="1">
      <alignment horizontal="center" vertical="center" wrapText="1"/>
    </xf>
    <xf numFmtId="164" fontId="48" fillId="4" borderId="0" xfId="0" applyNumberFormat="1" applyFont="1" applyFill="1" applyBorder="1" applyAlignment="1">
      <alignment horizontal="left" vertical="top" wrapText="1"/>
    </xf>
    <xf numFmtId="0" fontId="48" fillId="15" borderId="0" xfId="0" applyFont="1" applyFill="1" applyAlignment="1">
      <alignment horizontal="left" vertical="center" wrapText="1"/>
    </xf>
    <xf numFmtId="0" fontId="70" fillId="15" borderId="0" xfId="0" applyFont="1" applyFill="1" applyBorder="1" applyAlignment="1">
      <alignment horizontal="left" wrapText="1"/>
    </xf>
    <xf numFmtId="0" fontId="68" fillId="15" borderId="0" xfId="0" applyFont="1" applyFill="1" applyBorder="1" applyAlignment="1" applyProtection="1">
      <alignment horizontal="left" vertical="center" wrapText="1"/>
    </xf>
    <xf numFmtId="0" fontId="48" fillId="15" borderId="0" xfId="0" applyFont="1" applyFill="1" applyBorder="1" applyAlignment="1" applyProtection="1">
      <alignment horizontal="left" vertical="center" wrapText="1"/>
    </xf>
    <xf numFmtId="0" fontId="48" fillId="15" borderId="0" xfId="0" applyFont="1" applyFill="1" applyBorder="1" applyAlignment="1" applyProtection="1">
      <alignment horizontal="left" wrapText="1"/>
    </xf>
    <xf numFmtId="0" fontId="60" fillId="15" borderId="0" xfId="0" applyFont="1" applyFill="1" applyBorder="1" applyAlignment="1" applyProtection="1">
      <alignment horizontal="center" vertical="center" wrapText="1"/>
    </xf>
    <xf numFmtId="0" fontId="65" fillId="15" borderId="0" xfId="0" applyFont="1" applyFill="1" applyBorder="1" applyAlignment="1" applyProtection="1">
      <alignment horizontal="left" vertical="center" wrapText="1"/>
    </xf>
    <xf numFmtId="0" fontId="47" fillId="15" borderId="0" xfId="0" applyFont="1" applyFill="1" applyBorder="1" applyAlignment="1" applyProtection="1">
      <alignment horizontal="left" vertical="center" wrapText="1"/>
    </xf>
    <xf numFmtId="0" fontId="48" fillId="0" borderId="0" xfId="0" applyFont="1" applyFill="1" applyBorder="1" applyAlignment="1" applyProtection="1">
      <alignment horizontal="left" vertical="center"/>
    </xf>
    <xf numFmtId="14" fontId="21" fillId="7" borderId="7" xfId="0" applyNumberFormat="1" applyFont="1" applyFill="1" applyBorder="1" applyAlignment="1" applyProtection="1">
      <alignment horizontal="center" vertical="center"/>
      <protection locked="0"/>
    </xf>
    <xf numFmtId="14" fontId="21" fillId="7" borderId="11" xfId="0" applyNumberFormat="1" applyFont="1" applyFill="1" applyBorder="1" applyAlignment="1" applyProtection="1">
      <alignment horizontal="center" vertical="center"/>
      <protection locked="0"/>
    </xf>
    <xf numFmtId="0" fontId="21" fillId="7" borderId="7" xfId="0" applyFont="1" applyFill="1" applyBorder="1" applyAlignment="1" applyProtection="1">
      <alignment horizontal="left" vertical="center"/>
      <protection locked="0"/>
    </xf>
    <xf numFmtId="0" fontId="21" fillId="7" borderId="5" xfId="0" applyFont="1" applyFill="1" applyBorder="1" applyAlignment="1" applyProtection="1">
      <alignment horizontal="left" vertical="center"/>
      <protection locked="0"/>
    </xf>
    <xf numFmtId="0" fontId="21" fillId="7" borderId="11" xfId="0" applyFont="1" applyFill="1" applyBorder="1" applyAlignment="1" applyProtection="1">
      <alignment horizontal="left" vertical="center"/>
      <protection locked="0"/>
    </xf>
    <xf numFmtId="0" fontId="48" fillId="4" borderId="0" xfId="0" applyFont="1" applyFill="1" applyBorder="1" applyAlignment="1" applyProtection="1">
      <alignment horizontal="left"/>
    </xf>
    <xf numFmtId="0" fontId="48" fillId="4" borderId="0" xfId="0" applyFont="1" applyFill="1" applyBorder="1" applyAlignment="1" applyProtection="1">
      <alignment horizontal="left" wrapText="1"/>
    </xf>
    <xf numFmtId="49" fontId="21" fillId="7" borderId="4" xfId="0" applyNumberFormat="1" applyFont="1" applyFill="1" applyBorder="1" applyAlignment="1" applyProtection="1">
      <alignment horizontal="center" vertical="center"/>
      <protection locked="0"/>
    </xf>
    <xf numFmtId="0" fontId="48" fillId="4" borderId="0" xfId="0" applyFont="1" applyFill="1" applyBorder="1" applyAlignment="1" applyProtection="1">
      <alignment horizontal="right" vertical="center"/>
    </xf>
    <xf numFmtId="0" fontId="59" fillId="4" borderId="0" xfId="0" applyFont="1" applyFill="1" applyBorder="1" applyAlignment="1" applyProtection="1">
      <alignment horizontal="left" vertical="center"/>
    </xf>
    <xf numFmtId="0" fontId="48" fillId="7" borderId="4" xfId="0" applyFont="1" applyFill="1" applyBorder="1" applyAlignment="1" applyProtection="1">
      <alignment horizontal="center" vertical="center"/>
      <protection locked="0"/>
    </xf>
    <xf numFmtId="0" fontId="21" fillId="7" borderId="10" xfId="0" applyFont="1" applyFill="1" applyBorder="1" applyAlignment="1" applyProtection="1">
      <alignment horizontal="left" vertical="center"/>
      <protection locked="0"/>
    </xf>
    <xf numFmtId="0" fontId="21" fillId="7" borderId="2" xfId="0" applyFont="1" applyFill="1" applyBorder="1" applyAlignment="1" applyProtection="1">
      <alignment horizontal="left" vertical="center"/>
      <protection locked="0"/>
    </xf>
    <xf numFmtId="0" fontId="21" fillId="7" borderId="14" xfId="0" applyFont="1" applyFill="1" applyBorder="1" applyAlignment="1" applyProtection="1">
      <alignment horizontal="left" vertical="center"/>
      <protection locked="0"/>
    </xf>
    <xf numFmtId="0" fontId="61" fillId="10" borderId="0" xfId="0" applyFont="1" applyFill="1" applyBorder="1" applyAlignment="1" applyProtection="1">
      <alignment horizontal="left" wrapText="1"/>
    </xf>
    <xf numFmtId="0" fontId="61" fillId="10" borderId="0" xfId="0" applyFont="1" applyFill="1" applyBorder="1" applyAlignment="1" applyProtection="1">
      <alignment horizontal="left" vertical="center" wrapText="1"/>
    </xf>
    <xf numFmtId="0" fontId="21" fillId="7" borderId="10" xfId="0" applyFont="1" applyFill="1" applyBorder="1" applyAlignment="1" applyProtection="1">
      <alignment horizontal="left" vertical="center" wrapText="1"/>
      <protection locked="0"/>
    </xf>
    <xf numFmtId="0" fontId="21" fillId="7" borderId="2" xfId="0" applyFont="1" applyFill="1" applyBorder="1" applyAlignment="1" applyProtection="1">
      <alignment horizontal="left" vertical="center" wrapText="1"/>
      <protection locked="0"/>
    </xf>
    <xf numFmtId="0" fontId="21" fillId="7" borderId="14" xfId="0" applyFont="1" applyFill="1" applyBorder="1" applyAlignment="1" applyProtection="1">
      <alignment horizontal="left" vertical="center" wrapText="1"/>
      <protection locked="0"/>
    </xf>
    <xf numFmtId="0" fontId="21" fillId="4" borderId="0" xfId="0" applyFont="1" applyFill="1" applyBorder="1" applyAlignment="1" applyProtection="1">
      <alignment horizontal="left" wrapText="1"/>
    </xf>
    <xf numFmtId="0" fontId="48" fillId="8" borderId="7" xfId="0" applyFont="1" applyFill="1" applyBorder="1" applyAlignment="1" applyProtection="1">
      <alignment horizontal="center" vertical="center"/>
      <protection locked="0"/>
    </xf>
    <xf numFmtId="0" fontId="48" fillId="8" borderId="11" xfId="0" applyFont="1" applyFill="1" applyBorder="1" applyAlignment="1" applyProtection="1">
      <alignment horizontal="center" vertical="center"/>
      <protection locked="0"/>
    </xf>
    <xf numFmtId="0" fontId="21" fillId="8" borderId="7" xfId="0" applyFont="1" applyFill="1" applyBorder="1" applyAlignment="1" applyProtection="1">
      <alignment horizontal="left" vertical="center"/>
      <protection locked="0"/>
    </xf>
    <xf numFmtId="0" fontId="21" fillId="8" borderId="5" xfId="0" applyFont="1" applyFill="1" applyBorder="1" applyAlignment="1" applyProtection="1">
      <alignment horizontal="left" vertical="center"/>
      <protection locked="0"/>
    </xf>
    <xf numFmtId="0" fontId="21" fillId="8" borderId="11" xfId="0" applyFont="1" applyFill="1" applyBorder="1" applyAlignment="1" applyProtection="1">
      <alignment horizontal="left" vertical="center"/>
      <protection locked="0"/>
    </xf>
    <xf numFmtId="0" fontId="63" fillId="4" borderId="0" xfId="0" applyFont="1" applyFill="1" applyBorder="1" applyAlignment="1" applyProtection="1">
      <alignment horizontal="left" vertical="center" wrapText="1"/>
    </xf>
    <xf numFmtId="0" fontId="76" fillId="4" borderId="0" xfId="0" applyFont="1" applyFill="1" applyBorder="1" applyAlignment="1" applyProtection="1">
      <alignment horizontal="left" vertical="center" wrapText="1"/>
    </xf>
    <xf numFmtId="0" fontId="62" fillId="4" borderId="0" xfId="0" applyFont="1" applyFill="1" applyBorder="1" applyAlignment="1">
      <alignment horizontal="left" vertical="center" wrapText="1"/>
    </xf>
    <xf numFmtId="0" fontId="62" fillId="4" borderId="0" xfId="0" applyFont="1" applyFill="1" applyBorder="1" applyAlignment="1" applyProtection="1">
      <alignment horizontal="left" vertical="center"/>
    </xf>
    <xf numFmtId="0" fontId="63" fillId="4" borderId="0" xfId="0" applyFont="1" applyFill="1" applyBorder="1" applyAlignment="1">
      <alignment horizontal="left" vertical="center" wrapText="1"/>
    </xf>
    <xf numFmtId="0" fontId="63" fillId="15" borderId="0" xfId="0" applyFont="1" applyFill="1" applyBorder="1" applyAlignment="1">
      <alignment horizontal="left" vertical="center" wrapText="1"/>
    </xf>
    <xf numFmtId="0" fontId="63" fillId="4" borderId="0" xfId="0" applyFont="1" applyFill="1" applyBorder="1" applyAlignment="1" applyProtection="1">
      <alignment vertical="center" wrapText="1"/>
    </xf>
    <xf numFmtId="0" fontId="62" fillId="0" borderId="0" xfId="0" applyFont="1" applyFill="1" applyBorder="1" applyAlignment="1">
      <alignment horizontal="left" vertical="top" wrapText="1"/>
    </xf>
    <xf numFmtId="0" fontId="62" fillId="4" borderId="0" xfId="0" applyFont="1" applyFill="1" applyBorder="1" applyAlignment="1">
      <alignment vertical="center" wrapText="1"/>
    </xf>
    <xf numFmtId="0" fontId="62" fillId="7" borderId="7" xfId="0" applyFont="1" applyFill="1" applyBorder="1" applyAlignment="1" applyProtection="1">
      <alignment vertical="center" wrapText="1"/>
      <protection locked="0"/>
    </xf>
    <xf numFmtId="0" fontId="62" fillId="7" borderId="5" xfId="0" applyFont="1" applyFill="1" applyBorder="1" applyAlignment="1" applyProtection="1">
      <alignment vertical="center" wrapText="1"/>
      <protection locked="0"/>
    </xf>
    <xf numFmtId="0" fontId="62" fillId="7" borderId="11" xfId="0" applyFont="1" applyFill="1" applyBorder="1" applyAlignment="1" applyProtection="1">
      <alignment vertical="center" wrapText="1"/>
      <protection locked="0"/>
    </xf>
    <xf numFmtId="0" fontId="21" fillId="4" borderId="0" xfId="0" applyFont="1" applyFill="1" applyBorder="1" applyAlignment="1">
      <alignment horizontal="justify" vertical="top" wrapText="1"/>
    </xf>
    <xf numFmtId="0" fontId="71" fillId="0" borderId="0" xfId="0" applyFont="1" applyBorder="1" applyAlignment="1">
      <alignment horizontal="justify" vertical="top" wrapText="1"/>
    </xf>
    <xf numFmtId="0" fontId="47" fillId="4" borderId="0" xfId="0" applyFont="1" applyFill="1" applyBorder="1" applyAlignment="1">
      <alignment horizontal="left" vertical="top" wrapText="1"/>
    </xf>
    <xf numFmtId="0" fontId="48" fillId="0" borderId="0" xfId="0" applyFont="1" applyBorder="1" applyAlignment="1">
      <alignment horizontal="left" wrapText="1"/>
    </xf>
    <xf numFmtId="0" fontId="48" fillId="15" borderId="0" xfId="0" applyFont="1" applyFill="1" applyBorder="1" applyAlignment="1">
      <alignment horizontal="left" vertical="center" wrapText="1"/>
    </xf>
    <xf numFmtId="0" fontId="21" fillId="4" borderId="0" xfId="0" applyFont="1" applyFill="1" applyBorder="1" applyAlignment="1">
      <alignment horizontal="left" wrapText="1"/>
    </xf>
    <xf numFmtId="0" fontId="21" fillId="15" borderId="0" xfId="0" applyFont="1" applyFill="1" applyBorder="1" applyAlignment="1">
      <alignment horizontal="center" vertical="center"/>
    </xf>
    <xf numFmtId="0" fontId="48" fillId="15" borderId="0" xfId="0" applyFont="1" applyFill="1" applyBorder="1" applyAlignment="1">
      <alignment vertical="center"/>
    </xf>
    <xf numFmtId="0" fontId="23" fillId="4" borderId="1" xfId="0" applyFont="1" applyFill="1" applyBorder="1" applyAlignment="1" applyProtection="1">
      <alignment horizontal="center" vertical="center" wrapText="1"/>
    </xf>
    <xf numFmtId="0" fontId="23" fillId="4" borderId="0" xfId="0" applyFont="1" applyFill="1" applyBorder="1" applyAlignment="1" applyProtection="1">
      <alignment horizontal="center" vertical="center" wrapText="1"/>
    </xf>
    <xf numFmtId="0" fontId="48" fillId="7" borderId="5" xfId="0" applyFont="1" applyFill="1" applyBorder="1" applyAlignment="1" applyProtection="1">
      <alignment horizontal="center" vertical="center" wrapText="1"/>
      <protection locked="0"/>
    </xf>
    <xf numFmtId="0" fontId="48" fillId="8" borderId="7" xfId="0" applyNumberFormat="1" applyFont="1" applyFill="1" applyBorder="1" applyAlignment="1" applyProtection="1">
      <alignment horizontal="center" vertical="center" wrapText="1"/>
      <protection locked="0"/>
    </xf>
    <xf numFmtId="0" fontId="48" fillId="8" borderId="5" xfId="0" applyNumberFormat="1" applyFont="1" applyFill="1" applyBorder="1" applyAlignment="1" applyProtection="1">
      <alignment horizontal="center" vertical="center" wrapText="1"/>
      <protection locked="0"/>
    </xf>
    <xf numFmtId="0" fontId="48" fillId="8" borderId="11" xfId="0" applyNumberFormat="1" applyFont="1" applyFill="1" applyBorder="1" applyAlignment="1" applyProtection="1">
      <alignment horizontal="center" vertical="center" wrapText="1"/>
      <protection locked="0"/>
    </xf>
    <xf numFmtId="0" fontId="48" fillId="12" borderId="7" xfId="0" applyFont="1" applyFill="1" applyBorder="1" applyAlignment="1" applyProtection="1">
      <alignment horizontal="center" vertical="center" wrapText="1"/>
    </xf>
    <xf numFmtId="0" fontId="48" fillId="12" borderId="11" xfId="0" applyFont="1" applyFill="1" applyBorder="1" applyAlignment="1" applyProtection="1">
      <alignment horizontal="center" vertical="center" wrapText="1"/>
    </xf>
    <xf numFmtId="0" fontId="46" fillId="4" borderId="0" xfId="0" applyFont="1" applyFill="1" applyBorder="1" applyAlignment="1" applyProtection="1">
      <alignment horizontal="center" vertical="center" wrapText="1"/>
    </xf>
    <xf numFmtId="0" fontId="46" fillId="4" borderId="13" xfId="0" applyFont="1" applyFill="1" applyBorder="1" applyAlignment="1" applyProtection="1">
      <alignment horizontal="center" vertical="center" wrapText="1"/>
    </xf>
    <xf numFmtId="0" fontId="48" fillId="4" borderId="1" xfId="0" applyFont="1" applyFill="1" applyBorder="1" applyAlignment="1" applyProtection="1">
      <alignment horizontal="center" vertical="center" wrapText="1"/>
    </xf>
    <xf numFmtId="0" fontId="48" fillId="4" borderId="0" xfId="0" applyFont="1" applyFill="1" applyBorder="1" applyAlignment="1" applyProtection="1">
      <alignment horizontal="center" vertical="center" wrapText="1"/>
    </xf>
    <xf numFmtId="0" fontId="74" fillId="4" borderId="0" xfId="0" applyFont="1" applyFill="1" applyBorder="1" applyAlignment="1" applyProtection="1">
      <alignment horizontal="justify" vertical="center" wrapText="1"/>
    </xf>
    <xf numFmtId="0" fontId="74" fillId="4" borderId="0" xfId="0" applyFont="1" applyFill="1" applyBorder="1" applyAlignment="1" applyProtection="1">
      <alignment horizontal="left" vertical="center" wrapText="1"/>
    </xf>
    <xf numFmtId="0" fontId="55" fillId="15" borderId="0" xfId="0" applyFont="1" applyFill="1" applyBorder="1" applyAlignment="1" applyProtection="1">
      <alignment horizontal="center"/>
    </xf>
    <xf numFmtId="0" fontId="29" fillId="15" borderId="0" xfId="0" applyFont="1" applyFill="1" applyBorder="1" applyAlignment="1" applyProtection="1">
      <alignment horizontal="left"/>
    </xf>
    <xf numFmtId="0" fontId="30" fillId="4" borderId="3" xfId="0" applyNumberFormat="1" applyFont="1" applyFill="1" applyBorder="1" applyAlignment="1" applyProtection="1">
      <alignment horizontal="left"/>
    </xf>
    <xf numFmtId="0" fontId="30" fillId="15" borderId="3" xfId="0" applyNumberFormat="1" applyFont="1" applyFill="1" applyBorder="1" applyAlignment="1" applyProtection="1">
      <alignment horizontal="left"/>
    </xf>
    <xf numFmtId="0" fontId="48" fillId="12" borderId="7" xfId="0" applyNumberFormat="1" applyFont="1" applyFill="1" applyBorder="1" applyAlignment="1" applyProtection="1">
      <alignment horizontal="left" vertical="center"/>
    </xf>
    <xf numFmtId="0" fontId="48" fillId="12" borderId="5" xfId="0" applyNumberFormat="1" applyFont="1" applyFill="1" applyBorder="1" applyAlignment="1" applyProtection="1">
      <alignment horizontal="left" vertical="center"/>
    </xf>
    <xf numFmtId="0" fontId="48" fillId="12" borderId="11" xfId="0" applyNumberFormat="1" applyFont="1" applyFill="1" applyBorder="1" applyAlignment="1" applyProtection="1">
      <alignment horizontal="left" vertical="center"/>
    </xf>
    <xf numFmtId="0" fontId="30" fillId="15" borderId="0" xfId="0" applyFont="1" applyFill="1" applyBorder="1" applyAlignment="1" applyProtection="1">
      <alignment horizontal="justify" vertical="top" wrapText="1"/>
    </xf>
    <xf numFmtId="0" fontId="30" fillId="15" borderId="0" xfId="0" applyFont="1" applyFill="1" applyBorder="1" applyAlignment="1" applyProtection="1">
      <alignment horizontal="left" vertical="top" wrapText="1"/>
    </xf>
    <xf numFmtId="0" fontId="48" fillId="12" borderId="9" xfId="0" applyNumberFormat="1" applyFont="1" applyFill="1" applyBorder="1" applyAlignment="1" applyProtection="1">
      <alignment horizontal="left" vertical="center"/>
    </xf>
    <xf numFmtId="0" fontId="48" fillId="12" borderId="3" xfId="0" applyNumberFormat="1" applyFont="1" applyFill="1" applyBorder="1" applyAlignment="1" applyProtection="1">
      <alignment horizontal="left" vertical="center"/>
    </xf>
    <xf numFmtId="0" fontId="48" fillId="12" borderId="12" xfId="0" applyNumberFormat="1" applyFont="1" applyFill="1" applyBorder="1" applyAlignment="1" applyProtection="1">
      <alignment horizontal="left" vertical="center"/>
    </xf>
    <xf numFmtId="0" fontId="48" fillId="7" borderId="7" xfId="0" applyNumberFormat="1" applyFont="1" applyFill="1" applyBorder="1" applyAlignment="1" applyProtection="1">
      <alignment horizontal="center" vertical="center"/>
      <protection locked="0"/>
    </xf>
    <xf numFmtId="0" fontId="48" fillId="7" borderId="5" xfId="0" applyNumberFormat="1" applyFont="1" applyFill="1" applyBorder="1" applyAlignment="1" applyProtection="1">
      <alignment horizontal="center" vertical="center"/>
      <protection locked="0"/>
    </xf>
    <xf numFmtId="0" fontId="48" fillId="7" borderId="11" xfId="0" applyNumberFormat="1" applyFont="1" applyFill="1" applyBorder="1" applyAlignment="1" applyProtection="1">
      <alignment horizontal="center" vertical="center"/>
      <protection locked="0"/>
    </xf>
    <xf numFmtId="0" fontId="30" fillId="4" borderId="3" xfId="0" applyFont="1" applyFill="1" applyBorder="1" applyAlignment="1" applyProtection="1">
      <alignment horizontal="left"/>
    </xf>
    <xf numFmtId="0" fontId="48" fillId="7" borderId="7" xfId="0" applyNumberFormat="1" applyFont="1" applyFill="1" applyBorder="1" applyAlignment="1" applyProtection="1">
      <alignment horizontal="left" vertical="center"/>
      <protection locked="0"/>
    </xf>
    <xf numFmtId="0" fontId="48" fillId="7" borderId="5" xfId="0" applyNumberFormat="1" applyFont="1" applyFill="1" applyBorder="1" applyAlignment="1" applyProtection="1">
      <alignment horizontal="left" vertical="center"/>
      <protection locked="0"/>
    </xf>
    <xf numFmtId="0" fontId="48" fillId="7" borderId="11" xfId="0" applyNumberFormat="1" applyFont="1" applyFill="1" applyBorder="1" applyAlignment="1" applyProtection="1">
      <alignment horizontal="left" vertical="center"/>
      <protection locked="0"/>
    </xf>
    <xf numFmtId="169" fontId="29" fillId="7" borderId="7" xfId="4" applyNumberFormat="1" applyFont="1" applyFill="1" applyBorder="1" applyAlignment="1" applyProtection="1">
      <alignment horizontal="left"/>
      <protection locked="0"/>
    </xf>
    <xf numFmtId="169" fontId="29" fillId="7" borderId="5" xfId="4" applyNumberFormat="1" applyFont="1" applyFill="1" applyBorder="1" applyAlignment="1" applyProtection="1">
      <alignment horizontal="left"/>
      <protection locked="0"/>
    </xf>
    <xf numFmtId="169" fontId="29" fillId="7" borderId="11" xfId="4" applyNumberFormat="1" applyFont="1" applyFill="1" applyBorder="1" applyAlignment="1" applyProtection="1">
      <alignment horizontal="left"/>
      <protection locked="0"/>
    </xf>
    <xf numFmtId="0" fontId="29" fillId="7" borderId="7" xfId="4" applyFont="1" applyFill="1" applyBorder="1" applyAlignment="1" applyProtection="1">
      <alignment horizontal="center"/>
      <protection locked="0"/>
    </xf>
    <xf numFmtId="0" fontId="29" fillId="7" borderId="5" xfId="4" applyFont="1" applyFill="1" applyBorder="1" applyAlignment="1" applyProtection="1">
      <alignment horizontal="center"/>
      <protection locked="0"/>
    </xf>
    <xf numFmtId="0" fontId="29" fillId="7" borderId="11" xfId="4" applyFont="1" applyFill="1" applyBorder="1" applyAlignment="1" applyProtection="1">
      <alignment horizontal="center"/>
      <protection locked="0"/>
    </xf>
    <xf numFmtId="0" fontId="30" fillId="15" borderId="2" xfId="4" applyFont="1" applyFill="1" applyBorder="1" applyAlignment="1">
      <alignment horizontal="left"/>
    </xf>
    <xf numFmtId="0" fontId="29" fillId="15" borderId="0" xfId="4" applyFont="1" applyFill="1" applyBorder="1" applyAlignment="1">
      <alignment horizontal="left"/>
    </xf>
    <xf numFmtId="0" fontId="30" fillId="7" borderId="7" xfId="4" applyFont="1" applyFill="1" applyBorder="1" applyAlignment="1" applyProtection="1">
      <alignment horizontal="left"/>
      <protection locked="0"/>
    </xf>
    <xf numFmtId="0" fontId="30" fillId="7" borderId="5" xfId="4" applyFont="1" applyFill="1" applyBorder="1" applyAlignment="1" applyProtection="1">
      <alignment horizontal="left"/>
      <protection locked="0"/>
    </xf>
    <xf numFmtId="0" fontId="30" fillId="7" borderId="11" xfId="4" applyFont="1" applyFill="1" applyBorder="1" applyAlignment="1" applyProtection="1">
      <alignment horizontal="left"/>
      <protection locked="0"/>
    </xf>
    <xf numFmtId="0" fontId="29" fillId="15" borderId="0" xfId="4" applyFont="1" applyFill="1" applyBorder="1" applyAlignment="1">
      <alignment horizontal="left" vertical="center" wrapText="1"/>
    </xf>
    <xf numFmtId="0" fontId="30" fillId="7" borderId="7" xfId="4" applyFont="1" applyFill="1" applyBorder="1" applyAlignment="1" applyProtection="1">
      <alignment horizontal="center"/>
      <protection locked="0"/>
    </xf>
    <xf numFmtId="0" fontId="30" fillId="7" borderId="5" xfId="4" applyFont="1" applyFill="1" applyBorder="1" applyAlignment="1" applyProtection="1">
      <alignment horizontal="center"/>
      <protection locked="0"/>
    </xf>
    <xf numFmtId="0" fontId="30" fillId="7" borderId="11" xfId="4" applyFont="1" applyFill="1" applyBorder="1" applyAlignment="1" applyProtection="1">
      <alignment horizontal="center"/>
      <protection locked="0"/>
    </xf>
    <xf numFmtId="0" fontId="46" fillId="15" borderId="0" xfId="4" applyFont="1" applyFill="1" applyBorder="1" applyAlignment="1">
      <alignment horizontal="left" vertical="top"/>
    </xf>
    <xf numFmtId="0" fontId="29" fillId="7" borderId="7" xfId="4" applyFont="1" applyFill="1" applyBorder="1" applyAlignment="1" applyProtection="1">
      <alignment horizontal="left"/>
      <protection locked="0"/>
    </xf>
    <xf numFmtId="0" fontId="29" fillId="7" borderId="5" xfId="4" applyFont="1" applyFill="1" applyBorder="1" applyAlignment="1" applyProtection="1">
      <alignment horizontal="left"/>
      <protection locked="0"/>
    </xf>
    <xf numFmtId="0" fontId="29" fillId="7" borderId="11" xfId="4" applyFont="1" applyFill="1" applyBorder="1" applyAlignment="1" applyProtection="1">
      <alignment horizontal="left"/>
      <protection locked="0"/>
    </xf>
    <xf numFmtId="0" fontId="30" fillId="15" borderId="0" xfId="4" applyFont="1" applyFill="1" applyBorder="1" applyAlignment="1">
      <alignment horizontal="justify" wrapText="1"/>
    </xf>
    <xf numFmtId="0" fontId="30" fillId="15" borderId="0" xfId="4" applyFont="1" applyFill="1" applyBorder="1" applyAlignment="1">
      <alignment horizontal="justify" vertical="top" wrapText="1"/>
    </xf>
    <xf numFmtId="0" fontId="30" fillId="15" borderId="0" xfId="4" applyFont="1" applyFill="1" applyBorder="1" applyAlignment="1">
      <alignment horizontal="justify" vertical="center" wrapText="1"/>
    </xf>
    <xf numFmtId="0" fontId="23" fillId="15" borderId="0" xfId="4" applyFont="1" applyFill="1" applyBorder="1" applyAlignment="1">
      <alignment horizontal="center"/>
    </xf>
    <xf numFmtId="0" fontId="29" fillId="16" borderId="0" xfId="4" applyFont="1" applyFill="1" applyBorder="1" applyAlignment="1">
      <alignment horizontal="right"/>
    </xf>
    <xf numFmtId="0" fontId="29" fillId="15" borderId="0" xfId="6" applyFont="1" applyFill="1" applyBorder="1" applyAlignment="1">
      <alignment horizontal="center"/>
    </xf>
    <xf numFmtId="0" fontId="29" fillId="3" borderId="60" xfId="6" applyFont="1" applyFill="1" applyBorder="1" applyAlignment="1">
      <alignment horizontal="center" wrapText="1"/>
    </xf>
    <xf numFmtId="0" fontId="29" fillId="3" borderId="61" xfId="6" applyFont="1" applyFill="1" applyBorder="1" applyAlignment="1">
      <alignment horizontal="center" wrapText="1"/>
    </xf>
    <xf numFmtId="0" fontId="29" fillId="3" borderId="60" xfId="6" applyFont="1" applyFill="1" applyBorder="1" applyAlignment="1">
      <alignment horizontal="center" vertical="center" wrapText="1"/>
    </xf>
    <xf numFmtId="0" fontId="29" fillId="3" borderId="61" xfId="6" applyFont="1" applyFill="1" applyBorder="1" applyAlignment="1">
      <alignment horizontal="center" vertical="center" wrapText="1"/>
    </xf>
    <xf numFmtId="0" fontId="29" fillId="12" borderId="55" xfId="0" applyFont="1" applyFill="1" applyBorder="1" applyAlignment="1">
      <alignment horizontal="center" wrapText="1"/>
    </xf>
    <xf numFmtId="0" fontId="29" fillId="12" borderId="67" xfId="0" applyFont="1" applyFill="1" applyBorder="1" applyAlignment="1">
      <alignment horizontal="center" wrapText="1"/>
    </xf>
    <xf numFmtId="0" fontId="29" fillId="12" borderId="69" xfId="0" applyFont="1" applyFill="1" applyBorder="1" applyAlignment="1">
      <alignment horizontal="center" vertical="center" wrapText="1"/>
    </xf>
    <xf numFmtId="0" fontId="29" fillId="12" borderId="67" xfId="0" applyFont="1" applyFill="1" applyBorder="1" applyAlignment="1">
      <alignment horizontal="center" vertical="center" wrapText="1"/>
    </xf>
    <xf numFmtId="0" fontId="29" fillId="12" borderId="69" xfId="0" applyFont="1" applyFill="1" applyBorder="1" applyAlignment="1">
      <alignment horizontal="center" vertical="center"/>
    </xf>
    <xf numFmtId="0" fontId="29" fillId="12" borderId="67" xfId="0" applyFont="1" applyFill="1" applyBorder="1" applyAlignment="1">
      <alignment horizontal="center" vertical="center"/>
    </xf>
    <xf numFmtId="0" fontId="29" fillId="3" borderId="60" xfId="0" applyFont="1" applyFill="1" applyBorder="1" applyAlignment="1">
      <alignment horizontal="center" vertical="center" wrapText="1"/>
    </xf>
    <xf numFmtId="0" fontId="29" fillId="3" borderId="61" xfId="0" applyFont="1" applyFill="1" applyBorder="1" applyAlignment="1">
      <alignment horizontal="center" vertical="center" wrapText="1"/>
    </xf>
    <xf numFmtId="0" fontId="35" fillId="15" borderId="28" xfId="0" applyFont="1" applyFill="1" applyBorder="1" applyAlignment="1">
      <alignment horizontal="right" wrapText="1"/>
    </xf>
  </cellXfs>
  <cellStyles count="12">
    <cellStyle name="Comma" xfId="11" builtinId="3"/>
    <cellStyle name="Currency" xfId="1" builtinId="4"/>
    <cellStyle name="Currency 2" xfId="5" xr:uid="{FF31275B-B11D-4606-AA2A-94434DC0157E}"/>
    <cellStyle name="Currency 3" xfId="8" xr:uid="{310DE55A-7F3C-471F-B323-BFDB7E8A5421}"/>
    <cellStyle name="Hyperlink" xfId="7" builtinId="8"/>
    <cellStyle name="Normal" xfId="0" builtinId="0"/>
    <cellStyle name="Normal 2" xfId="2" xr:uid="{00000000-0005-0000-0000-000004000000}"/>
    <cellStyle name="Normal 2 2" xfId="9" xr:uid="{2C0C915F-3019-45D5-ACA8-4A994EFA38AA}"/>
    <cellStyle name="Normal 3" xfId="4" xr:uid="{58EF43CF-7153-48CE-82AE-3DB527E1292F}"/>
    <cellStyle name="Normal 3 2" xfId="6" xr:uid="{9FA9EE2F-FCDC-42D1-ACBC-B3058E88CDB2}"/>
    <cellStyle name="Percent" xfId="3" builtinId="5"/>
    <cellStyle name="Percent 2" xfId="10" xr:uid="{CBBA4A49-C835-405B-AFE8-58D52042F546}"/>
  </cellStyles>
  <dxfs count="1">
    <dxf>
      <font>
        <strike val="0"/>
      </font>
    </dxf>
  </dxfs>
  <tableStyles count="1" defaultTableStyle="TableStyleMedium2" defaultPivotStyle="PivotStyleLight16">
    <tableStyle name="Table Style 1" pivot="0" count="1" xr9:uid="{A08E3AF1-ABA5-4CA9-A470-A31B3E5CF6F9}">
      <tableStyleElement type="wholeTable" dxfId="0"/>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99"/>
      <color rgb="FFFFFFFF"/>
      <color rgb="FF99FF99"/>
      <color rgb="FF6DFF7E"/>
      <color rgb="FF8DF478"/>
      <color rgb="FFDCE6F1"/>
      <color rgb="FFD9D9D9"/>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styles" Target="styles.xml"/><Relationship Id="rId35" Type="http://schemas.openxmlformats.org/officeDocument/2006/relationships/customXml" Target="../customXml/item3.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3</xdr:col>
      <xdr:colOff>315685</xdr:colOff>
      <xdr:row>4</xdr:row>
      <xdr:rowOff>58511</xdr:rowOff>
    </xdr:from>
    <xdr:to>
      <xdr:col>11</xdr:col>
      <xdr:colOff>28574</xdr:colOff>
      <xdr:row>11</xdr:row>
      <xdr:rowOff>179615</xdr:rowOff>
    </xdr:to>
    <xdr:pic>
      <xdr:nvPicPr>
        <xdr:cNvPr id="2" name="Picture 1" descr="Top logo.jpg">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tretch>
          <a:fillRect/>
        </a:stretch>
      </xdr:blipFill>
      <xdr:spPr>
        <a:xfrm>
          <a:off x="2877910" y="820511"/>
          <a:ext cx="3046639" cy="139745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200025</xdr:colOff>
      <xdr:row>1</xdr:row>
      <xdr:rowOff>0</xdr:rowOff>
    </xdr:from>
    <xdr:to>
      <xdr:col>12</xdr:col>
      <xdr:colOff>533400</xdr:colOff>
      <xdr:row>5</xdr:row>
      <xdr:rowOff>188781</xdr:rowOff>
    </xdr:to>
    <xdr:pic>
      <xdr:nvPicPr>
        <xdr:cNvPr id="2" name="Picture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286000" y="161925"/>
          <a:ext cx="2962275" cy="1446081"/>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200025</xdr:colOff>
      <xdr:row>1</xdr:row>
      <xdr:rowOff>0</xdr:rowOff>
    </xdr:from>
    <xdr:to>
      <xdr:col>13</xdr:col>
      <xdr:colOff>47625</xdr:colOff>
      <xdr:row>6</xdr:row>
      <xdr:rowOff>0</xdr:rowOff>
    </xdr:to>
    <xdr:pic>
      <xdr:nvPicPr>
        <xdr:cNvPr id="50324" name="Picture 1">
          <a:extLst>
            <a:ext uri="{FF2B5EF4-FFF2-40B4-BE49-F238E27FC236}">
              <a16:creationId xmlns:a16="http://schemas.microsoft.com/office/drawing/2014/main" id="{00000000-0008-0000-0400-000094C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276475" y="0"/>
          <a:ext cx="2895600" cy="160020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28575</xdr:colOff>
          <xdr:row>4</xdr:row>
          <xdr:rowOff>104775</xdr:rowOff>
        </xdr:from>
        <xdr:to>
          <xdr:col>10</xdr:col>
          <xdr:colOff>257175</xdr:colOff>
          <xdr:row>6</xdr:row>
          <xdr:rowOff>38100</xdr:rowOff>
        </xdr:to>
        <xdr:sp macro="" textlink="">
          <xdr:nvSpPr>
            <xdr:cNvPr id="77836" name="Check Box 12" hidden="1">
              <a:extLst>
                <a:ext uri="{63B3BB69-23CF-44E3-9099-C40C66FF867C}">
                  <a14:compatExt spid="_x0000_s77836"/>
                </a:ext>
                <a:ext uri="{FF2B5EF4-FFF2-40B4-BE49-F238E27FC236}">
                  <a16:creationId xmlns:a16="http://schemas.microsoft.com/office/drawing/2014/main" id="{00000000-0008-0000-0E00-00000C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7</xdr:row>
          <xdr:rowOff>47625</xdr:rowOff>
        </xdr:from>
        <xdr:to>
          <xdr:col>10</xdr:col>
          <xdr:colOff>257175</xdr:colOff>
          <xdr:row>9</xdr:row>
          <xdr:rowOff>28575</xdr:rowOff>
        </xdr:to>
        <xdr:sp macro="" textlink="">
          <xdr:nvSpPr>
            <xdr:cNvPr id="77837" name="Check Box 13" hidden="1">
              <a:extLst>
                <a:ext uri="{63B3BB69-23CF-44E3-9099-C40C66FF867C}">
                  <a14:compatExt spid="_x0000_s77837"/>
                </a:ext>
                <a:ext uri="{FF2B5EF4-FFF2-40B4-BE49-F238E27FC236}">
                  <a16:creationId xmlns:a16="http://schemas.microsoft.com/office/drawing/2014/main" id="{00000000-0008-0000-0E00-00000D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9</xdr:row>
          <xdr:rowOff>47625</xdr:rowOff>
        </xdr:from>
        <xdr:to>
          <xdr:col>10</xdr:col>
          <xdr:colOff>247650</xdr:colOff>
          <xdr:row>11</xdr:row>
          <xdr:rowOff>28575</xdr:rowOff>
        </xdr:to>
        <xdr:sp macro="" textlink="">
          <xdr:nvSpPr>
            <xdr:cNvPr id="77838" name="Check Box 14" hidden="1">
              <a:extLst>
                <a:ext uri="{63B3BB69-23CF-44E3-9099-C40C66FF867C}">
                  <a14:compatExt spid="_x0000_s77838"/>
                </a:ext>
                <a:ext uri="{FF2B5EF4-FFF2-40B4-BE49-F238E27FC236}">
                  <a16:creationId xmlns:a16="http://schemas.microsoft.com/office/drawing/2014/main" id="{00000000-0008-0000-0E00-00000E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4</xdr:row>
          <xdr:rowOff>152400</xdr:rowOff>
        </xdr:from>
        <xdr:to>
          <xdr:col>18</xdr:col>
          <xdr:colOff>342900</xdr:colOff>
          <xdr:row>6</xdr:row>
          <xdr:rowOff>0</xdr:rowOff>
        </xdr:to>
        <xdr:sp macro="" textlink="">
          <xdr:nvSpPr>
            <xdr:cNvPr id="77839" name="Check Box 15" hidden="1">
              <a:extLst>
                <a:ext uri="{63B3BB69-23CF-44E3-9099-C40C66FF867C}">
                  <a14:compatExt spid="_x0000_s77839"/>
                </a:ext>
                <a:ext uri="{FF2B5EF4-FFF2-40B4-BE49-F238E27FC236}">
                  <a16:creationId xmlns:a16="http://schemas.microsoft.com/office/drawing/2014/main" id="{00000000-0008-0000-0E00-00000F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7</xdr:row>
          <xdr:rowOff>57150</xdr:rowOff>
        </xdr:from>
        <xdr:to>
          <xdr:col>18</xdr:col>
          <xdr:colOff>352425</xdr:colOff>
          <xdr:row>9</xdr:row>
          <xdr:rowOff>38100</xdr:rowOff>
        </xdr:to>
        <xdr:sp macro="" textlink="">
          <xdr:nvSpPr>
            <xdr:cNvPr id="77840" name="Check Box 16" hidden="1">
              <a:extLst>
                <a:ext uri="{63B3BB69-23CF-44E3-9099-C40C66FF867C}">
                  <a14:compatExt spid="_x0000_s77840"/>
                </a:ext>
                <a:ext uri="{FF2B5EF4-FFF2-40B4-BE49-F238E27FC236}">
                  <a16:creationId xmlns:a16="http://schemas.microsoft.com/office/drawing/2014/main" id="{00000000-0008-0000-0E00-000010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22</xdr:col>
          <xdr:colOff>19050</xdr:colOff>
          <xdr:row>14</xdr:row>
          <xdr:rowOff>161925</xdr:rowOff>
        </xdr:from>
        <xdr:to>
          <xdr:col>23</xdr:col>
          <xdr:colOff>19050</xdr:colOff>
          <xdr:row>16</xdr:row>
          <xdr:rowOff>76200</xdr:rowOff>
        </xdr:to>
        <xdr:sp macro="" textlink="">
          <xdr:nvSpPr>
            <xdr:cNvPr id="55343" name="Check Box 47" hidden="1">
              <a:extLst>
                <a:ext uri="{63B3BB69-23CF-44E3-9099-C40C66FF867C}">
                  <a14:compatExt spid="_x0000_s55343"/>
                </a:ext>
                <a:ext uri="{FF2B5EF4-FFF2-40B4-BE49-F238E27FC236}">
                  <a16:creationId xmlns:a16="http://schemas.microsoft.com/office/drawing/2014/main" id="{00000000-0008-0000-0F00-00002F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xdr:row>
          <xdr:rowOff>142875</xdr:rowOff>
        </xdr:from>
        <xdr:to>
          <xdr:col>14</xdr:col>
          <xdr:colOff>0</xdr:colOff>
          <xdr:row>16</xdr:row>
          <xdr:rowOff>85725</xdr:rowOff>
        </xdr:to>
        <xdr:sp macro="" textlink="">
          <xdr:nvSpPr>
            <xdr:cNvPr id="55344" name="Check Box 48" hidden="1">
              <a:extLst>
                <a:ext uri="{63B3BB69-23CF-44E3-9099-C40C66FF867C}">
                  <a14:compatExt spid="_x0000_s55344"/>
                </a:ext>
                <a:ext uri="{FF2B5EF4-FFF2-40B4-BE49-F238E27FC236}">
                  <a16:creationId xmlns:a16="http://schemas.microsoft.com/office/drawing/2014/main" id="{00000000-0008-0000-0F00-000030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14</xdr:row>
          <xdr:rowOff>142875</xdr:rowOff>
        </xdr:from>
        <xdr:to>
          <xdr:col>8</xdr:col>
          <xdr:colOff>0</xdr:colOff>
          <xdr:row>16</xdr:row>
          <xdr:rowOff>85725</xdr:rowOff>
        </xdr:to>
        <xdr:sp macro="" textlink="">
          <xdr:nvSpPr>
            <xdr:cNvPr id="55345" name="Check Box 49" hidden="1">
              <a:extLst>
                <a:ext uri="{63B3BB69-23CF-44E3-9099-C40C66FF867C}">
                  <a14:compatExt spid="_x0000_s55345"/>
                </a:ext>
                <a:ext uri="{FF2B5EF4-FFF2-40B4-BE49-F238E27FC236}">
                  <a16:creationId xmlns:a16="http://schemas.microsoft.com/office/drawing/2014/main" id="{00000000-0008-0000-0F00-000031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19</xdr:row>
          <xdr:rowOff>142875</xdr:rowOff>
        </xdr:from>
        <xdr:to>
          <xdr:col>8</xdr:col>
          <xdr:colOff>0</xdr:colOff>
          <xdr:row>22</xdr:row>
          <xdr:rowOff>28575</xdr:rowOff>
        </xdr:to>
        <xdr:sp macro="" textlink="">
          <xdr:nvSpPr>
            <xdr:cNvPr id="55346" name="Check Box 50" hidden="1">
              <a:extLst>
                <a:ext uri="{63B3BB69-23CF-44E3-9099-C40C66FF867C}">
                  <a14:compatExt spid="_x0000_s55346"/>
                </a:ext>
                <a:ext uri="{FF2B5EF4-FFF2-40B4-BE49-F238E27FC236}">
                  <a16:creationId xmlns:a16="http://schemas.microsoft.com/office/drawing/2014/main" id="{00000000-0008-0000-0F00-000032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20</xdr:row>
          <xdr:rowOff>123825</xdr:rowOff>
        </xdr:from>
        <xdr:to>
          <xdr:col>8</xdr:col>
          <xdr:colOff>0</xdr:colOff>
          <xdr:row>24</xdr:row>
          <xdr:rowOff>28575</xdr:rowOff>
        </xdr:to>
        <xdr:sp macro="" textlink="">
          <xdr:nvSpPr>
            <xdr:cNvPr id="55347" name="Check Box 51" hidden="1">
              <a:extLst>
                <a:ext uri="{63B3BB69-23CF-44E3-9099-C40C66FF867C}">
                  <a14:compatExt spid="_x0000_s55347"/>
                </a:ext>
                <a:ext uri="{FF2B5EF4-FFF2-40B4-BE49-F238E27FC236}">
                  <a16:creationId xmlns:a16="http://schemas.microsoft.com/office/drawing/2014/main" id="{00000000-0008-0000-0F00-000033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22</xdr:row>
          <xdr:rowOff>114300</xdr:rowOff>
        </xdr:from>
        <xdr:to>
          <xdr:col>8</xdr:col>
          <xdr:colOff>0</xdr:colOff>
          <xdr:row>26</xdr:row>
          <xdr:rowOff>28575</xdr:rowOff>
        </xdr:to>
        <xdr:sp macro="" textlink="">
          <xdr:nvSpPr>
            <xdr:cNvPr id="55348" name="Check Box 52" hidden="1">
              <a:extLst>
                <a:ext uri="{63B3BB69-23CF-44E3-9099-C40C66FF867C}">
                  <a14:compatExt spid="_x0000_s55348"/>
                </a:ext>
                <a:ext uri="{FF2B5EF4-FFF2-40B4-BE49-F238E27FC236}">
                  <a16:creationId xmlns:a16="http://schemas.microsoft.com/office/drawing/2014/main" id="{00000000-0008-0000-0F00-000034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24</xdr:row>
          <xdr:rowOff>142875</xdr:rowOff>
        </xdr:from>
        <xdr:to>
          <xdr:col>8</xdr:col>
          <xdr:colOff>0</xdr:colOff>
          <xdr:row>28</xdr:row>
          <xdr:rowOff>28575</xdr:rowOff>
        </xdr:to>
        <xdr:sp macro="" textlink="">
          <xdr:nvSpPr>
            <xdr:cNvPr id="55349" name="Check Box 53" hidden="1">
              <a:extLst>
                <a:ext uri="{63B3BB69-23CF-44E3-9099-C40C66FF867C}">
                  <a14:compatExt spid="_x0000_s55349"/>
                </a:ext>
                <a:ext uri="{FF2B5EF4-FFF2-40B4-BE49-F238E27FC236}">
                  <a16:creationId xmlns:a16="http://schemas.microsoft.com/office/drawing/2014/main" id="{00000000-0008-0000-0F00-000035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xdr:row>
          <xdr:rowOff>123825</xdr:rowOff>
        </xdr:from>
        <xdr:to>
          <xdr:col>12</xdr:col>
          <xdr:colOff>19050</xdr:colOff>
          <xdr:row>5</xdr:row>
          <xdr:rowOff>76200</xdr:rowOff>
        </xdr:to>
        <xdr:sp macro="" textlink="">
          <xdr:nvSpPr>
            <xdr:cNvPr id="55352" name="Check Box 56" hidden="1">
              <a:extLst>
                <a:ext uri="{63B3BB69-23CF-44E3-9099-C40C66FF867C}">
                  <a14:compatExt spid="_x0000_s55352"/>
                </a:ext>
                <a:ext uri="{FF2B5EF4-FFF2-40B4-BE49-F238E27FC236}">
                  <a16:creationId xmlns:a16="http://schemas.microsoft.com/office/drawing/2014/main" id="{00000000-0008-0000-0F00-000038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xdr:row>
          <xdr:rowOff>123825</xdr:rowOff>
        </xdr:from>
        <xdr:to>
          <xdr:col>12</xdr:col>
          <xdr:colOff>19050</xdr:colOff>
          <xdr:row>7</xdr:row>
          <xdr:rowOff>19050</xdr:rowOff>
        </xdr:to>
        <xdr:sp macro="" textlink="">
          <xdr:nvSpPr>
            <xdr:cNvPr id="55353" name="Check Box 57" hidden="1">
              <a:extLst>
                <a:ext uri="{63B3BB69-23CF-44E3-9099-C40C66FF867C}">
                  <a14:compatExt spid="_x0000_s55353"/>
                </a:ext>
                <a:ext uri="{FF2B5EF4-FFF2-40B4-BE49-F238E27FC236}">
                  <a16:creationId xmlns:a16="http://schemas.microsoft.com/office/drawing/2014/main" id="{00000000-0008-0000-0F00-000039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6</xdr:row>
          <xdr:rowOff>9525</xdr:rowOff>
        </xdr:from>
        <xdr:to>
          <xdr:col>12</xdr:col>
          <xdr:colOff>9525</xdr:colOff>
          <xdr:row>8</xdr:row>
          <xdr:rowOff>47625</xdr:rowOff>
        </xdr:to>
        <xdr:sp macro="" textlink="">
          <xdr:nvSpPr>
            <xdr:cNvPr id="55354" name="Check Box 58" hidden="1">
              <a:extLst>
                <a:ext uri="{63B3BB69-23CF-44E3-9099-C40C66FF867C}">
                  <a14:compatExt spid="_x0000_s55354"/>
                </a:ext>
                <a:ext uri="{FF2B5EF4-FFF2-40B4-BE49-F238E27FC236}">
                  <a16:creationId xmlns:a16="http://schemas.microsoft.com/office/drawing/2014/main" id="{00000000-0008-0000-0F00-00003A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8</xdr:row>
          <xdr:rowOff>0</xdr:rowOff>
        </xdr:from>
        <xdr:to>
          <xdr:col>12</xdr:col>
          <xdr:colOff>9525</xdr:colOff>
          <xdr:row>10</xdr:row>
          <xdr:rowOff>38100</xdr:rowOff>
        </xdr:to>
        <xdr:sp macro="" textlink="">
          <xdr:nvSpPr>
            <xdr:cNvPr id="55356" name="Check Box 60" hidden="1">
              <a:extLst>
                <a:ext uri="{63B3BB69-23CF-44E3-9099-C40C66FF867C}">
                  <a14:compatExt spid="_x0000_s55356"/>
                </a:ext>
                <a:ext uri="{FF2B5EF4-FFF2-40B4-BE49-F238E27FC236}">
                  <a16:creationId xmlns:a16="http://schemas.microsoft.com/office/drawing/2014/main" id="{00000000-0008-0000-0F00-00003C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209550</xdr:colOff>
          <xdr:row>39</xdr:row>
          <xdr:rowOff>76200</xdr:rowOff>
        </xdr:from>
        <xdr:to>
          <xdr:col>3</xdr:col>
          <xdr:colOff>9525</xdr:colOff>
          <xdr:row>42</xdr:row>
          <xdr:rowOff>9525</xdr:rowOff>
        </xdr:to>
        <xdr:sp macro="" textlink="">
          <xdr:nvSpPr>
            <xdr:cNvPr id="144385" name="Check Box 1" hidden="1">
              <a:extLst>
                <a:ext uri="{63B3BB69-23CF-44E3-9099-C40C66FF867C}">
                  <a14:compatExt spid="_x0000_s144385"/>
                </a:ext>
                <a:ext uri="{FF2B5EF4-FFF2-40B4-BE49-F238E27FC236}">
                  <a16:creationId xmlns:a16="http://schemas.microsoft.com/office/drawing/2014/main" id="{00000000-0008-0000-1200-000001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41</xdr:row>
          <xdr:rowOff>28575</xdr:rowOff>
        </xdr:from>
        <xdr:to>
          <xdr:col>3</xdr:col>
          <xdr:colOff>19050</xdr:colOff>
          <xdr:row>43</xdr:row>
          <xdr:rowOff>76200</xdr:rowOff>
        </xdr:to>
        <xdr:sp macro="" textlink="">
          <xdr:nvSpPr>
            <xdr:cNvPr id="144386" name="Check Box 2" hidden="1">
              <a:extLst>
                <a:ext uri="{63B3BB69-23CF-44E3-9099-C40C66FF867C}">
                  <a14:compatExt spid="_x0000_s144386"/>
                </a:ext>
                <a:ext uri="{FF2B5EF4-FFF2-40B4-BE49-F238E27FC236}">
                  <a16:creationId xmlns:a16="http://schemas.microsoft.com/office/drawing/2014/main" id="{00000000-0008-0000-1200-000002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30</xdr:row>
          <xdr:rowOff>47625</xdr:rowOff>
        </xdr:from>
        <xdr:to>
          <xdr:col>3</xdr:col>
          <xdr:colOff>47625</xdr:colOff>
          <xdr:row>32</xdr:row>
          <xdr:rowOff>19050</xdr:rowOff>
        </xdr:to>
        <xdr:sp macro="" textlink="">
          <xdr:nvSpPr>
            <xdr:cNvPr id="144392" name="Check Box 8" hidden="1">
              <a:extLst>
                <a:ext uri="{63B3BB69-23CF-44E3-9099-C40C66FF867C}">
                  <a14:compatExt spid="_x0000_s144392"/>
                </a:ext>
                <a:ext uri="{FF2B5EF4-FFF2-40B4-BE49-F238E27FC236}">
                  <a16:creationId xmlns:a16="http://schemas.microsoft.com/office/drawing/2014/main" id="{00000000-0008-0000-1200-000008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33</xdr:row>
          <xdr:rowOff>76200</xdr:rowOff>
        </xdr:from>
        <xdr:to>
          <xdr:col>3</xdr:col>
          <xdr:colOff>9525</xdr:colOff>
          <xdr:row>33</xdr:row>
          <xdr:rowOff>438150</xdr:rowOff>
        </xdr:to>
        <xdr:sp macro="" textlink="">
          <xdr:nvSpPr>
            <xdr:cNvPr id="144393" name="Check Box 9" hidden="1">
              <a:extLst>
                <a:ext uri="{63B3BB69-23CF-44E3-9099-C40C66FF867C}">
                  <a14:compatExt spid="_x0000_s144393"/>
                </a:ext>
                <a:ext uri="{FF2B5EF4-FFF2-40B4-BE49-F238E27FC236}">
                  <a16:creationId xmlns:a16="http://schemas.microsoft.com/office/drawing/2014/main" id="{00000000-0008-0000-1200-000009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34</xdr:row>
          <xdr:rowOff>9525</xdr:rowOff>
        </xdr:from>
        <xdr:to>
          <xdr:col>3</xdr:col>
          <xdr:colOff>0</xdr:colOff>
          <xdr:row>36</xdr:row>
          <xdr:rowOff>28575</xdr:rowOff>
        </xdr:to>
        <xdr:sp macro="" textlink="">
          <xdr:nvSpPr>
            <xdr:cNvPr id="144394" name="Check Box 10" hidden="1">
              <a:extLst>
                <a:ext uri="{63B3BB69-23CF-44E3-9099-C40C66FF867C}">
                  <a14:compatExt spid="_x0000_s144394"/>
                </a:ext>
                <a:ext uri="{FF2B5EF4-FFF2-40B4-BE49-F238E27FC236}">
                  <a16:creationId xmlns:a16="http://schemas.microsoft.com/office/drawing/2014/main" id="{00000000-0008-0000-1200-00000A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5</xdr:col>
      <xdr:colOff>234950</xdr:colOff>
      <xdr:row>37</xdr:row>
      <xdr:rowOff>111125</xdr:rowOff>
    </xdr:from>
    <xdr:to>
      <xdr:col>5</xdr:col>
      <xdr:colOff>501650</xdr:colOff>
      <xdr:row>39</xdr:row>
      <xdr:rowOff>9525</xdr:rowOff>
    </xdr:to>
    <xdr:pic>
      <xdr:nvPicPr>
        <xdr:cNvPr id="17410" name="Picture 0" descr="fair housing logo.bmp">
          <a:extLst>
            <a:ext uri="{FF2B5EF4-FFF2-40B4-BE49-F238E27FC236}">
              <a16:creationId xmlns:a16="http://schemas.microsoft.com/office/drawing/2014/main" id="{00000000-0008-0000-1300-0000024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77950" y="8826500"/>
          <a:ext cx="266700" cy="412750"/>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twoCellAnchor>
    <xdr:from>
      <xdr:col>3</xdr:col>
      <xdr:colOff>304800</xdr:colOff>
      <xdr:row>1</xdr:row>
      <xdr:rowOff>32384</xdr:rowOff>
    </xdr:from>
    <xdr:to>
      <xdr:col>9</xdr:col>
      <xdr:colOff>85725</xdr:colOff>
      <xdr:row>8</xdr:row>
      <xdr:rowOff>215254</xdr:rowOff>
    </xdr:to>
    <xdr:pic>
      <xdr:nvPicPr>
        <xdr:cNvPr id="45206" name="Picture 303">
          <a:extLst>
            <a:ext uri="{FF2B5EF4-FFF2-40B4-BE49-F238E27FC236}">
              <a16:creationId xmlns:a16="http://schemas.microsoft.com/office/drawing/2014/main" id="{00000000-0008-0000-1400-000096B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85900" y="32384"/>
          <a:ext cx="2867025" cy="146874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V%20RFP%20Draft%20(10.22.2020)%20Rearrange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dwhite\AppData\Local\Microsoft\Windows\INetCache\Content.Outlook\YWU0LS31\B%202020%20LIHTCP%20Form%201040%20corrected%20unlocked.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U:\MWILSHERE\My%20Documents\2016%20FOLDER\2016%20APPLICATION%20FORMS\SALP%20APPLICATION%20new.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FP COVER"/>
      <sheetName val="Instructions"/>
      <sheetName val="Elig Form"/>
      <sheetName val="Pg. 1 Owner-Dev Info."/>
      <sheetName val="Pg. 2 Dev Team &amp; Sched"/>
      <sheetName val="Pg. 3 Sources-Uses"/>
      <sheetName val="Pg. 4 Sources of Funds"/>
      <sheetName val="Pg. 5 Utilities-Rents"/>
      <sheetName val="Pg. 6 Prop Inc"/>
      <sheetName val="Pg. 7 Prop Annual Exp"/>
      <sheetName val="Pg. 8 Annual Cash Flow"/>
      <sheetName val="Pg. 9 20-Yr Cash Flow "/>
      <sheetName val="Pg. 10 Selection"/>
      <sheetName val="Pg. 11 Selection (2)"/>
      <sheetName val="Pg. 12 Selection (3)"/>
      <sheetName val="Pg. 13 Proj Type-Gr Bldg-Intern"/>
      <sheetName val="Pg 14 Prop Amenities"/>
      <sheetName val="Pg 15 Various Info"/>
      <sheetName val="Pg 16 Various Info (2) "/>
      <sheetName val="Pg 17 Sec 3 Cert"/>
      <sheetName val="Pg 18 Auth Release Info"/>
      <sheetName val="Signature Page"/>
      <sheetName val="Attach"/>
      <sheetName val="Attachments"/>
      <sheetName val="Pg. 26 Attachments Checklist"/>
      <sheetName val="Pg. 27 Attachments Checklist"/>
      <sheetName val="LIHTCP SCORESHEET"/>
      <sheetName val="CDBG-DR Scoring"/>
      <sheetName val="Pg. 28 Self-Score"/>
      <sheetName val="Pg. 29 Self-Score"/>
      <sheetName val="Pg. 30 Self-Score"/>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 1040-1"/>
      <sheetName val="SD_Dropdowns"/>
      <sheetName val="FORM 1040-1a"/>
      <sheetName val="FORM 1040-1b"/>
      <sheetName val="FORM 1040-1h"/>
      <sheetName val="FORM 1040-2"/>
      <sheetName val="FORM 1040-2a"/>
      <sheetName val="FORM 1040-3"/>
      <sheetName val="FORM 1040-4"/>
      <sheetName val="FORM 1040-5"/>
      <sheetName val="FORM 1040-5a"/>
      <sheetName val="FORM 1040-5b"/>
      <sheetName val="FORM 1040-6"/>
      <sheetName val="FORM 1040-7"/>
      <sheetName val="FORM 1040-7a"/>
      <sheetName val="FORM 1040-8"/>
      <sheetName val="FORM 1040-8a"/>
      <sheetName val="FORM 1040-9"/>
      <sheetName val="FORM 1040-10"/>
      <sheetName val="FORM 1040-10h"/>
      <sheetName val="FORM 1040-11"/>
      <sheetName val="FORM 1040-12"/>
      <sheetName val="FORM 1040-13"/>
      <sheetName val="FORM 1040-14"/>
      <sheetName val="FORM 1040-14a"/>
      <sheetName val="FORM 1040-15"/>
      <sheetName val="FORM 1040-15a"/>
      <sheetName val="FORM 1040-16"/>
      <sheetName val="FORM 1040-17"/>
      <sheetName val="FORM 1040-18"/>
      <sheetName val="FORM 1040-19"/>
      <sheetName val="FORM 1040-20"/>
      <sheetName val="FORM 1040-21"/>
      <sheetName val="FORM 1040-22"/>
      <sheetName val="FORM 1040-23"/>
      <sheetName val="FORM 1040-24"/>
      <sheetName val="FORM 1040-25"/>
      <sheetName val="FORM 1040-26"/>
      <sheetName val="FORM 1040-27"/>
      <sheetName val="FORM 1040-28"/>
      <sheetName val="FORM 1040-29"/>
      <sheetName val="FORM 1040-30"/>
      <sheetName val="FORM 1040-31"/>
      <sheetName val="FORM 1040-31a"/>
      <sheetName val="LIHTCP SIGNATURE PAGE"/>
      <sheetName val="HOME HTF SIGNATURE PAGE"/>
      <sheetName val="MULTIFAMILY LOAN SIGNATURE PAGE"/>
      <sheetName val="LIHTCP SCORESHEET"/>
      <sheetName val="DEFINITIONS"/>
      <sheetName val="INTERMEDIARY COSTS - FUND USE"/>
      <sheetName val="PROP COST ANALYSIS - FUND USE"/>
      <sheetName val="PROPERTY COST ADJ - FUND USE"/>
      <sheetName val="HCDA NEEDED - FUND USE"/>
      <sheetName val="MISC ANALYSIS - FUND USE"/>
    </sheetNames>
    <sheetDataSet>
      <sheetData sheetId="0"/>
      <sheetData sheetId="1">
        <row r="2">
          <cell r="DC2" t="str">
            <v>Single Family Residential Rental</v>
          </cell>
          <cell r="DG2" t="str">
            <v>Detached</v>
          </cell>
          <cell r="FM2" t="str">
            <v>Initial Fee</v>
          </cell>
          <cell r="FS2" t="str">
            <v>Carryover Allocation</v>
          </cell>
          <cell r="FU2" t="str">
            <v>New 9%</v>
          </cell>
          <cell r="FW2" t="str">
            <v>Corporation</v>
          </cell>
          <cell r="FY2" t="str">
            <v>Applicant</v>
          </cell>
          <cell r="GA2" t="str">
            <v>Family</v>
          </cell>
          <cell r="GC2" t="str">
            <v>15</v>
          </cell>
          <cell r="GE2" t="str">
            <v>Recorded Deed</v>
          </cell>
          <cell r="GG2" t="str">
            <v>New Construction</v>
          </cell>
          <cell r="GI2" t="str">
            <v>Assisted Living</v>
          </cell>
          <cell r="GK2" t="str">
            <v>Permanent</v>
          </cell>
          <cell r="GQ2" t="str">
            <v>Federal</v>
          </cell>
        </row>
        <row r="3">
          <cell r="DC3" t="str">
            <v>Multi-Family Residential Rental</v>
          </cell>
          <cell r="DG3" t="str">
            <v>Elevator</v>
          </cell>
          <cell r="FM3" t="str">
            <v>Final Fee</v>
          </cell>
          <cell r="FS3" t="str">
            <v>Allocation in the Placed in Service Year</v>
          </cell>
          <cell r="FU3" t="str">
            <v>Rehab 9%</v>
          </cell>
          <cell r="FW3" t="str">
            <v>Individual(s)</v>
          </cell>
          <cell r="FY3" t="str">
            <v>N/A</v>
          </cell>
          <cell r="GA3" t="str">
            <v>Elderly</v>
          </cell>
          <cell r="GC3" t="str">
            <v>30</v>
          </cell>
          <cell r="GE3" t="str">
            <v>Option</v>
          </cell>
          <cell r="GG3" t="str">
            <v>Rehabilitation</v>
          </cell>
          <cell r="GI3" t="str">
            <v>1 Story Eff - Elderly</v>
          </cell>
          <cell r="GK3" t="str">
            <v>Subsidized Funding</v>
          </cell>
          <cell r="GQ3" t="str">
            <v>State</v>
          </cell>
        </row>
        <row r="4">
          <cell r="DC4" t="str">
            <v>Both Single Family and Multi-Family Residential Rental</v>
          </cell>
          <cell r="DG4" t="str">
            <v>Garden</v>
          </cell>
          <cell r="FM4" t="str">
            <v>Late Submission Fee</v>
          </cell>
          <cell r="FU4" t="str">
            <v>Acq &amp; Rehab 4% and 9%</v>
          </cell>
          <cell r="FW4" t="str">
            <v>Limited Partnership</v>
          </cell>
          <cell r="FY4" t="str">
            <v>Owner</v>
          </cell>
          <cell r="GA4" t="str">
            <v>Both Family &amp; Elderly</v>
          </cell>
          <cell r="GC4" t="str">
            <v>40</v>
          </cell>
          <cell r="GE4" t="str">
            <v>Purchase Contract</v>
          </cell>
          <cell r="GG4" t="str">
            <v>Rehabilitation &amp; Acquisition</v>
          </cell>
          <cell r="GI4" t="str">
            <v>1 Story 1BR - Elderly</v>
          </cell>
          <cell r="GK4" t="str">
            <v>Grant</v>
          </cell>
        </row>
        <row r="5">
          <cell r="DG5" t="str">
            <v>Townhouse</v>
          </cell>
          <cell r="FM5" t="str">
            <v>Administrative Waiver Fee</v>
          </cell>
          <cell r="FU5" t="str">
            <v>Acq, Rehab, &amp; New 4% and 9%</v>
          </cell>
          <cell r="FW5" t="str">
            <v>Limited Liability Company</v>
          </cell>
          <cell r="GC5" t="str">
            <v>45</v>
          </cell>
          <cell r="GE5" t="str">
            <v>Option to Enter Into a Long-Term Lease</v>
          </cell>
          <cell r="GG5" t="str">
            <v>Adaptive Re-Use</v>
          </cell>
          <cell r="GI5" t="str">
            <v>1 Story 2BR - Elderly</v>
          </cell>
        </row>
        <row r="6">
          <cell r="DG6" t="str">
            <v>Condominium</v>
          </cell>
          <cell r="FM6" t="str">
            <v>Market Study Resubmission Fee</v>
          </cell>
          <cell r="FU6" t="str">
            <v>Adaptive Re-Use 9%</v>
          </cell>
          <cell r="FW6" t="str">
            <v>Other</v>
          </cell>
          <cell r="GC6" t="str">
            <v>50</v>
          </cell>
          <cell r="GE6" t="str">
            <v>Long-Term Lease</v>
          </cell>
          <cell r="GG6" t="str">
            <v>New Construction &amp; Rehabilitation</v>
          </cell>
          <cell r="GI6" t="str">
            <v>Eff - Elderly</v>
          </cell>
        </row>
        <row r="7">
          <cell r="DG7" t="str">
            <v>Other</v>
          </cell>
          <cell r="FM7" t="str">
            <v>Fund Fee Adjustment</v>
          </cell>
          <cell r="FU7" t="str">
            <v>Acq &amp; Adaptive Re-Use 4% and 9%</v>
          </cell>
          <cell r="GG7" t="str">
            <v>New Construction &amp; Adaptive Re-Use</v>
          </cell>
          <cell r="GI7" t="str">
            <v>1BR Elderly</v>
          </cell>
        </row>
        <row r="8">
          <cell r="FU8" t="str">
            <v>TEB New 4%</v>
          </cell>
          <cell r="GG8" t="str">
            <v>Rehabilitation &amp; Adaptive Re-Use</v>
          </cell>
          <cell r="GI8" t="str">
            <v>2BR Elderly</v>
          </cell>
        </row>
        <row r="9">
          <cell r="FU9" t="str">
            <v>TEB Rehab 4%</v>
          </cell>
          <cell r="GG9" t="str">
            <v>Adaptive Re-Use &amp; Acquisition</v>
          </cell>
          <cell r="GI9" t="str">
            <v>Eff - Garden</v>
          </cell>
        </row>
        <row r="10">
          <cell r="FU10" t="str">
            <v>TEB Acq &amp; Rehab 4%</v>
          </cell>
          <cell r="GG10" t="str">
            <v>New Construction &amp; Rehab &amp; Acq</v>
          </cell>
          <cell r="GI10" t="str">
            <v>1BR Garden</v>
          </cell>
        </row>
        <row r="11">
          <cell r="FU11" t="str">
            <v>TEB Acq, Rehab, &amp; New 4%</v>
          </cell>
          <cell r="GG11" t="str">
            <v>New Construction &amp; Rehab &amp; Adaptive Re-Use</v>
          </cell>
          <cell r="GI11" t="str">
            <v>2BR Garden</v>
          </cell>
        </row>
        <row r="12">
          <cell r="GG12" t="str">
            <v>New Construction &amp; Adaptive Re-Use &amp; Acq</v>
          </cell>
          <cell r="GI12" t="str">
            <v>3BR Garden</v>
          </cell>
        </row>
        <row r="13">
          <cell r="GG13" t="str">
            <v>Rehab &amp; Adaptive Re-Use &amp; Acq</v>
          </cell>
          <cell r="GI13" t="str">
            <v>4BR Garden</v>
          </cell>
        </row>
        <row r="14">
          <cell r="GG14" t="str">
            <v>New Construction &amp; Rehab &amp; Adaptive Re-Use &amp; Acq</v>
          </cell>
          <cell r="GI14" t="str">
            <v>2+ Story 2BR Townhouse</v>
          </cell>
        </row>
        <row r="15">
          <cell r="GI15" t="str">
            <v>2+ Story 3BR Townhouse</v>
          </cell>
        </row>
        <row r="16">
          <cell r="GI16" t="str">
            <v>2+ Story 4BR Townhouse</v>
          </cell>
        </row>
        <row r="17">
          <cell r="GI17" t="str">
            <v>SRO</v>
          </cell>
        </row>
        <row r="18">
          <cell r="GI18" t="str">
            <v>1BR</v>
          </cell>
        </row>
        <row r="19">
          <cell r="GI19" t="str">
            <v>2BR</v>
          </cell>
        </row>
        <row r="20">
          <cell r="GI20" t="str">
            <v>3BR</v>
          </cell>
        </row>
        <row r="21">
          <cell r="GI21" t="str">
            <v>4BR</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ow r="22">
          <cell r="S22" t="str">
            <v/>
          </cell>
        </row>
      </sheetData>
      <sheetData sheetId="26" refreshError="1"/>
      <sheetData sheetId="27">
        <row r="5">
          <cell r="S5">
            <v>0</v>
          </cell>
        </row>
      </sheetData>
      <sheetData sheetId="28">
        <row r="13">
          <cell r="T13">
            <v>0</v>
          </cell>
        </row>
      </sheetData>
      <sheetData sheetId="29">
        <row r="7">
          <cell r="X7">
            <v>0</v>
          </cell>
        </row>
      </sheetData>
      <sheetData sheetId="30">
        <row r="7">
          <cell r="O7">
            <v>0</v>
          </cell>
        </row>
      </sheetData>
      <sheetData sheetId="31">
        <row r="16">
          <cell r="W16">
            <v>0</v>
          </cell>
        </row>
      </sheetData>
      <sheetData sheetId="32">
        <row r="8">
          <cell r="W8">
            <v>0</v>
          </cell>
        </row>
      </sheetData>
      <sheetData sheetId="33">
        <row r="54">
          <cell r="N54">
            <v>0</v>
          </cell>
        </row>
      </sheetData>
      <sheetData sheetId="34">
        <row r="8">
          <cell r="X8">
            <v>0</v>
          </cell>
        </row>
      </sheetData>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1"/>
      <sheetName val="SD_Dropdowns"/>
      <sheetName val="PAGE 2"/>
      <sheetName val="PAGE 3"/>
      <sheetName val="PAGE 4"/>
      <sheetName val="PAGE 5"/>
      <sheetName val="PAGE 6"/>
      <sheetName val="PAGE 7"/>
      <sheetName val="PAGE 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horz" wrap="none" lIns="91440" tIns="45720" rIns="91440" bIns="45720" anchor="ctr" anchorCtr="0">
        <a:prstTxWarp prst="textSlantUp">
          <a:avLst/>
        </a:prstTxWarp>
        <a:spAutoFit/>
        <a:scene3d>
          <a:camera prst="orthographicFront"/>
          <a:lightRig rig="threePt" dir="t"/>
        </a:scene3d>
        <a:sp3d extrusionH="57150" prstMaterial="metal">
          <a:bevelT w="38100" h="25400" prst="angle"/>
          <a:contourClr>
            <a:schemeClr val="bg2"/>
          </a:contourClr>
        </a:sp3d>
      </a:bodyPr>
      <a:lstStyle>
        <a:defPPr algn="ctr">
          <a:defRPr sz="5400" b="1" cap="none" spc="0">
            <a:ln w="50800" cmpd="dbl">
              <a:prstDash val="solid"/>
            </a:ln>
            <a:solidFill>
              <a:schemeClr val="bg1">
                <a:lumMod val="95000"/>
                <a:alpha val="77000"/>
              </a:schemeClr>
            </a:solidFill>
            <a:effectLst>
              <a:outerShdw blurRad="50800" dist="38100" dir="2700000" algn="tl" rotWithShape="0">
                <a:schemeClr val="bg1">
                  <a:lumMod val="95000"/>
                  <a:alpha val="40000"/>
                </a:schemeClr>
              </a:outerShdw>
            </a:effectLst>
          </a:defRPr>
        </a:defPPr>
      </a:lstStyle>
      <a:style>
        <a:lnRef idx="2">
          <a:schemeClr val="accent3"/>
        </a:lnRef>
        <a:fillRef idx="1">
          <a:schemeClr val="lt1"/>
        </a:fillRef>
        <a:effectRef idx="0">
          <a:schemeClr val="accent3"/>
        </a:effectRef>
        <a:fontRef idx="minor">
          <a:schemeClr val="dk1"/>
        </a:fontRef>
      </a: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wvhdf.com/programs/cdbr-dr-riverview-offsite-progra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wvhdf.com/programs/cdbr-dr-nsp-riverview-offsite-program"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15.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10.xml"/><Relationship Id="rId13" Type="http://schemas.openxmlformats.org/officeDocument/2006/relationships/ctrlProp" Target="../ctrlProps/ctrlProp15.xml"/><Relationship Id="rId3" Type="http://schemas.openxmlformats.org/officeDocument/2006/relationships/vmlDrawing" Target="../drawings/vmlDrawing3.vml"/><Relationship Id="rId7" Type="http://schemas.openxmlformats.org/officeDocument/2006/relationships/ctrlProp" Target="../ctrlProps/ctrlProp9.xml"/><Relationship Id="rId12" Type="http://schemas.openxmlformats.org/officeDocument/2006/relationships/ctrlProp" Target="../ctrlProps/ctrlProp14.xml"/><Relationship Id="rId2" Type="http://schemas.openxmlformats.org/officeDocument/2006/relationships/drawing" Target="../drawings/drawing5.xml"/><Relationship Id="rId1" Type="http://schemas.openxmlformats.org/officeDocument/2006/relationships/printerSettings" Target="../printerSettings/printerSettings16.bin"/><Relationship Id="rId6" Type="http://schemas.openxmlformats.org/officeDocument/2006/relationships/ctrlProp" Target="../ctrlProps/ctrlProp8.xml"/><Relationship Id="rId11" Type="http://schemas.openxmlformats.org/officeDocument/2006/relationships/ctrlProp" Target="../ctrlProps/ctrlProp13.xml"/><Relationship Id="rId5" Type="http://schemas.openxmlformats.org/officeDocument/2006/relationships/ctrlProp" Target="../ctrlProps/ctrlProp7.xml"/><Relationship Id="rId10" Type="http://schemas.openxmlformats.org/officeDocument/2006/relationships/ctrlProp" Target="../ctrlProps/ctrlProp12.xml"/><Relationship Id="rId4" Type="http://schemas.openxmlformats.org/officeDocument/2006/relationships/ctrlProp" Target="../ctrlProps/ctrlProp6.xml"/><Relationship Id="rId9" Type="http://schemas.openxmlformats.org/officeDocument/2006/relationships/ctrlProp" Target="../ctrlProps/ctrlProp11.xml"/><Relationship Id="rId14" Type="http://schemas.openxmlformats.org/officeDocument/2006/relationships/ctrlProp" Target="../ctrlProps/ctrlProp16.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21.xml"/><Relationship Id="rId3" Type="http://schemas.openxmlformats.org/officeDocument/2006/relationships/vmlDrawing" Target="../drawings/vmlDrawing4.vml"/><Relationship Id="rId7" Type="http://schemas.openxmlformats.org/officeDocument/2006/relationships/ctrlProp" Target="../ctrlProps/ctrlProp20.xml"/><Relationship Id="rId2" Type="http://schemas.openxmlformats.org/officeDocument/2006/relationships/drawing" Target="../drawings/drawing6.xml"/><Relationship Id="rId1" Type="http://schemas.openxmlformats.org/officeDocument/2006/relationships/printerSettings" Target="../printerSettings/printerSettings19.bin"/><Relationship Id="rId6" Type="http://schemas.openxmlformats.org/officeDocument/2006/relationships/ctrlProp" Target="../ctrlProps/ctrlProp19.xml"/><Relationship Id="rId5" Type="http://schemas.openxmlformats.org/officeDocument/2006/relationships/ctrlProp" Target="../ctrlProps/ctrlProp18.xml"/><Relationship Id="rId4" Type="http://schemas.openxmlformats.org/officeDocument/2006/relationships/ctrlProp" Target="../ctrlProps/ctrlProp17.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1F7D45-F2AC-4A4A-B72C-20B9482BF3B2}">
  <sheetPr>
    <tabColor rgb="FF00B050"/>
  </sheetPr>
  <dimension ref="A1:J61"/>
  <sheetViews>
    <sheetView showGridLines="0" tabSelected="1" topLeftCell="A31" zoomScaleNormal="100" zoomScalePageLayoutView="90" workbookViewId="0">
      <selection activeCell="C16" sqref="C16"/>
    </sheetView>
  </sheetViews>
  <sheetFormatPr defaultColWidth="10.7109375" defaultRowHeight="15"/>
  <cols>
    <col min="1" max="1" width="2.42578125" style="18" customWidth="1"/>
    <col min="2" max="2" width="6.7109375" style="18" customWidth="1"/>
    <col min="3" max="3" width="10.140625" style="18" customWidth="1"/>
    <col min="4" max="4" width="24.7109375" style="18" customWidth="1"/>
    <col min="5" max="5" width="21.140625" style="18" customWidth="1"/>
    <col min="6" max="6" width="6.7109375" style="18" customWidth="1"/>
    <col min="7" max="7" width="8.140625" style="18" customWidth="1"/>
    <col min="8" max="8" width="9.5703125" style="18" customWidth="1"/>
    <col min="9" max="9" width="7.28515625" style="18" customWidth="1"/>
    <col min="10" max="10" width="8.7109375" style="18" customWidth="1"/>
    <col min="11" max="16384" width="10.7109375" style="18"/>
  </cols>
  <sheetData>
    <row r="1" spans="1:10" s="17" customFormat="1" ht="15.75">
      <c r="B1" s="1199" t="s">
        <v>418</v>
      </c>
      <c r="C1" s="1200"/>
      <c r="D1" s="1200"/>
      <c r="E1" s="1200"/>
      <c r="F1" s="1200"/>
      <c r="G1" s="1200"/>
      <c r="H1" s="1200"/>
      <c r="I1" s="1200"/>
      <c r="J1" s="1201"/>
    </row>
    <row r="2" spans="1:10" s="13" customFormat="1" ht="15.75">
      <c r="A2" s="1026"/>
      <c r="B2" s="1202" t="s">
        <v>800</v>
      </c>
      <c r="C2" s="1155"/>
      <c r="D2" s="1155"/>
      <c r="E2" s="1155"/>
      <c r="F2" s="1155"/>
      <c r="G2" s="1155"/>
      <c r="H2" s="1155"/>
      <c r="I2" s="1155"/>
      <c r="J2" s="1203"/>
    </row>
    <row r="3" spans="1:10" s="13" customFormat="1" ht="15.75">
      <c r="A3" s="1026"/>
      <c r="B3" s="1202" t="s">
        <v>801</v>
      </c>
      <c r="C3" s="1155"/>
      <c r="D3" s="1155"/>
      <c r="E3" s="1155"/>
      <c r="F3" s="1155"/>
      <c r="G3" s="1155"/>
      <c r="H3" s="1155"/>
      <c r="I3" s="1155"/>
      <c r="J3" s="1203"/>
    </row>
    <row r="4" spans="1:10" s="13" customFormat="1" ht="15.75">
      <c r="A4" s="1026"/>
      <c r="B4" s="194"/>
      <c r="C4" s="161"/>
      <c r="D4" s="161"/>
      <c r="E4" s="161"/>
      <c r="F4" s="161"/>
      <c r="G4" s="161"/>
      <c r="H4" s="161"/>
      <c r="I4" s="161"/>
      <c r="J4" s="195"/>
    </row>
    <row r="5" spans="1:10" ht="15" customHeight="1">
      <c r="B5" s="1204" t="s">
        <v>420</v>
      </c>
      <c r="C5" s="1205"/>
      <c r="D5" s="1205"/>
      <c r="E5" s="196"/>
      <c r="F5" s="196"/>
      <c r="G5" s="196"/>
      <c r="H5" s="196"/>
      <c r="I5" s="196"/>
      <c r="J5" s="197"/>
    </row>
    <row r="6" spans="1:10" ht="15" customHeight="1">
      <c r="B6" s="198"/>
      <c r="C6" s="196"/>
      <c r="D6" s="196"/>
      <c r="E6" s="196"/>
      <c r="F6" s="196"/>
      <c r="G6" s="196"/>
      <c r="H6" s="196"/>
      <c r="I6" s="196"/>
      <c r="J6" s="197"/>
    </row>
    <row r="7" spans="1:10" ht="30" customHeight="1">
      <c r="B7" s="1206" t="s">
        <v>803</v>
      </c>
      <c r="C7" s="1207"/>
      <c r="D7" s="1207"/>
      <c r="E7" s="1207"/>
      <c r="F7" s="1207"/>
      <c r="G7" s="1207"/>
      <c r="H7" s="1207"/>
      <c r="I7" s="1207"/>
      <c r="J7" s="1208"/>
    </row>
    <row r="8" spans="1:10">
      <c r="B8" s="199" t="s">
        <v>421</v>
      </c>
      <c r="C8" s="200" t="s">
        <v>422</v>
      </c>
      <c r="D8" s="201" t="s">
        <v>423</v>
      </c>
      <c r="E8" s="200"/>
      <c r="F8" s="200"/>
      <c r="G8" s="200"/>
      <c r="H8" s="200"/>
      <c r="I8" s="200"/>
      <c r="J8" s="202"/>
    </row>
    <row r="9" spans="1:10">
      <c r="B9" s="203"/>
      <c r="C9" s="200"/>
      <c r="D9" s="200"/>
      <c r="E9" s="200"/>
      <c r="F9" s="200"/>
      <c r="G9" s="200"/>
      <c r="H9" s="200"/>
      <c r="I9" s="200"/>
      <c r="J9" s="202"/>
    </row>
    <row r="10" spans="1:10" ht="30" customHeight="1">
      <c r="B10" s="1209" t="s">
        <v>821</v>
      </c>
      <c r="C10" s="1210"/>
      <c r="D10" s="1210"/>
      <c r="E10" s="1210"/>
      <c r="F10" s="1210"/>
      <c r="G10" s="1210"/>
      <c r="H10" s="1210"/>
      <c r="I10" s="1210"/>
      <c r="J10" s="1211"/>
    </row>
    <row r="11" spans="1:10">
      <c r="B11" s="204"/>
      <c r="C11" s="205"/>
      <c r="D11" s="205"/>
      <c r="E11" s="205"/>
      <c r="F11" s="205"/>
      <c r="G11" s="205"/>
      <c r="H11" s="205"/>
      <c r="I11" s="205"/>
      <c r="J11" s="206"/>
    </row>
    <row r="12" spans="1:10" ht="18.75" customHeight="1">
      <c r="B12" s="1206" t="s">
        <v>822</v>
      </c>
      <c r="C12" s="1207"/>
      <c r="D12" s="1207"/>
      <c r="E12" s="1207"/>
      <c r="F12" s="1207"/>
      <c r="G12" s="1207"/>
      <c r="H12" s="1207"/>
      <c r="I12" s="1207"/>
      <c r="J12" s="1208"/>
    </row>
    <row r="13" spans="1:10" ht="29.25" customHeight="1">
      <c r="B13" s="1027"/>
      <c r="C13" s="1215" t="s">
        <v>862</v>
      </c>
      <c r="D13" s="1215"/>
      <c r="E13" s="1215"/>
      <c r="F13" s="1215"/>
      <c r="G13" s="1215"/>
      <c r="H13" s="1215"/>
      <c r="I13" s="1215"/>
      <c r="J13" s="1216"/>
    </row>
    <row r="14" spans="1:10">
      <c r="B14" s="204"/>
      <c r="C14" s="205"/>
      <c r="D14" s="205"/>
      <c r="E14" s="205"/>
      <c r="F14" s="205"/>
      <c r="G14" s="205"/>
      <c r="H14" s="205"/>
      <c r="I14" s="205"/>
      <c r="J14" s="206"/>
    </row>
    <row r="15" spans="1:10" s="20" customFormat="1" ht="52.5" customHeight="1">
      <c r="B15" s="1206" t="s">
        <v>823</v>
      </c>
      <c r="C15" s="1207"/>
      <c r="D15" s="1207"/>
      <c r="E15" s="1207"/>
      <c r="F15" s="1207"/>
      <c r="G15" s="1207"/>
      <c r="H15" s="1207"/>
      <c r="I15" s="1207"/>
      <c r="J15" s="1208"/>
    </row>
    <row r="16" spans="1:10" s="20" customFormat="1" ht="15" customHeight="1">
      <c r="B16" s="1057" t="s">
        <v>799</v>
      </c>
      <c r="C16" s="1038"/>
      <c r="D16" s="1038"/>
      <c r="E16" s="1038"/>
      <c r="F16" s="1038"/>
      <c r="G16" s="1038"/>
      <c r="H16" s="1038"/>
      <c r="I16" s="1038"/>
      <c r="J16" s="1039"/>
    </row>
    <row r="17" spans="2:10" s="20" customFormat="1" ht="25.5" customHeight="1">
      <c r="B17" s="1212" t="s">
        <v>40</v>
      </c>
      <c r="C17" s="1213"/>
      <c r="D17" s="1213"/>
      <c r="E17" s="1213"/>
      <c r="F17" s="1213"/>
      <c r="G17" s="1213"/>
      <c r="H17" s="1213"/>
      <c r="I17" s="1213"/>
      <c r="J17" s="1214"/>
    </row>
    <row r="18" spans="2:10" ht="18" customHeight="1">
      <c r="B18" s="1196" t="s">
        <v>424</v>
      </c>
      <c r="C18" s="1196"/>
      <c r="D18" s="1196"/>
      <c r="E18" s="21" t="s">
        <v>852</v>
      </c>
      <c r="F18" s="207" t="s">
        <v>40</v>
      </c>
      <c r="G18" s="208"/>
      <c r="H18" s="208"/>
      <c r="I18" s="208"/>
      <c r="J18" s="209"/>
    </row>
    <row r="19" spans="2:10" ht="30" customHeight="1">
      <c r="B19" s="1192" t="s">
        <v>425</v>
      </c>
      <c r="C19" s="1192"/>
      <c r="D19" s="1192"/>
      <c r="E19" s="1078" t="s">
        <v>812</v>
      </c>
      <c r="F19" s="1087" t="s">
        <v>813</v>
      </c>
      <c r="G19" s="210"/>
      <c r="H19" s="210"/>
      <c r="I19" s="210"/>
      <c r="J19" s="211"/>
    </row>
    <row r="20" spans="2:10" ht="30" customHeight="1">
      <c r="B20" s="1076"/>
      <c r="C20" s="1077"/>
      <c r="E20" s="22" t="s">
        <v>853</v>
      </c>
      <c r="F20" s="1197" t="s">
        <v>811</v>
      </c>
      <c r="G20" s="1198"/>
      <c r="H20" s="210"/>
      <c r="I20" s="210"/>
      <c r="J20" s="211"/>
    </row>
    <row r="21" spans="2:10" ht="18.75" customHeight="1">
      <c r="B21" s="212"/>
      <c r="C21" s="213"/>
      <c r="D21" s="213"/>
      <c r="E21" s="214"/>
      <c r="F21" s="208"/>
      <c r="G21" s="208"/>
      <c r="H21" s="208"/>
      <c r="I21" s="208"/>
      <c r="J21" s="209"/>
    </row>
    <row r="22" spans="2:10" ht="18" customHeight="1">
      <c r="B22" s="1196" t="s">
        <v>426</v>
      </c>
      <c r="C22" s="1196"/>
      <c r="D22" s="1196"/>
      <c r="E22" s="23" t="s">
        <v>427</v>
      </c>
      <c r="F22" s="1196" t="s">
        <v>428</v>
      </c>
      <c r="G22" s="1196"/>
      <c r="H22" s="1193" t="s">
        <v>429</v>
      </c>
      <c r="I22" s="1194"/>
      <c r="J22" s="144" t="s">
        <v>430</v>
      </c>
    </row>
    <row r="23" spans="2:10">
      <c r="B23" s="1192" t="s">
        <v>431</v>
      </c>
      <c r="C23" s="1192"/>
      <c r="D23" s="1192"/>
      <c r="E23" s="24" t="s">
        <v>432</v>
      </c>
      <c r="F23" s="1191">
        <v>42777</v>
      </c>
      <c r="G23" s="1191"/>
      <c r="H23" s="1157" t="s">
        <v>433</v>
      </c>
      <c r="I23" s="1158"/>
      <c r="J23" s="1036">
        <v>1</v>
      </c>
    </row>
    <row r="24" spans="2:10" ht="30">
      <c r="B24" s="1192" t="s">
        <v>434</v>
      </c>
      <c r="C24" s="1192"/>
      <c r="D24" s="1192"/>
      <c r="E24" s="24" t="s">
        <v>817</v>
      </c>
      <c r="F24" s="1165">
        <v>42824</v>
      </c>
      <c r="G24" s="1165"/>
      <c r="H24" s="1157" t="s">
        <v>433</v>
      </c>
      <c r="I24" s="1158"/>
      <c r="J24" s="1037">
        <f>_xlfn.DAYS(F24,F23)</f>
        <v>47</v>
      </c>
    </row>
    <row r="25" spans="2:10">
      <c r="B25" s="1192" t="s">
        <v>435</v>
      </c>
      <c r="C25" s="1192"/>
      <c r="D25" s="1192"/>
      <c r="E25" s="27" t="s">
        <v>818</v>
      </c>
      <c r="F25" s="1165">
        <v>42892</v>
      </c>
      <c r="G25" s="1165"/>
      <c r="H25" s="1157" t="s">
        <v>436</v>
      </c>
      <c r="I25" s="1158"/>
      <c r="J25" s="1037">
        <f>_xlfn.DAYS(F25,F23)</f>
        <v>115</v>
      </c>
    </row>
    <row r="26" spans="2:10" ht="18.75" customHeight="1">
      <c r="B26" s="212"/>
      <c r="C26" s="213"/>
      <c r="D26" s="213"/>
      <c r="E26" s="214" t="s">
        <v>40</v>
      </c>
      <c r="F26" s="208"/>
      <c r="G26" s="208"/>
      <c r="H26" s="208"/>
      <c r="I26" s="208"/>
      <c r="J26" s="215"/>
    </row>
    <row r="27" spans="2:10" ht="38.25" customHeight="1">
      <c r="B27" s="1193" t="s">
        <v>437</v>
      </c>
      <c r="C27" s="1194"/>
      <c r="D27" s="1194"/>
      <c r="E27" s="1195"/>
      <c r="F27" s="1196" t="s">
        <v>438</v>
      </c>
      <c r="G27" s="1196"/>
      <c r="H27" s="1193" t="s">
        <v>429</v>
      </c>
      <c r="I27" s="1194"/>
      <c r="J27" s="144" t="s">
        <v>778</v>
      </c>
    </row>
    <row r="28" spans="2:10">
      <c r="B28" s="1162" t="s">
        <v>439</v>
      </c>
      <c r="C28" s="1163"/>
      <c r="D28" s="1163"/>
      <c r="E28" s="1164"/>
      <c r="F28" s="1191">
        <v>42917</v>
      </c>
      <c r="G28" s="1191"/>
      <c r="H28" s="1157" t="s">
        <v>433</v>
      </c>
      <c r="I28" s="1158"/>
      <c r="J28" s="25" t="s">
        <v>421</v>
      </c>
    </row>
    <row r="29" spans="2:10">
      <c r="B29" s="1162" t="s">
        <v>440</v>
      </c>
      <c r="C29" s="1163"/>
      <c r="D29" s="1163"/>
      <c r="E29" s="1164"/>
      <c r="F29" s="1165">
        <v>43189</v>
      </c>
      <c r="G29" s="1165"/>
      <c r="H29" s="1157" t="s">
        <v>433</v>
      </c>
      <c r="I29" s="1158"/>
      <c r="J29" s="26">
        <v>9</v>
      </c>
    </row>
    <row r="30" spans="2:10">
      <c r="B30" s="1162" t="s">
        <v>441</v>
      </c>
      <c r="C30" s="1163"/>
      <c r="D30" s="1163"/>
      <c r="E30" s="1164"/>
      <c r="F30" s="1156">
        <v>43554</v>
      </c>
      <c r="G30" s="1156"/>
      <c r="H30" s="1157" t="s">
        <v>433</v>
      </c>
      <c r="I30" s="1158"/>
      <c r="J30" s="26">
        <v>21</v>
      </c>
    </row>
    <row r="31" spans="2:10">
      <c r="B31" s="1162" t="s">
        <v>442</v>
      </c>
      <c r="C31" s="1163"/>
      <c r="D31" s="1163"/>
      <c r="E31" s="1164" t="s">
        <v>40</v>
      </c>
      <c r="F31" s="1165">
        <v>43736</v>
      </c>
      <c r="G31" s="1165"/>
      <c r="H31" s="1157" t="s">
        <v>433</v>
      </c>
      <c r="I31" s="1158"/>
      <c r="J31" s="26">
        <v>27</v>
      </c>
    </row>
    <row r="32" spans="2:10">
      <c r="B32" s="1162" t="s">
        <v>443</v>
      </c>
      <c r="C32" s="1163"/>
      <c r="D32" s="1163"/>
      <c r="E32" s="1164" t="s">
        <v>40</v>
      </c>
      <c r="F32" s="1165">
        <v>43827</v>
      </c>
      <c r="G32" s="1165"/>
      <c r="H32" s="1157" t="s">
        <v>433</v>
      </c>
      <c r="I32" s="1158"/>
      <c r="J32" s="26">
        <v>30</v>
      </c>
    </row>
    <row r="33" spans="2:10" s="28" customFormat="1">
      <c r="B33" s="216"/>
      <c r="C33" s="217"/>
      <c r="D33" s="217"/>
      <c r="E33" s="218"/>
      <c r="F33" s="218"/>
      <c r="G33" s="218"/>
      <c r="H33" s="219"/>
      <c r="I33" s="220"/>
      <c r="J33" s="221"/>
    </row>
    <row r="34" spans="2:10">
      <c r="B34" s="1166" t="s">
        <v>40</v>
      </c>
      <c r="C34" s="1167"/>
      <c r="D34" s="1167"/>
      <c r="E34" s="1167"/>
      <c r="F34" s="1167"/>
      <c r="G34" s="1167"/>
      <c r="H34" s="1167"/>
      <c r="I34" s="1167"/>
      <c r="J34" s="1176"/>
    </row>
    <row r="35" spans="2:10">
      <c r="B35" s="1166" t="s">
        <v>444</v>
      </c>
      <c r="C35" s="1167"/>
      <c r="D35" s="1168"/>
      <c r="E35" s="1168"/>
      <c r="F35" s="1168"/>
      <c r="G35" s="1168"/>
      <c r="H35" s="1168"/>
      <c r="I35" s="1168"/>
      <c r="J35" s="1169"/>
    </row>
    <row r="36" spans="2:10">
      <c r="B36" s="222"/>
      <c r="C36" s="223"/>
      <c r="D36" s="219"/>
      <c r="E36" s="219"/>
      <c r="F36" s="219"/>
      <c r="G36" s="219"/>
      <c r="H36" s="219"/>
      <c r="I36" s="219"/>
      <c r="J36" s="225"/>
    </row>
    <row r="37" spans="2:10">
      <c r="B37" s="222"/>
      <c r="C37" s="223"/>
      <c r="D37" s="223"/>
      <c r="E37" s="223"/>
      <c r="F37" s="223"/>
      <c r="G37" s="223"/>
      <c r="H37" s="223"/>
      <c r="I37" s="223"/>
      <c r="J37" s="224"/>
    </row>
    <row r="38" spans="2:10" ht="75" customHeight="1">
      <c r="B38" s="226"/>
      <c r="C38" s="1177" t="s">
        <v>445</v>
      </c>
      <c r="D38" s="1177"/>
      <c r="E38" s="1177"/>
      <c r="F38" s="1177"/>
      <c r="G38" s="1177"/>
      <c r="H38" s="1177"/>
      <c r="I38" s="1177"/>
      <c r="J38" s="227"/>
    </row>
    <row r="39" spans="2:10">
      <c r="B39" s="228"/>
      <c r="C39" s="229"/>
      <c r="D39" s="229"/>
      <c r="E39" s="229"/>
      <c r="F39" s="229"/>
      <c r="G39" s="229"/>
      <c r="H39" s="229"/>
      <c r="I39" s="229"/>
      <c r="J39" s="230"/>
    </row>
    <row r="40" spans="2:10" ht="15.75">
      <c r="B40" s="1170" t="s">
        <v>820</v>
      </c>
      <c r="C40" s="1171"/>
      <c r="D40" s="1171"/>
      <c r="E40" s="1171"/>
      <c r="F40" s="1171"/>
      <c r="G40" s="1171"/>
      <c r="H40" s="1171"/>
      <c r="I40" s="1171"/>
      <c r="J40" s="1172"/>
    </row>
    <row r="41" spans="2:10">
      <c r="B41" s="231"/>
      <c r="C41" s="232"/>
      <c r="D41" s="232"/>
      <c r="E41" s="232"/>
      <c r="F41" s="232"/>
      <c r="G41" s="232"/>
      <c r="H41" s="232"/>
      <c r="I41" s="232"/>
      <c r="J41" s="233"/>
    </row>
    <row r="42" spans="2:10">
      <c r="B42" s="231"/>
      <c r="C42" s="232"/>
      <c r="D42" s="232"/>
      <c r="E42" s="232"/>
      <c r="F42" s="232"/>
      <c r="G42" s="232"/>
      <c r="H42" s="232"/>
      <c r="I42" s="232"/>
      <c r="J42" s="233"/>
    </row>
    <row r="43" spans="2:10" ht="22.5" customHeight="1">
      <c r="B43" s="1173" t="s">
        <v>814</v>
      </c>
      <c r="C43" s="1174"/>
      <c r="D43" s="1174"/>
      <c r="E43" s="1174"/>
      <c r="F43" s="1174"/>
      <c r="G43" s="1174"/>
      <c r="H43" s="1174"/>
      <c r="I43" s="1174"/>
      <c r="J43" s="1175"/>
    </row>
    <row r="44" spans="2:10" s="29" customFormat="1" ht="60" customHeight="1">
      <c r="B44" s="1159" t="s">
        <v>819</v>
      </c>
      <c r="C44" s="1160"/>
      <c r="D44" s="1160"/>
      <c r="E44" s="1160"/>
      <c r="F44" s="1160"/>
      <c r="G44" s="1160"/>
      <c r="H44" s="1160"/>
      <c r="I44" s="1160"/>
      <c r="J44" s="1161"/>
    </row>
    <row r="45" spans="2:10" ht="19.5" customHeight="1">
      <c r="B45" s="234"/>
      <c r="C45" s="235"/>
      <c r="D45" s="236"/>
      <c r="E45" s="236"/>
      <c r="F45" s="236"/>
      <c r="G45" s="236"/>
      <c r="H45" s="236"/>
      <c r="I45" s="236"/>
      <c r="J45" s="237"/>
    </row>
    <row r="46" spans="2:10" ht="22.5" customHeight="1">
      <c r="B46" s="1173" t="s">
        <v>816</v>
      </c>
      <c r="C46" s="1174"/>
      <c r="D46" s="1174"/>
      <c r="E46" s="1174"/>
      <c r="F46" s="1174"/>
      <c r="G46" s="1174"/>
      <c r="H46" s="1174"/>
      <c r="I46" s="1174"/>
      <c r="J46" s="1175"/>
    </row>
    <row r="47" spans="2:10" ht="43.5" customHeight="1">
      <c r="B47" s="1188" t="s">
        <v>824</v>
      </c>
      <c r="C47" s="1188"/>
      <c r="D47" s="1189"/>
      <c r="E47" s="1189"/>
      <c r="F47" s="1189"/>
      <c r="G47" s="1189"/>
      <c r="H47" s="1189"/>
      <c r="I47" s="1189"/>
      <c r="J47" s="1189"/>
    </row>
    <row r="48" spans="2:10" ht="63.75" customHeight="1">
      <c r="B48" s="1188" t="s">
        <v>446</v>
      </c>
      <c r="C48" s="1188"/>
      <c r="D48" s="1188"/>
      <c r="E48" s="1188"/>
      <c r="F48" s="1188"/>
      <c r="G48" s="1188"/>
      <c r="H48" s="1188"/>
      <c r="I48" s="1188"/>
      <c r="J48" s="1188"/>
    </row>
    <row r="49" spans="2:10" ht="19.5" customHeight="1">
      <c r="B49" s="234"/>
      <c r="C49" s="235"/>
      <c r="D49" s="236"/>
      <c r="E49" s="236"/>
      <c r="F49" s="236"/>
      <c r="G49" s="236"/>
      <c r="H49" s="236"/>
      <c r="I49" s="236"/>
      <c r="J49" s="237"/>
    </row>
    <row r="50" spans="2:10" ht="22.5" customHeight="1">
      <c r="B50" s="1173" t="s">
        <v>815</v>
      </c>
      <c r="C50" s="1174"/>
      <c r="D50" s="1174"/>
      <c r="E50" s="1174"/>
      <c r="F50" s="1174"/>
      <c r="G50" s="1174"/>
      <c r="H50" s="1174"/>
      <c r="I50" s="1174"/>
      <c r="J50" s="1175"/>
    </row>
    <row r="51" spans="2:10" ht="38.25" customHeight="1">
      <c r="B51" s="1190" t="s">
        <v>804</v>
      </c>
      <c r="C51" s="1190"/>
      <c r="D51" s="1190"/>
      <c r="E51" s="1190"/>
      <c r="F51" s="1190"/>
      <c r="G51" s="1190"/>
      <c r="H51" s="1190"/>
      <c r="I51" s="1190"/>
      <c r="J51" s="1190"/>
    </row>
    <row r="52" spans="2:10" ht="38.25" customHeight="1">
      <c r="B52" s="1188" t="s">
        <v>805</v>
      </c>
      <c r="C52" s="1188"/>
      <c r="D52" s="1188"/>
      <c r="E52" s="1188"/>
      <c r="F52" s="1188"/>
      <c r="G52" s="1188"/>
      <c r="H52" s="1188"/>
      <c r="I52" s="1188"/>
      <c r="J52" s="1188"/>
    </row>
    <row r="53" spans="2:10" ht="178.5" customHeight="1">
      <c r="B53" s="203"/>
      <c r="C53" s="200"/>
      <c r="D53" s="200"/>
      <c r="E53" s="200"/>
      <c r="F53" s="200"/>
      <c r="G53" s="200"/>
      <c r="H53" s="200"/>
      <c r="I53" s="200"/>
      <c r="J53" s="202"/>
    </row>
    <row r="54" spans="2:10" s="20" customFormat="1">
      <c r="B54" s="1178" t="s">
        <v>447</v>
      </c>
      <c r="C54" s="1179"/>
      <c r="D54" s="1179"/>
      <c r="E54" s="1179"/>
      <c r="F54" s="1179"/>
      <c r="G54" s="1179"/>
      <c r="H54" s="1179"/>
      <c r="I54" s="1179"/>
      <c r="J54" s="1180"/>
    </row>
    <row r="55" spans="2:10" ht="27" customHeight="1">
      <c r="B55" s="1178"/>
      <c r="C55" s="1179"/>
      <c r="D55" s="1179"/>
      <c r="E55" s="1179"/>
      <c r="F55" s="1179"/>
      <c r="G55" s="1179"/>
      <c r="H55" s="1179"/>
      <c r="I55" s="1179"/>
      <c r="J55" s="1180"/>
    </row>
    <row r="56" spans="2:10" ht="24" customHeight="1">
      <c r="B56" s="238"/>
      <c r="C56" s="239"/>
      <c r="D56" s="239"/>
      <c r="E56" s="239"/>
      <c r="F56" s="239"/>
      <c r="G56" s="239"/>
      <c r="H56" s="239"/>
      <c r="I56" s="239"/>
      <c r="J56" s="240"/>
    </row>
    <row r="57" spans="2:10" ht="24" customHeight="1">
      <c r="B57" s="238"/>
      <c r="C57" s="239"/>
      <c r="D57" s="239"/>
      <c r="E57" s="239"/>
      <c r="F57" s="239"/>
      <c r="G57" s="239"/>
      <c r="H57" s="239"/>
      <c r="I57" s="239"/>
      <c r="J57" s="240"/>
    </row>
    <row r="58" spans="2:10" ht="26.25" customHeight="1">
      <c r="B58" s="1181" t="s">
        <v>448</v>
      </c>
      <c r="C58" s="1182"/>
      <c r="D58" s="1183"/>
      <c r="E58" s="1183"/>
      <c r="F58" s="1183"/>
      <c r="G58" s="1183"/>
      <c r="H58" s="1183"/>
      <c r="I58" s="1183"/>
      <c r="J58" s="1184"/>
    </row>
    <row r="59" spans="2:10" ht="26.25" customHeight="1">
      <c r="B59" s="241"/>
      <c r="C59" s="242"/>
      <c r="D59" s="243"/>
      <c r="E59" s="243"/>
      <c r="F59" s="243"/>
      <c r="G59" s="243"/>
      <c r="H59" s="243"/>
      <c r="I59" s="243"/>
      <c r="J59" s="244"/>
    </row>
    <row r="60" spans="2:10" ht="24" customHeight="1">
      <c r="B60" s="241"/>
      <c r="C60" s="242"/>
      <c r="D60" s="243"/>
      <c r="E60" s="243"/>
      <c r="F60" s="243"/>
      <c r="G60" s="243"/>
      <c r="H60" s="243"/>
      <c r="I60" s="243"/>
      <c r="J60" s="244"/>
    </row>
    <row r="61" spans="2:10">
      <c r="B61" s="1185" t="s">
        <v>449</v>
      </c>
      <c r="C61" s="1186"/>
      <c r="D61" s="1186"/>
      <c r="E61" s="1186"/>
      <c r="F61" s="1186"/>
      <c r="G61" s="1186"/>
      <c r="H61" s="1186"/>
      <c r="I61" s="1186"/>
      <c r="J61" s="1187"/>
    </row>
  </sheetData>
  <sheetProtection algorithmName="SHA-512" hashValue="oxxXo5+IQnrN/Q2gTkjl/dr/aY578uZi/o6cmYNy2OYhP9+t+vdFNMPNomYmE7cMQWdqSaBvmMnkz0dKDjIFAQ==" saltValue="7TNsBmls66wGhqnMBVe7+A==" spinCount="100000" sheet="1" selectLockedCells="1"/>
  <mergeCells count="58">
    <mergeCell ref="B10:J10"/>
    <mergeCell ref="B12:J12"/>
    <mergeCell ref="B15:J15"/>
    <mergeCell ref="B17:J17"/>
    <mergeCell ref="B18:D18"/>
    <mergeCell ref="C13:J13"/>
    <mergeCell ref="B1:J1"/>
    <mergeCell ref="B2:J2"/>
    <mergeCell ref="B3:J3"/>
    <mergeCell ref="B5:D5"/>
    <mergeCell ref="B7:J7"/>
    <mergeCell ref="B23:D23"/>
    <mergeCell ref="F23:G23"/>
    <mergeCell ref="H23:I23"/>
    <mergeCell ref="B24:D24"/>
    <mergeCell ref="F24:G24"/>
    <mergeCell ref="H24:I24"/>
    <mergeCell ref="F20:G20"/>
    <mergeCell ref="B22:D22"/>
    <mergeCell ref="F22:G22"/>
    <mergeCell ref="H22:I22"/>
    <mergeCell ref="B19:D19"/>
    <mergeCell ref="B25:D25"/>
    <mergeCell ref="F25:G25"/>
    <mergeCell ref="H25:I25"/>
    <mergeCell ref="B27:E27"/>
    <mergeCell ref="F27:G27"/>
    <mergeCell ref="H27:I27"/>
    <mergeCell ref="B28:E28"/>
    <mergeCell ref="F28:G28"/>
    <mergeCell ref="H28:I28"/>
    <mergeCell ref="B29:E29"/>
    <mergeCell ref="F29:G29"/>
    <mergeCell ref="H29:I29"/>
    <mergeCell ref="B54:J55"/>
    <mergeCell ref="B58:J58"/>
    <mergeCell ref="B61:J61"/>
    <mergeCell ref="B46:J46"/>
    <mergeCell ref="B47:J47"/>
    <mergeCell ref="B48:J48"/>
    <mergeCell ref="B50:J50"/>
    <mergeCell ref="B51:J51"/>
    <mergeCell ref="B52:J52"/>
    <mergeCell ref="F30:G30"/>
    <mergeCell ref="H30:I30"/>
    <mergeCell ref="B44:J44"/>
    <mergeCell ref="B31:E31"/>
    <mergeCell ref="F31:G31"/>
    <mergeCell ref="B35:J35"/>
    <mergeCell ref="B40:J40"/>
    <mergeCell ref="B43:J43"/>
    <mergeCell ref="H31:I31"/>
    <mergeCell ref="B32:E32"/>
    <mergeCell ref="F32:G32"/>
    <mergeCell ref="H32:I32"/>
    <mergeCell ref="B34:J34"/>
    <mergeCell ref="C38:I38"/>
    <mergeCell ref="B30:E30"/>
  </mergeCells>
  <hyperlinks>
    <hyperlink ref="B16" r:id="rId1" xr:uid="{7777A7B1-4000-4BA9-95C3-4223B66BFEBB}"/>
  </hyperlinks>
  <printOptions horizontalCentered="1"/>
  <pageMargins left="0.25" right="0.25" top="0.25" bottom="0.25" header="0.3" footer="0.3"/>
  <pageSetup scale="91" fitToHeight="2" orientation="portrait" r:id="rId2"/>
  <headerFooter>
    <oddFooter>&amp;L&amp;"7,Regular"&amp;7CDBG-DR / NSP Restore Riverview Offsite RF&amp;C&amp;9&amp;A &amp;P&amp;R&amp;8 &amp;7 2/2021</oddFooter>
  </headerFooter>
  <rowBreaks count="1" manualBreakCount="1">
    <brk id="38" min="1"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A85822-9B85-4DD4-929B-71CC9AD8280C}">
  <sheetPr>
    <tabColor rgb="FF00B050"/>
    <pageSetUpPr fitToPage="1"/>
  </sheetPr>
  <dimension ref="A1:W72"/>
  <sheetViews>
    <sheetView showGridLines="0" topLeftCell="A43" zoomScale="60" zoomScaleNormal="60" zoomScalePageLayoutView="96" workbookViewId="0">
      <selection activeCell="K57" sqref="K57:L57"/>
    </sheetView>
  </sheetViews>
  <sheetFormatPr defaultColWidth="10.7109375" defaultRowHeight="12.75"/>
  <cols>
    <col min="1" max="1" width="5.28515625" style="1028" customWidth="1"/>
    <col min="2" max="2" width="10.28515625" style="11" customWidth="1"/>
    <col min="3" max="3" width="28.140625" style="11" customWidth="1"/>
    <col min="4" max="4" width="6.7109375" style="11" customWidth="1"/>
    <col min="5" max="5" width="10.42578125" style="11" customWidth="1"/>
    <col min="6" max="6" width="6.7109375" style="11" customWidth="1"/>
    <col min="7" max="7" width="1.7109375" style="11" customWidth="1"/>
    <col min="8" max="8" width="5.7109375" style="11" customWidth="1"/>
    <col min="9" max="9" width="6.7109375" style="11" customWidth="1"/>
    <col min="10" max="10" width="8.28515625" style="11" customWidth="1"/>
    <col min="11" max="11" width="3.7109375" style="11" customWidth="1"/>
    <col min="12" max="13" width="8.7109375" style="11" customWidth="1"/>
    <col min="14" max="14" width="6.28515625" style="11" customWidth="1"/>
    <col min="15" max="15" width="12.5703125" style="11" customWidth="1"/>
    <col min="16" max="16" width="10.7109375" style="11" hidden="1" customWidth="1"/>
    <col min="17" max="17" width="5.7109375" style="11" customWidth="1"/>
    <col min="18" max="18" width="35.42578125" style="11" bestFit="1" customWidth="1"/>
    <col min="19" max="16384" width="10.7109375" style="11"/>
  </cols>
  <sheetData>
    <row r="1" spans="2:23" ht="15" customHeight="1" thickTop="1">
      <c r="B1" s="1150"/>
      <c r="C1" s="1151"/>
      <c r="D1" s="1151"/>
      <c r="E1" s="1151"/>
      <c r="F1" s="1151"/>
      <c r="G1" s="1151"/>
      <c r="H1" s="1151"/>
      <c r="I1" s="1151"/>
      <c r="J1" s="1151"/>
      <c r="K1" s="1151"/>
      <c r="L1" s="1151"/>
      <c r="M1" s="1151"/>
      <c r="N1" s="1151"/>
      <c r="O1" s="1151"/>
      <c r="P1" s="156" t="b">
        <v>1</v>
      </c>
      <c r="Q1" s="157"/>
    </row>
    <row r="2" spans="2:23" ht="15" customHeight="1">
      <c r="B2" s="1152"/>
      <c r="C2" s="1153"/>
      <c r="D2" s="1153"/>
      <c r="E2" s="1153"/>
      <c r="F2" s="1153"/>
      <c r="G2" s="1153"/>
      <c r="H2" s="1153"/>
      <c r="I2" s="1153"/>
      <c r="J2" s="1153"/>
      <c r="K2" s="1153"/>
      <c r="L2" s="1153"/>
      <c r="M2" s="1153"/>
      <c r="N2" s="1153"/>
      <c r="O2" s="1153"/>
      <c r="P2" s="158" t="b">
        <v>0</v>
      </c>
      <c r="Q2" s="159"/>
      <c r="R2" s="1059"/>
    </row>
    <row r="3" spans="2:23" ht="15" customHeight="1">
      <c r="B3" s="1154"/>
      <c r="C3" s="1155"/>
      <c r="D3" s="1155"/>
      <c r="E3" s="1155"/>
      <c r="F3" s="1155"/>
      <c r="G3" s="1155"/>
      <c r="H3" s="1155"/>
      <c r="I3" s="1155"/>
      <c r="J3" s="1155"/>
      <c r="K3" s="1155"/>
      <c r="L3" s="1155"/>
      <c r="M3" s="1155"/>
      <c r="N3" s="1155"/>
      <c r="O3" s="1155"/>
      <c r="P3" s="158"/>
      <c r="Q3" s="159"/>
      <c r="R3" s="1121"/>
    </row>
    <row r="4" spans="2:23" ht="15" customHeight="1">
      <c r="B4" s="160"/>
      <c r="C4" s="161"/>
      <c r="D4" s="161"/>
      <c r="E4" s="161"/>
      <c r="F4" s="161"/>
      <c r="G4" s="161"/>
      <c r="H4" s="161"/>
      <c r="I4" s="161"/>
      <c r="J4" s="161"/>
      <c r="K4" s="161"/>
      <c r="L4" s="161"/>
      <c r="M4" s="161"/>
      <c r="N4" s="161"/>
      <c r="O4" s="161"/>
      <c r="P4" s="158"/>
      <c r="Q4" s="159"/>
      <c r="R4" s="1121"/>
    </row>
    <row r="5" spans="2:23" ht="15" customHeight="1">
      <c r="B5" s="160"/>
      <c r="C5" s="161"/>
      <c r="D5" s="161"/>
      <c r="E5" s="161"/>
      <c r="F5" s="161"/>
      <c r="G5" s="161"/>
      <c r="H5" s="161"/>
      <c r="I5" s="161"/>
      <c r="J5" s="161"/>
      <c r="K5" s="161"/>
      <c r="L5" s="161"/>
      <c r="M5" s="161"/>
      <c r="N5" s="161"/>
      <c r="O5" s="161"/>
      <c r="P5" s="158"/>
      <c r="Q5" s="159"/>
      <c r="R5" s="1121"/>
    </row>
    <row r="6" spans="2:23" ht="15" customHeight="1">
      <c r="B6" s="162"/>
      <c r="C6" s="158"/>
      <c r="D6" s="158"/>
      <c r="E6" s="158"/>
      <c r="F6" s="158"/>
      <c r="G6" s="158"/>
      <c r="H6" s="158"/>
      <c r="I6" s="158"/>
      <c r="J6" s="158"/>
      <c r="K6" s="158"/>
      <c r="L6" s="158"/>
      <c r="M6" s="158"/>
      <c r="N6" s="158"/>
      <c r="O6" s="158"/>
      <c r="P6" s="158"/>
      <c r="Q6" s="159"/>
      <c r="R6" s="1121"/>
    </row>
    <row r="7" spans="2:23" ht="10.5" customHeight="1">
      <c r="B7" s="162"/>
      <c r="C7" s="158"/>
      <c r="D7" s="158"/>
      <c r="E7" s="158"/>
      <c r="F7" s="158"/>
      <c r="G7" s="158"/>
      <c r="H7" s="158"/>
      <c r="I7" s="158"/>
      <c r="J7" s="158"/>
      <c r="K7" s="158"/>
      <c r="L7" s="158"/>
      <c r="M7" s="158"/>
      <c r="N7" s="158"/>
      <c r="O7" s="158"/>
      <c r="P7" s="158"/>
      <c r="Q7" s="159"/>
      <c r="R7" s="1121"/>
    </row>
    <row r="8" spans="2:23" ht="15" customHeight="1">
      <c r="B8" s="162"/>
      <c r="C8" s="158"/>
      <c r="D8" s="158"/>
      <c r="E8" s="158"/>
      <c r="F8" s="158"/>
      <c r="G8" s="158"/>
      <c r="H8" s="158"/>
      <c r="I8" s="158"/>
      <c r="J8" s="158"/>
      <c r="K8" s="158"/>
      <c r="L8" s="158"/>
      <c r="M8" s="158"/>
      <c r="N8" s="158"/>
      <c r="O8" s="158"/>
      <c r="P8" s="158"/>
      <c r="Q8" s="159"/>
      <c r="R8" s="1121"/>
    </row>
    <row r="9" spans="2:23" ht="15" customHeight="1">
      <c r="B9" s="162"/>
      <c r="C9" s="158"/>
      <c r="D9" s="158"/>
      <c r="E9" s="158"/>
      <c r="F9" s="158"/>
      <c r="G9" s="158"/>
      <c r="H9" s="158"/>
      <c r="I9" s="158"/>
      <c r="J9" s="158"/>
      <c r="K9" s="158"/>
      <c r="L9" s="158"/>
      <c r="M9" s="158"/>
      <c r="N9" s="158"/>
      <c r="O9" s="158"/>
      <c r="P9" s="158"/>
      <c r="Q9" s="159"/>
      <c r="R9" s="1075"/>
    </row>
    <row r="10" spans="2:23" ht="15" customHeight="1">
      <c r="B10" s="162"/>
      <c r="C10" s="158"/>
      <c r="D10" s="158"/>
      <c r="E10" s="158"/>
      <c r="F10" s="158"/>
      <c r="G10" s="158"/>
      <c r="H10" s="158"/>
      <c r="I10" s="158"/>
      <c r="J10" s="158"/>
      <c r="K10" s="158"/>
      <c r="L10" s="158"/>
      <c r="M10" s="158"/>
      <c r="N10" s="158"/>
      <c r="O10" s="158"/>
      <c r="P10" s="158"/>
      <c r="Q10" s="159"/>
      <c r="R10" s="1075"/>
    </row>
    <row r="11" spans="2:23" ht="15" customHeight="1">
      <c r="B11" s="162"/>
      <c r="C11" s="158"/>
      <c r="D11" s="158"/>
      <c r="E11" s="158"/>
      <c r="F11" s="158"/>
      <c r="G11" s="158"/>
      <c r="H11" s="158"/>
      <c r="I11" s="158"/>
      <c r="J11" s="158"/>
      <c r="K11" s="158"/>
      <c r="L11" s="158"/>
      <c r="M11" s="158"/>
      <c r="N11" s="158"/>
      <c r="O11" s="158"/>
      <c r="P11" s="158"/>
      <c r="Q11" s="159"/>
      <c r="R11" s="1121"/>
      <c r="S11" s="1029"/>
      <c r="T11" s="1029"/>
      <c r="U11" s="1029"/>
      <c r="V11" s="1029"/>
      <c r="W11" s="1029"/>
    </row>
    <row r="12" spans="2:23" ht="15" customHeight="1">
      <c r="B12" s="162"/>
      <c r="C12" s="158"/>
      <c r="D12" s="158"/>
      <c r="E12" s="158"/>
      <c r="F12" s="158"/>
      <c r="G12" s="158"/>
      <c r="H12" s="158"/>
      <c r="I12" s="158"/>
      <c r="J12" s="158"/>
      <c r="K12" s="158"/>
      <c r="L12" s="158"/>
      <c r="M12" s="158"/>
      <c r="N12" s="158"/>
      <c r="O12" s="158"/>
      <c r="P12" s="158"/>
      <c r="Q12" s="159"/>
      <c r="R12" s="1121"/>
      <c r="S12" s="1029"/>
      <c r="T12" s="1029"/>
      <c r="U12" s="1029"/>
      <c r="V12" s="1029"/>
      <c r="W12" s="1029"/>
    </row>
    <row r="13" spans="2:23" ht="15" customHeight="1">
      <c r="B13" s="162"/>
      <c r="C13" s="158"/>
      <c r="D13" s="158"/>
      <c r="E13" s="158"/>
      <c r="F13" s="158"/>
      <c r="G13" s="158"/>
      <c r="H13" s="158"/>
      <c r="I13" s="158"/>
      <c r="J13" s="158"/>
      <c r="K13" s="158"/>
      <c r="L13" s="158"/>
      <c r="M13" s="158"/>
      <c r="N13" s="158"/>
      <c r="O13" s="158"/>
      <c r="P13" s="158"/>
      <c r="Q13" s="159"/>
      <c r="R13" s="1121"/>
      <c r="S13" s="1029"/>
      <c r="T13" s="1029"/>
      <c r="U13" s="1029"/>
      <c r="V13" s="1029"/>
      <c r="W13" s="1029"/>
    </row>
    <row r="14" spans="2:23" ht="15" customHeight="1">
      <c r="B14" s="162"/>
      <c r="C14" s="158"/>
      <c r="D14" s="158"/>
      <c r="E14" s="158"/>
      <c r="F14" s="158"/>
      <c r="G14" s="158"/>
      <c r="H14" s="158"/>
      <c r="I14" s="158"/>
      <c r="J14" s="158"/>
      <c r="K14" s="158"/>
      <c r="L14" s="158"/>
      <c r="M14" s="158"/>
      <c r="N14" s="158"/>
      <c r="O14" s="158"/>
      <c r="P14" s="158"/>
      <c r="Q14" s="159"/>
      <c r="R14" s="1121"/>
      <c r="S14" s="1029"/>
      <c r="T14" s="1029"/>
      <c r="U14" s="1029"/>
      <c r="V14" s="1029"/>
      <c r="W14" s="1029"/>
    </row>
    <row r="15" spans="2:23" ht="15" customHeight="1">
      <c r="B15" s="162"/>
      <c r="C15" s="158"/>
      <c r="D15" s="158"/>
      <c r="E15" s="158"/>
      <c r="F15" s="158"/>
      <c r="G15" s="158"/>
      <c r="H15" s="158"/>
      <c r="I15" s="158"/>
      <c r="J15" s="158"/>
      <c r="K15" s="158"/>
      <c r="L15" s="158"/>
      <c r="M15" s="158"/>
      <c r="N15" s="158"/>
      <c r="O15" s="158"/>
      <c r="P15" s="158"/>
      <c r="Q15" s="159"/>
      <c r="R15" s="1121"/>
      <c r="S15" s="1029"/>
      <c r="T15" s="1029"/>
      <c r="U15" s="1029"/>
      <c r="V15" s="1029"/>
      <c r="W15" s="1029"/>
    </row>
    <row r="16" spans="2:23" ht="15" customHeight="1">
      <c r="B16" s="162"/>
      <c r="C16" s="158"/>
      <c r="D16" s="158"/>
      <c r="E16" s="158"/>
      <c r="F16" s="158"/>
      <c r="G16" s="158"/>
      <c r="H16" s="158"/>
      <c r="I16" s="158"/>
      <c r="J16" s="158"/>
      <c r="K16" s="158"/>
      <c r="L16" s="158"/>
      <c r="M16" s="158"/>
      <c r="N16" s="158"/>
      <c r="O16" s="158"/>
      <c r="P16" s="158"/>
      <c r="Q16" s="159"/>
      <c r="R16" s="1121"/>
      <c r="S16" s="1029"/>
      <c r="T16" s="1029"/>
      <c r="U16" s="1029"/>
      <c r="V16" s="1029"/>
      <c r="W16" s="1029"/>
    </row>
    <row r="17" spans="2:23" ht="15" customHeight="1">
      <c r="B17" s="162"/>
      <c r="C17" s="158"/>
      <c r="D17" s="158"/>
      <c r="E17" s="158"/>
      <c r="F17" s="158"/>
      <c r="G17" s="158"/>
      <c r="H17" s="158"/>
      <c r="I17" s="158"/>
      <c r="J17" s="158"/>
      <c r="K17" s="158"/>
      <c r="L17" s="158"/>
      <c r="M17" s="158"/>
      <c r="N17" s="158"/>
      <c r="O17" s="158"/>
      <c r="P17" s="158"/>
      <c r="Q17" s="159"/>
      <c r="R17" s="1121"/>
      <c r="S17" s="1029"/>
      <c r="T17" s="1029"/>
      <c r="U17" s="1029"/>
      <c r="V17" s="1029"/>
      <c r="W17" s="1029"/>
    </row>
    <row r="18" spans="2:23" ht="15" customHeight="1">
      <c r="B18" s="162"/>
      <c r="C18" s="158"/>
      <c r="D18" s="158"/>
      <c r="E18" s="158"/>
      <c r="F18" s="158"/>
      <c r="G18" s="158"/>
      <c r="H18" s="158"/>
      <c r="I18" s="158"/>
      <c r="J18" s="158"/>
      <c r="K18" s="158"/>
      <c r="L18" s="158"/>
      <c r="M18" s="158"/>
      <c r="N18" s="158"/>
      <c r="O18" s="158"/>
      <c r="P18" s="158"/>
      <c r="Q18" s="159"/>
      <c r="R18" s="1121"/>
    </row>
    <row r="19" spans="2:23" ht="15" customHeight="1">
      <c r="B19" s="162"/>
      <c r="C19" s="158"/>
      <c r="D19" s="158"/>
      <c r="E19" s="158"/>
      <c r="F19" s="158"/>
      <c r="G19" s="158"/>
      <c r="H19" s="158"/>
      <c r="I19" s="158"/>
      <c r="J19" s="158"/>
      <c r="K19" s="158"/>
      <c r="L19" s="158"/>
      <c r="M19" s="158"/>
      <c r="N19" s="158"/>
      <c r="O19" s="158"/>
      <c r="P19" s="158"/>
      <c r="Q19" s="159"/>
      <c r="R19" s="1121"/>
    </row>
    <row r="20" spans="2:23" ht="15" customHeight="1">
      <c r="B20" s="163"/>
      <c r="C20" s="164"/>
      <c r="D20" s="164"/>
      <c r="E20" s="164"/>
      <c r="F20" s="164"/>
      <c r="G20" s="164"/>
      <c r="H20" s="164"/>
      <c r="I20" s="164"/>
      <c r="J20" s="164"/>
      <c r="K20" s="164"/>
      <c r="L20" s="164"/>
      <c r="M20" s="164"/>
      <c r="N20" s="164"/>
      <c r="O20" s="164"/>
      <c r="P20" s="158"/>
      <c r="Q20" s="159"/>
      <c r="R20" s="1075"/>
    </row>
    <row r="21" spans="2:23" ht="39">
      <c r="B21" s="1147" t="s">
        <v>490</v>
      </c>
      <c r="C21" s="1148"/>
      <c r="D21" s="1148"/>
      <c r="E21" s="1148"/>
      <c r="F21" s="1148"/>
      <c r="G21" s="1148"/>
      <c r="H21" s="1148"/>
      <c r="I21" s="1148"/>
      <c r="J21" s="1148"/>
      <c r="K21" s="1148"/>
      <c r="L21" s="1148"/>
      <c r="M21" s="1148"/>
      <c r="N21" s="1148"/>
      <c r="O21" s="1148"/>
      <c r="P21" s="1148"/>
      <c r="Q21" s="1149"/>
      <c r="R21" s="1075"/>
    </row>
    <row r="22" spans="2:23" ht="39" customHeight="1">
      <c r="B22" s="165"/>
      <c r="C22" s="166"/>
      <c r="D22" s="166"/>
      <c r="E22" s="166"/>
      <c r="F22" s="166"/>
      <c r="G22" s="166"/>
      <c r="H22" s="166"/>
      <c r="I22" s="166"/>
      <c r="J22" s="166"/>
      <c r="K22" s="166"/>
      <c r="L22" s="166"/>
      <c r="M22" s="166"/>
      <c r="N22" s="166"/>
      <c r="O22" s="166"/>
      <c r="P22" s="166"/>
      <c r="Q22" s="167"/>
      <c r="R22" s="1121"/>
    </row>
    <row r="23" spans="2:23" ht="15" customHeight="1">
      <c r="B23" s="165"/>
      <c r="C23" s="166"/>
      <c r="D23" s="166"/>
      <c r="E23" s="166"/>
      <c r="F23" s="166"/>
      <c r="G23" s="166"/>
      <c r="H23" s="166"/>
      <c r="I23" s="166"/>
      <c r="J23" s="166"/>
      <c r="K23" s="166"/>
      <c r="L23" s="166"/>
      <c r="M23" s="166"/>
      <c r="N23" s="166"/>
      <c r="O23" s="166"/>
      <c r="P23" s="166"/>
      <c r="Q23" s="167"/>
      <c r="R23" s="1121"/>
    </row>
    <row r="24" spans="2:23" ht="15" customHeight="1">
      <c r="B24" s="165"/>
      <c r="C24" s="166"/>
      <c r="D24" s="166"/>
      <c r="E24" s="166"/>
      <c r="F24" s="166"/>
      <c r="G24" s="166"/>
      <c r="H24" s="166"/>
      <c r="I24" s="166"/>
      <c r="J24" s="166"/>
      <c r="K24" s="166"/>
      <c r="L24" s="166"/>
      <c r="M24" s="166"/>
      <c r="N24" s="166"/>
      <c r="O24" s="166"/>
      <c r="P24" s="166"/>
      <c r="Q24" s="167"/>
      <c r="R24" s="1121"/>
    </row>
    <row r="25" spans="2:23" ht="15" customHeight="1">
      <c r="B25" s="168"/>
      <c r="C25" s="169"/>
      <c r="D25" s="169"/>
      <c r="E25" s="169"/>
      <c r="F25" s="169"/>
      <c r="G25" s="169"/>
      <c r="H25" s="169"/>
      <c r="I25" s="169"/>
      <c r="J25" s="169"/>
      <c r="K25" s="169"/>
      <c r="L25" s="169"/>
      <c r="M25" s="169"/>
      <c r="N25" s="169"/>
      <c r="O25" s="169"/>
      <c r="P25" s="169"/>
      <c r="Q25" s="170"/>
      <c r="R25" s="1121"/>
    </row>
    <row r="26" spans="2:23" ht="74.25" customHeight="1">
      <c r="B26" s="1147" t="s">
        <v>414</v>
      </c>
      <c r="C26" s="1148"/>
      <c r="D26" s="1148" t="s">
        <v>415</v>
      </c>
      <c r="E26" s="1148"/>
      <c r="F26" s="1148"/>
      <c r="G26" s="1148"/>
      <c r="H26" s="1148"/>
      <c r="I26" s="1148"/>
      <c r="J26" s="1148"/>
      <c r="K26" s="1148"/>
      <c r="L26" s="1148"/>
      <c r="M26" s="1148"/>
      <c r="N26" s="1148"/>
      <c r="O26" s="1148"/>
      <c r="P26" s="1148"/>
      <c r="Q26" s="1149"/>
      <c r="R26" s="1040"/>
    </row>
    <row r="27" spans="2:23" ht="35.25" customHeight="1">
      <c r="B27" s="1147" t="s">
        <v>40</v>
      </c>
      <c r="C27" s="1148"/>
      <c r="D27" s="1148"/>
      <c r="E27" s="1148"/>
      <c r="F27" s="1148"/>
      <c r="G27" s="1148"/>
      <c r="H27" s="1148"/>
      <c r="I27" s="1148"/>
      <c r="J27" s="1148"/>
      <c r="K27" s="1148"/>
      <c r="L27" s="1148"/>
      <c r="M27" s="1148"/>
      <c r="N27" s="1148"/>
      <c r="O27" s="1148"/>
      <c r="P27" s="1148"/>
      <c r="Q27" s="1149"/>
      <c r="R27" s="1040"/>
    </row>
    <row r="28" spans="2:23" ht="15" customHeight="1">
      <c r="B28" s="171"/>
      <c r="C28" s="172"/>
      <c r="D28" s="172"/>
      <c r="E28" s="172"/>
      <c r="F28" s="172"/>
      <c r="G28" s="172"/>
      <c r="H28" s="172"/>
      <c r="I28" s="172"/>
      <c r="J28" s="172"/>
      <c r="K28" s="172"/>
      <c r="L28" s="172"/>
      <c r="M28" s="172"/>
      <c r="N28" s="172"/>
      <c r="O28" s="172"/>
      <c r="P28" s="172"/>
      <c r="Q28" s="173"/>
      <c r="R28" s="1040"/>
    </row>
    <row r="29" spans="2:23" ht="15" customHeight="1">
      <c r="B29" s="171"/>
      <c r="C29" s="172"/>
      <c r="D29" s="172"/>
      <c r="E29" s="172"/>
      <c r="F29" s="172"/>
      <c r="G29" s="172"/>
      <c r="H29" s="172"/>
      <c r="I29" s="172"/>
      <c r="J29" s="172"/>
      <c r="K29" s="172"/>
      <c r="L29" s="172"/>
      <c r="M29" s="172"/>
      <c r="N29" s="172"/>
      <c r="O29" s="172"/>
      <c r="P29" s="172"/>
      <c r="Q29" s="173"/>
      <c r="R29" s="1040"/>
    </row>
    <row r="30" spans="2:23" ht="15" customHeight="1">
      <c r="B30" s="171"/>
      <c r="C30" s="172"/>
      <c r="D30" s="172"/>
      <c r="E30" s="172"/>
      <c r="F30" s="172"/>
      <c r="G30" s="172"/>
      <c r="H30" s="172"/>
      <c r="I30" s="172"/>
      <c r="J30" s="172"/>
      <c r="K30" s="172"/>
      <c r="L30" s="172"/>
      <c r="M30" s="172"/>
      <c r="N30" s="172"/>
      <c r="O30" s="172"/>
      <c r="P30" s="172"/>
      <c r="Q30" s="173"/>
      <c r="R30" s="1040"/>
    </row>
    <row r="31" spans="2:23" ht="15" customHeight="1">
      <c r="B31" s="171"/>
      <c r="C31" s="172"/>
      <c r="D31" s="172"/>
      <c r="E31" s="172"/>
      <c r="F31" s="172"/>
      <c r="G31" s="172"/>
      <c r="H31" s="172"/>
      <c r="I31" s="172"/>
      <c r="J31" s="172"/>
      <c r="K31" s="172"/>
      <c r="L31" s="172"/>
      <c r="M31" s="172"/>
      <c r="N31" s="172"/>
      <c r="O31" s="172"/>
      <c r="P31" s="172"/>
      <c r="Q31" s="173"/>
    </row>
    <row r="32" spans="2:23" ht="15" customHeight="1">
      <c r="B32" s="171"/>
      <c r="C32" s="172"/>
      <c r="D32" s="172"/>
      <c r="E32" s="172"/>
      <c r="F32" s="172"/>
      <c r="G32" s="172"/>
      <c r="H32" s="172"/>
      <c r="I32" s="172"/>
      <c r="J32" s="172"/>
      <c r="K32" s="172"/>
      <c r="L32" s="172"/>
      <c r="M32" s="172"/>
      <c r="N32" s="172"/>
      <c r="O32" s="172"/>
      <c r="P32" s="172"/>
      <c r="Q32" s="173"/>
    </row>
    <row r="33" spans="2:17" ht="15" customHeight="1">
      <c r="B33" s="171"/>
      <c r="C33" s="172"/>
      <c r="D33" s="172"/>
      <c r="E33" s="172"/>
      <c r="F33" s="172"/>
      <c r="G33" s="172"/>
      <c r="H33" s="172"/>
      <c r="I33" s="172"/>
      <c r="J33" s="172"/>
      <c r="K33" s="172"/>
      <c r="L33" s="172"/>
      <c r="M33" s="172"/>
      <c r="N33" s="172"/>
      <c r="O33" s="172"/>
      <c r="P33" s="172"/>
      <c r="Q33" s="173"/>
    </row>
    <row r="34" spans="2:17" ht="36">
      <c r="B34" s="1125" t="s">
        <v>416</v>
      </c>
      <c r="C34" s="1126"/>
      <c r="D34" s="1126"/>
      <c r="E34" s="1126"/>
      <c r="F34" s="1126"/>
      <c r="G34" s="1126"/>
      <c r="H34" s="1126"/>
      <c r="I34" s="1126"/>
      <c r="J34" s="1126"/>
      <c r="K34" s="1126"/>
      <c r="L34" s="1126"/>
      <c r="M34" s="1126"/>
      <c r="N34" s="1126"/>
      <c r="O34" s="1126"/>
      <c r="P34" s="1126"/>
      <c r="Q34" s="1127"/>
    </row>
    <row r="35" spans="2:17" ht="15" customHeight="1">
      <c r="B35" s="174"/>
      <c r="C35" s="175"/>
      <c r="D35" s="176"/>
      <c r="E35" s="176"/>
      <c r="F35" s="176"/>
      <c r="G35" s="176"/>
      <c r="H35" s="176"/>
      <c r="I35" s="176"/>
      <c r="J35" s="176"/>
      <c r="K35" s="175"/>
      <c r="L35" s="175"/>
      <c r="M35" s="175"/>
      <c r="N35" s="175"/>
      <c r="O35" s="175"/>
      <c r="P35" s="158"/>
      <c r="Q35" s="159"/>
    </row>
    <row r="36" spans="2:17" ht="15" customHeight="1">
      <c r="B36" s="163"/>
      <c r="C36" s="164"/>
      <c r="D36" s="176"/>
      <c r="E36" s="176"/>
      <c r="F36" s="176"/>
      <c r="G36" s="176"/>
      <c r="H36" s="176"/>
      <c r="I36" s="176"/>
      <c r="J36" s="176"/>
      <c r="K36" s="164"/>
      <c r="L36" s="164"/>
      <c r="M36" s="164"/>
      <c r="N36" s="164"/>
      <c r="O36" s="164"/>
      <c r="P36" s="158"/>
      <c r="Q36" s="159"/>
    </row>
    <row r="37" spans="2:17" ht="15" customHeight="1">
      <c r="B37" s="163"/>
      <c r="C37" s="164"/>
      <c r="D37" s="176"/>
      <c r="E37" s="176"/>
      <c r="F37" s="176"/>
      <c r="G37" s="176"/>
      <c r="H37" s="176"/>
      <c r="I37" s="176"/>
      <c r="J37" s="176"/>
      <c r="K37" s="164"/>
      <c r="L37" s="164"/>
      <c r="M37" s="164"/>
      <c r="N37" s="164"/>
      <c r="O37" s="164"/>
      <c r="P37" s="158"/>
      <c r="Q37" s="159"/>
    </row>
    <row r="38" spans="2:17" ht="15" customHeight="1">
      <c r="B38" s="163"/>
      <c r="C38" s="164"/>
      <c r="D38" s="176"/>
      <c r="E38" s="176"/>
      <c r="F38" s="176"/>
      <c r="G38" s="176"/>
      <c r="H38" s="176"/>
      <c r="I38" s="176"/>
      <c r="J38" s="176"/>
      <c r="K38" s="164"/>
      <c r="L38" s="164"/>
      <c r="M38" s="164"/>
      <c r="N38" s="164"/>
      <c r="O38" s="164"/>
      <c r="P38" s="158"/>
      <c r="Q38" s="159"/>
    </row>
    <row r="39" spans="2:17" ht="15" customHeight="1">
      <c r="B39" s="163"/>
      <c r="C39" s="164"/>
      <c r="D39" s="176"/>
      <c r="E39" s="176"/>
      <c r="F39" s="176"/>
      <c r="G39" s="176"/>
      <c r="H39" s="176"/>
      <c r="I39" s="176"/>
      <c r="J39" s="176"/>
      <c r="K39" s="164"/>
      <c r="L39" s="164"/>
      <c r="M39" s="164"/>
      <c r="N39" s="164"/>
      <c r="O39" s="164"/>
      <c r="P39" s="158"/>
      <c r="Q39" s="159"/>
    </row>
    <row r="40" spans="2:17" ht="15" customHeight="1">
      <c r="B40" s="163"/>
      <c r="C40" s="164"/>
      <c r="D40" s="176"/>
      <c r="E40" s="176"/>
      <c r="F40" s="176"/>
      <c r="G40" s="176"/>
      <c r="H40" s="176"/>
      <c r="I40" s="176"/>
      <c r="J40" s="176"/>
      <c r="K40" s="164"/>
      <c r="L40" s="164"/>
      <c r="M40" s="164"/>
      <c r="N40" s="164"/>
      <c r="O40" s="164"/>
      <c r="P40" s="158"/>
      <c r="Q40" s="159"/>
    </row>
    <row r="41" spans="2:17" ht="15" customHeight="1">
      <c r="B41" s="163"/>
      <c r="C41" s="164"/>
      <c r="D41" s="176"/>
      <c r="E41" s="176"/>
      <c r="F41" s="176"/>
      <c r="G41" s="176"/>
      <c r="H41" s="176"/>
      <c r="I41" s="176"/>
      <c r="J41" s="176"/>
      <c r="K41" s="164"/>
      <c r="L41" s="164"/>
      <c r="M41" s="164"/>
      <c r="N41" s="164"/>
      <c r="O41" s="164"/>
      <c r="P41" s="158"/>
      <c r="Q41" s="159"/>
    </row>
    <row r="42" spans="2:17" ht="15" customHeight="1">
      <c r="B42" s="163"/>
      <c r="C42" s="164"/>
      <c r="D42" s="176"/>
      <c r="E42" s="176"/>
      <c r="F42" s="176"/>
      <c r="G42" s="176"/>
      <c r="H42" s="176"/>
      <c r="I42" s="176"/>
      <c r="J42" s="176"/>
      <c r="K42" s="164"/>
      <c r="L42" s="164"/>
      <c r="M42" s="164"/>
      <c r="N42" s="164"/>
      <c r="O42" s="164"/>
      <c r="P42" s="158"/>
      <c r="Q42" s="159"/>
    </row>
    <row r="43" spans="2:17" ht="15" customHeight="1">
      <c r="B43" s="177"/>
      <c r="C43" s="178"/>
      <c r="D43" s="176"/>
      <c r="E43" s="176"/>
      <c r="F43" s="176"/>
      <c r="G43" s="176"/>
      <c r="H43" s="176"/>
      <c r="I43" s="176"/>
      <c r="J43" s="176"/>
      <c r="K43" s="179"/>
      <c r="L43" s="179"/>
      <c r="M43" s="179"/>
      <c r="N43" s="180"/>
      <c r="O43" s="180"/>
      <c r="P43" s="158"/>
      <c r="Q43" s="159"/>
    </row>
    <row r="44" spans="2:17" ht="15" customHeight="1">
      <c r="B44" s="181"/>
      <c r="C44" s="182"/>
      <c r="D44" s="176"/>
      <c r="E44" s="176"/>
      <c r="F44" s="176"/>
      <c r="G44" s="176"/>
      <c r="H44" s="176"/>
      <c r="I44" s="176"/>
      <c r="J44" s="176"/>
      <c r="K44" s="182"/>
      <c r="L44" s="182"/>
      <c r="M44" s="182"/>
      <c r="N44" s="182"/>
      <c r="O44" s="182"/>
      <c r="P44" s="158"/>
      <c r="Q44" s="159"/>
    </row>
    <row r="45" spans="2:17" ht="15" customHeight="1">
      <c r="B45" s="183"/>
      <c r="C45" s="184"/>
      <c r="D45" s="176"/>
      <c r="E45" s="176"/>
      <c r="F45" s="176"/>
      <c r="G45" s="176"/>
      <c r="H45" s="176"/>
      <c r="I45" s="176"/>
      <c r="J45" s="176"/>
      <c r="K45" s="184"/>
      <c r="L45" s="184"/>
      <c r="M45" s="184"/>
      <c r="N45" s="184"/>
      <c r="O45" s="184"/>
      <c r="P45" s="158"/>
      <c r="Q45" s="159"/>
    </row>
    <row r="46" spans="2:17" ht="15" customHeight="1">
      <c r="B46" s="181"/>
      <c r="C46" s="182"/>
      <c r="D46" s="176"/>
      <c r="E46" s="176"/>
      <c r="F46" s="176"/>
      <c r="G46" s="176"/>
      <c r="H46" s="176"/>
      <c r="I46" s="176"/>
      <c r="J46" s="176"/>
      <c r="K46" s="182"/>
      <c r="L46" s="182"/>
      <c r="M46" s="182"/>
      <c r="N46" s="182"/>
      <c r="O46" s="182"/>
      <c r="P46" s="158"/>
      <c r="Q46" s="159"/>
    </row>
    <row r="47" spans="2:17" ht="15" customHeight="1">
      <c r="B47" s="183"/>
      <c r="C47" s="184"/>
      <c r="D47" s="176"/>
      <c r="E47" s="176"/>
      <c r="F47" s="176"/>
      <c r="G47" s="176"/>
      <c r="H47" s="176"/>
      <c r="I47" s="176"/>
      <c r="J47" s="176"/>
      <c r="K47" s="184"/>
      <c r="L47" s="184"/>
      <c r="M47" s="184"/>
      <c r="N47" s="184"/>
      <c r="O47" s="184"/>
      <c r="P47" s="158"/>
      <c r="Q47" s="159"/>
    </row>
    <row r="48" spans="2:17" ht="15" customHeight="1">
      <c r="B48" s="183"/>
      <c r="C48" s="184"/>
      <c r="D48" s="185"/>
      <c r="E48" s="185"/>
      <c r="F48" s="185"/>
      <c r="G48" s="185"/>
      <c r="H48" s="185"/>
      <c r="I48" s="185"/>
      <c r="J48" s="185"/>
      <c r="K48" s="184"/>
      <c r="L48" s="184"/>
      <c r="M48" s="184"/>
      <c r="N48" s="184"/>
      <c r="O48" s="184"/>
      <c r="P48" s="158"/>
      <c r="Q48" s="159"/>
    </row>
    <row r="49" spans="2:18" ht="15" customHeight="1">
      <c r="B49" s="181"/>
      <c r="C49" s="182"/>
      <c r="D49" s="182"/>
      <c r="E49" s="182"/>
      <c r="F49" s="182"/>
      <c r="G49" s="182"/>
      <c r="H49" s="182"/>
      <c r="I49" s="182"/>
      <c r="J49" s="182"/>
      <c r="K49" s="182"/>
      <c r="L49" s="182"/>
      <c r="M49" s="182"/>
      <c r="N49" s="182"/>
      <c r="O49" s="182"/>
      <c r="P49" s="158"/>
      <c r="Q49" s="159"/>
    </row>
    <row r="50" spans="2:18" ht="35.25" customHeight="1">
      <c r="B50" s="1128" t="s">
        <v>417</v>
      </c>
      <c r="C50" s="1129"/>
      <c r="D50" s="1129"/>
      <c r="E50" s="1129"/>
      <c r="F50" s="1129"/>
      <c r="G50" s="1129"/>
      <c r="H50" s="1129"/>
      <c r="I50" s="1129"/>
      <c r="J50" s="1129"/>
      <c r="K50" s="1129"/>
      <c r="L50" s="1129"/>
      <c r="M50" s="1129"/>
      <c r="N50" s="1129"/>
      <c r="O50" s="1129"/>
      <c r="P50" s="1129"/>
      <c r="Q50" s="1130"/>
    </row>
    <row r="51" spans="2:18" ht="24.75" customHeight="1">
      <c r="B51" s="1131" t="s">
        <v>802</v>
      </c>
      <c r="C51" s="1132"/>
      <c r="D51" s="1132"/>
      <c r="E51" s="1132"/>
      <c r="F51" s="1132"/>
      <c r="G51" s="1132"/>
      <c r="H51" s="1132"/>
      <c r="I51" s="1132"/>
      <c r="J51" s="1132"/>
      <c r="K51" s="1132"/>
      <c r="L51" s="1132"/>
      <c r="M51" s="1132"/>
      <c r="N51" s="1132"/>
      <c r="O51" s="1132"/>
      <c r="P51" s="1132"/>
      <c r="Q51" s="1133"/>
    </row>
    <row r="52" spans="2:18" ht="15.75" customHeight="1">
      <c r="B52" s="177"/>
      <c r="C52" s="180"/>
      <c r="D52" s="180"/>
      <c r="E52" s="186"/>
      <c r="F52" s="186"/>
      <c r="G52" s="186"/>
      <c r="H52" s="186"/>
      <c r="I52" s="179"/>
      <c r="J52" s="179"/>
      <c r="K52" s="179"/>
      <c r="L52" s="179"/>
      <c r="M52" s="179"/>
      <c r="N52" s="180"/>
      <c r="O52" s="180"/>
      <c r="P52" s="158"/>
      <c r="Q52" s="159"/>
    </row>
    <row r="53" spans="2:18" ht="15.75" customHeight="1">
      <c r="B53" s="177"/>
      <c r="C53" s="179"/>
      <c r="D53" s="179"/>
      <c r="E53" s="179"/>
      <c r="F53" s="179"/>
      <c r="G53" s="179"/>
      <c r="H53" s="179"/>
      <c r="I53" s="179"/>
      <c r="J53" s="179"/>
      <c r="K53" s="179"/>
      <c r="L53" s="179"/>
      <c r="M53" s="179"/>
      <c r="N53" s="180"/>
      <c r="O53" s="180"/>
      <c r="P53" s="158"/>
      <c r="Q53" s="159"/>
    </row>
    <row r="54" spans="2:18" ht="15.75">
      <c r="B54" s="177"/>
      <c r="C54" s="179"/>
      <c r="D54" s="179"/>
      <c r="E54" s="179"/>
      <c r="F54" s="179"/>
      <c r="G54" s="179"/>
      <c r="H54" s="179"/>
      <c r="I54" s="179"/>
      <c r="J54" s="179"/>
      <c r="K54" s="179"/>
      <c r="L54" s="179"/>
      <c r="M54" s="179"/>
      <c r="N54" s="180"/>
      <c r="O54" s="180"/>
      <c r="P54" s="187"/>
      <c r="Q54" s="159"/>
    </row>
    <row r="55" spans="2:18" ht="15.75" customHeight="1">
      <c r="B55" s="188"/>
      <c r="C55" s="180"/>
      <c r="D55" s="180"/>
      <c r="E55" s="180"/>
      <c r="F55" s="180"/>
      <c r="G55" s="180"/>
      <c r="H55" s="180"/>
      <c r="I55" s="180"/>
      <c r="J55" s="180"/>
      <c r="K55" s="180"/>
      <c r="L55" s="180"/>
      <c r="M55" s="180"/>
      <c r="N55" s="180"/>
      <c r="O55" s="180"/>
      <c r="P55" s="158"/>
      <c r="Q55" s="159"/>
    </row>
    <row r="56" spans="2:18" ht="21" customHeight="1">
      <c r="B56" s="188"/>
      <c r="C56" s="180"/>
      <c r="D56" s="180"/>
      <c r="E56" s="180"/>
      <c r="F56" s="180"/>
      <c r="G56" s="180"/>
      <c r="H56" s="180"/>
      <c r="I56" s="180"/>
      <c r="J56" s="180"/>
      <c r="K56" s="180"/>
      <c r="L56" s="180"/>
      <c r="M56" s="180"/>
      <c r="N56" s="180"/>
      <c r="O56" s="180"/>
      <c r="P56" s="158"/>
      <c r="Q56" s="159"/>
    </row>
    <row r="57" spans="2:18" ht="15.75" customHeight="1">
      <c r="B57" s="188"/>
      <c r="C57" s="180"/>
      <c r="D57" s="1134"/>
      <c r="E57" s="1134"/>
      <c r="F57" s="1134"/>
      <c r="G57" s="1134"/>
      <c r="H57" s="1134"/>
      <c r="I57" s="1134"/>
      <c r="J57" s="1134"/>
      <c r="K57" s="1134"/>
      <c r="L57" s="1134"/>
      <c r="M57" s="189"/>
      <c r="N57" s="189"/>
      <c r="O57" s="161"/>
      <c r="P57" s="187"/>
      <c r="Q57" s="159"/>
    </row>
    <row r="58" spans="2:18" ht="24.95" customHeight="1">
      <c r="B58" s="188"/>
      <c r="C58" s="180"/>
      <c r="D58" s="180"/>
      <c r="E58" s="180"/>
      <c r="F58" s="180"/>
      <c r="G58" s="180"/>
      <c r="H58" s="180"/>
      <c r="I58" s="180"/>
      <c r="J58" s="180"/>
      <c r="K58" s="180"/>
      <c r="L58" s="180"/>
      <c r="M58" s="180"/>
      <c r="N58" s="180"/>
      <c r="O58" s="161"/>
      <c r="P58" s="158"/>
      <c r="Q58" s="159"/>
    </row>
    <row r="59" spans="2:18" ht="15.75" customHeight="1">
      <c r="B59" s="188"/>
      <c r="C59" s="180"/>
      <c r="D59" s="1134"/>
      <c r="E59" s="1134"/>
      <c r="F59" s="1134"/>
      <c r="G59" s="1134"/>
      <c r="H59" s="1134"/>
      <c r="I59" s="1134"/>
      <c r="J59" s="1134"/>
      <c r="K59" s="1134"/>
      <c r="L59" s="1134"/>
      <c r="M59" s="189"/>
      <c r="N59" s="189"/>
      <c r="O59" s="161"/>
      <c r="P59" s="187"/>
      <c r="Q59" s="159"/>
    </row>
    <row r="60" spans="2:18" ht="15.75" customHeight="1">
      <c r="B60" s="1146">
        <v>42766</v>
      </c>
      <c r="C60" s="1140"/>
      <c r="D60" s="1140"/>
      <c r="E60" s="1140"/>
      <c r="F60" s="1140"/>
      <c r="G60" s="1140"/>
      <c r="H60" s="1140"/>
      <c r="I60" s="1140"/>
      <c r="J60" s="1140"/>
      <c r="K60" s="1140"/>
      <c r="L60" s="1140"/>
      <c r="M60" s="1140"/>
      <c r="N60" s="1140"/>
      <c r="O60" s="1140"/>
      <c r="P60" s="1140"/>
      <c r="Q60" s="1141"/>
    </row>
    <row r="61" spans="2:18" ht="24.95" customHeight="1">
      <c r="B61" s="1139" t="s">
        <v>876</v>
      </c>
      <c r="C61" s="1140"/>
      <c r="D61" s="1140"/>
      <c r="E61" s="1140"/>
      <c r="F61" s="1140"/>
      <c r="G61" s="1140"/>
      <c r="H61" s="1140"/>
      <c r="I61" s="1140"/>
      <c r="J61" s="1140"/>
      <c r="K61" s="1140"/>
      <c r="L61" s="1140"/>
      <c r="M61" s="1140"/>
      <c r="N61" s="1140"/>
      <c r="O61" s="1140"/>
      <c r="P61" s="1140"/>
      <c r="Q61" s="1141"/>
      <c r="R61" s="1071" t="s">
        <v>40</v>
      </c>
    </row>
    <row r="62" spans="2:18" ht="24.95" customHeight="1" thickBot="1">
      <c r="B62" s="1142"/>
      <c r="C62" s="1143"/>
      <c r="D62" s="1144"/>
      <c r="E62" s="1144"/>
      <c r="F62" s="1144"/>
      <c r="G62" s="1144"/>
      <c r="H62" s="1144"/>
      <c r="I62" s="1145"/>
      <c r="J62" s="1145"/>
      <c r="K62" s="1145"/>
      <c r="L62" s="1145"/>
      <c r="M62" s="190"/>
      <c r="N62" s="191"/>
      <c r="O62" s="190"/>
      <c r="P62" s="192"/>
      <c r="Q62" s="193"/>
    </row>
    <row r="63" spans="2:18" ht="16.5" thickTop="1">
      <c r="B63" s="13"/>
      <c r="C63" s="13"/>
      <c r="D63" s="1123"/>
      <c r="E63" s="1123"/>
      <c r="F63" s="1123"/>
      <c r="G63" s="1123"/>
      <c r="H63" s="1123"/>
      <c r="I63" s="1124"/>
      <c r="J63" s="1124"/>
      <c r="K63" s="1124"/>
      <c r="L63" s="1124"/>
      <c r="M63" s="15"/>
      <c r="N63" s="15"/>
      <c r="O63" s="12"/>
      <c r="P63" s="14"/>
    </row>
    <row r="64" spans="2:18" ht="15.75">
      <c r="B64" s="13"/>
      <c r="C64" s="13"/>
      <c r="D64" s="13"/>
      <c r="E64" s="13"/>
      <c r="F64" s="13"/>
      <c r="G64" s="13"/>
      <c r="H64" s="13"/>
      <c r="I64" s="13"/>
      <c r="J64" s="13"/>
      <c r="K64" s="13"/>
      <c r="L64" s="13"/>
      <c r="M64" s="13"/>
      <c r="N64" s="13"/>
      <c r="O64" s="13"/>
    </row>
    <row r="65" spans="2:16" ht="24.95" customHeight="1">
      <c r="B65" s="1137"/>
      <c r="C65" s="1137"/>
      <c r="D65" s="1123"/>
      <c r="E65" s="1123"/>
      <c r="F65" s="1123"/>
      <c r="G65" s="1123"/>
      <c r="H65" s="1123"/>
      <c r="I65" s="1138"/>
      <c r="J65" s="1138"/>
      <c r="K65" s="1138"/>
      <c r="L65" s="1138"/>
      <c r="M65" s="12"/>
      <c r="N65" s="13"/>
      <c r="O65" s="12"/>
    </row>
    <row r="66" spans="2:16">
      <c r="D66" s="1122"/>
      <c r="E66" s="1122"/>
      <c r="F66" s="1122"/>
      <c r="G66" s="1122"/>
      <c r="H66" s="1122"/>
      <c r="I66" s="1122"/>
      <c r="J66" s="1122"/>
      <c r="K66" s="1122"/>
      <c r="L66" s="1122"/>
      <c r="M66" s="16"/>
      <c r="N66" s="16"/>
      <c r="O66" s="14"/>
      <c r="P66" s="14"/>
    </row>
    <row r="68" spans="2:16" ht="24.95" customHeight="1">
      <c r="B68" s="1135"/>
      <c r="C68" s="1135"/>
      <c r="D68" s="1122"/>
      <c r="E68" s="1122"/>
      <c r="F68" s="1122"/>
      <c r="G68" s="1122"/>
      <c r="H68" s="1122"/>
      <c r="I68" s="1136"/>
      <c r="J68" s="1136"/>
      <c r="K68" s="1136"/>
      <c r="L68" s="1136"/>
      <c r="M68" s="14"/>
      <c r="O68" s="14"/>
    </row>
    <row r="69" spans="2:16" ht="12.75" customHeight="1">
      <c r="D69" s="1122"/>
      <c r="E69" s="1122"/>
      <c r="F69" s="1122"/>
      <c r="G69" s="1122"/>
      <c r="H69" s="1122"/>
      <c r="I69" s="1122"/>
      <c r="J69" s="1122"/>
      <c r="K69" s="1122"/>
      <c r="L69" s="1122"/>
      <c r="M69" s="16"/>
      <c r="N69" s="16"/>
      <c r="O69" s="14"/>
      <c r="P69" s="14"/>
    </row>
    <row r="71" spans="2:16" ht="24.95" customHeight="1">
      <c r="B71" s="1135"/>
      <c r="C71" s="1135"/>
      <c r="D71" s="1122"/>
      <c r="E71" s="1122"/>
      <c r="F71" s="1122"/>
      <c r="G71" s="1122"/>
      <c r="H71" s="1122"/>
      <c r="I71" s="1136"/>
      <c r="J71" s="1136"/>
      <c r="K71" s="1136"/>
      <c r="L71" s="1136"/>
      <c r="M71" s="14"/>
      <c r="O71" s="14"/>
    </row>
    <row r="72" spans="2:16">
      <c r="D72" s="1122"/>
      <c r="E72" s="1122"/>
      <c r="F72" s="1122"/>
      <c r="G72" s="1122"/>
      <c r="H72" s="1122"/>
      <c r="I72" s="1122"/>
      <c r="J72" s="1122"/>
      <c r="K72" s="1122"/>
      <c r="L72" s="1122"/>
      <c r="M72" s="16"/>
      <c r="N72" s="16"/>
      <c r="O72" s="14"/>
      <c r="P72" s="14"/>
    </row>
  </sheetData>
  <sheetProtection algorithmName="SHA-512" hashValue="Z4n4zeJatUGA7+r98P9fyQtdZ/IAg4GBOgrAYrh8X0u4cALfzlMOIzJ0Qj9RzRc3BW7m/QAuT0YWiovX47txJg==" saltValue="E0EcSJEKJ3spRmZwQrW0vQ==" spinCount="100000" sheet="1" selectLockedCells="1"/>
  <mergeCells count="48">
    <mergeCell ref="B27:Q27"/>
    <mergeCell ref="B1:O1"/>
    <mergeCell ref="B2:O2"/>
    <mergeCell ref="B3:O3"/>
    <mergeCell ref="B21:Q21"/>
    <mergeCell ref="B26:Q26"/>
    <mergeCell ref="K65:L65"/>
    <mergeCell ref="D59:H59"/>
    <mergeCell ref="I59:J59"/>
    <mergeCell ref="K59:L59"/>
    <mergeCell ref="B61:Q61"/>
    <mergeCell ref="B62:C62"/>
    <mergeCell ref="D62:H62"/>
    <mergeCell ref="I62:J62"/>
    <mergeCell ref="K62:L62"/>
    <mergeCell ref="B60:Q60"/>
    <mergeCell ref="I57:J57"/>
    <mergeCell ref="K57:L57"/>
    <mergeCell ref="B71:C71"/>
    <mergeCell ref="D71:H71"/>
    <mergeCell ref="I71:J71"/>
    <mergeCell ref="K71:L71"/>
    <mergeCell ref="D66:H66"/>
    <mergeCell ref="I66:J66"/>
    <mergeCell ref="K66:L66"/>
    <mergeCell ref="B68:C68"/>
    <mergeCell ref="D68:H68"/>
    <mergeCell ref="I68:J68"/>
    <mergeCell ref="K68:L68"/>
    <mergeCell ref="B65:C65"/>
    <mergeCell ref="D65:H65"/>
    <mergeCell ref="I65:J65"/>
    <mergeCell ref="R22:R25"/>
    <mergeCell ref="R3:R8"/>
    <mergeCell ref="R11:R19"/>
    <mergeCell ref="D72:H72"/>
    <mergeCell ref="I72:J72"/>
    <mergeCell ref="K72:L72"/>
    <mergeCell ref="D69:H69"/>
    <mergeCell ref="I69:J69"/>
    <mergeCell ref="K69:L69"/>
    <mergeCell ref="D63:H63"/>
    <mergeCell ref="I63:J63"/>
    <mergeCell ref="K63:L63"/>
    <mergeCell ref="B34:Q34"/>
    <mergeCell ref="B50:Q50"/>
    <mergeCell ref="B51:Q51"/>
    <mergeCell ref="D57:H57"/>
  </mergeCells>
  <printOptions horizontalCentered="1"/>
  <pageMargins left="0.25" right="0.25" top="0.25" bottom="0.25" header="0.3" footer="0.3"/>
  <pageSetup scale="6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9F3406-E25C-4717-83FA-3AE87DB56C98}">
  <sheetPr>
    <tabColor rgb="FF00B050"/>
    <pageSetUpPr fitToPage="1"/>
  </sheetPr>
  <dimension ref="A2:AC435"/>
  <sheetViews>
    <sheetView showGridLines="0" showRuler="0" zoomScaleNormal="100" workbookViewId="0">
      <selection activeCell="E12" sqref="E12:Q12"/>
    </sheetView>
  </sheetViews>
  <sheetFormatPr defaultColWidth="0.7109375" defaultRowHeight="12.75"/>
  <cols>
    <col min="1" max="1" width="2.140625" style="1" customWidth="1"/>
    <col min="2" max="2" width="2.42578125" style="138" bestFit="1" customWidth="1"/>
    <col min="3" max="3" width="8.7109375" style="3" customWidth="1"/>
    <col min="4" max="4" width="4.85546875" style="3" customWidth="1"/>
    <col min="5" max="12" width="6.5703125" style="3" customWidth="1"/>
    <col min="13" max="13" width="11.140625" style="3" customWidth="1"/>
    <col min="14" max="16" width="6.5703125" style="3" customWidth="1"/>
    <col min="17" max="17" width="9.28515625" style="3" customWidth="1"/>
    <col min="18" max="18" width="3.140625" style="3" customWidth="1"/>
    <col min="19" max="191" width="4.42578125" style="1" customWidth="1"/>
    <col min="192" max="16384" width="0.7109375" style="1"/>
  </cols>
  <sheetData>
    <row r="2" spans="2:18" ht="25.15" customHeight="1">
      <c r="B2" s="133"/>
      <c r="C2" s="1035"/>
      <c r="D2" s="1035"/>
      <c r="E2" s="1035"/>
      <c r="F2" s="1035"/>
      <c r="G2" s="1245"/>
      <c r="H2" s="1245"/>
      <c r="I2" s="1245"/>
      <c r="J2" s="1245"/>
      <c r="K2" s="1245"/>
      <c r="L2" s="1245"/>
      <c r="M2" s="1245"/>
      <c r="N2" s="1245"/>
      <c r="O2" s="1245"/>
      <c r="P2" s="1245"/>
      <c r="Q2" s="1245"/>
    </row>
    <row r="3" spans="2:18" ht="25.15" customHeight="1">
      <c r="B3" s="133"/>
      <c r="C3" s="1035"/>
      <c r="D3" s="1035"/>
      <c r="E3" s="1035"/>
      <c r="F3" s="10" t="s">
        <v>66</v>
      </c>
      <c r="G3" s="1245"/>
      <c r="H3" s="1245"/>
      <c r="I3" s="1245"/>
      <c r="J3" s="1245"/>
      <c r="K3" s="1245"/>
      <c r="L3" s="1245"/>
      <c r="M3" s="1245"/>
      <c r="N3" s="1245"/>
      <c r="O3" s="1245"/>
      <c r="P3" s="1245"/>
      <c r="Q3" s="1245"/>
    </row>
    <row r="4" spans="2:18" ht="25.15" customHeight="1">
      <c r="B4" s="133"/>
      <c r="C4" s="1035"/>
      <c r="D4" s="1035"/>
      <c r="E4" s="1035"/>
      <c r="F4" s="10"/>
      <c r="G4" s="1034"/>
      <c r="H4" s="1034"/>
      <c r="I4" s="1034"/>
      <c r="J4" s="1034"/>
      <c r="K4" s="1034"/>
      <c r="L4" s="1034"/>
      <c r="M4" s="1034"/>
      <c r="N4" s="1034"/>
      <c r="O4" s="6"/>
      <c r="P4" s="6"/>
      <c r="Q4" s="6"/>
      <c r="R4" s="1041"/>
    </row>
    <row r="5" spans="2:18" ht="25.15" customHeight="1">
      <c r="B5" s="133"/>
      <c r="C5" s="1035"/>
      <c r="D5" s="1035"/>
      <c r="E5" s="1035"/>
      <c r="F5" s="10"/>
      <c r="G5" s="1034"/>
      <c r="H5" s="1034"/>
      <c r="I5" s="1034"/>
      <c r="J5" s="1034"/>
      <c r="K5" s="1034"/>
      <c r="L5" s="1034"/>
      <c r="M5" s="1034"/>
      <c r="N5" s="1034"/>
      <c r="O5" s="6"/>
      <c r="P5" s="6"/>
      <c r="Q5" s="6"/>
      <c r="R5" s="1041"/>
    </row>
    <row r="6" spans="2:18" ht="17.25" customHeight="1">
      <c r="B6" s="133"/>
      <c r="C6" s="1035"/>
      <c r="D6" s="1035"/>
      <c r="E6" s="1035"/>
      <c r="F6" s="10"/>
      <c r="G6" s="1034"/>
      <c r="H6" s="1034"/>
      <c r="I6" s="1034"/>
      <c r="J6" s="1034"/>
      <c r="K6" s="1034"/>
      <c r="L6" s="1034"/>
      <c r="M6" s="1034"/>
      <c r="N6" s="1034"/>
      <c r="O6" s="6"/>
      <c r="P6" s="6"/>
      <c r="Q6" s="6"/>
      <c r="R6" s="1041"/>
    </row>
    <row r="7" spans="2:18" ht="6" customHeight="1" thickBot="1">
      <c r="B7" s="133"/>
      <c r="C7" s="1035"/>
      <c r="D7" s="1035"/>
      <c r="E7" s="1035"/>
      <c r="F7" s="1035"/>
      <c r="G7" s="1246"/>
      <c r="H7" s="1246"/>
      <c r="I7" s="1246"/>
      <c r="J7" s="1246"/>
      <c r="K7" s="1246"/>
      <c r="L7" s="1246"/>
      <c r="M7" s="1246"/>
      <c r="N7" s="1246"/>
      <c r="O7" s="1246"/>
      <c r="P7" s="1246"/>
      <c r="Q7" s="1246"/>
    </row>
    <row r="8" spans="2:18" s="4" customFormat="1" ht="22.9" customHeight="1">
      <c r="B8" s="134"/>
      <c r="C8" s="1247" t="s">
        <v>769</v>
      </c>
      <c r="D8" s="1248"/>
      <c r="E8" s="1248"/>
      <c r="F8" s="1248"/>
      <c r="G8" s="1248"/>
      <c r="H8" s="1248"/>
      <c r="I8" s="1248"/>
      <c r="J8" s="1248"/>
      <c r="K8" s="1248"/>
      <c r="L8" s="1248"/>
      <c r="M8" s="1248"/>
      <c r="N8" s="1248"/>
      <c r="O8" s="1248"/>
      <c r="P8" s="1248"/>
      <c r="Q8" s="1249"/>
      <c r="R8" s="1042"/>
    </row>
    <row r="9" spans="2:18" s="4" customFormat="1" ht="22.9" customHeight="1">
      <c r="B9" s="134"/>
      <c r="C9" s="1250" t="s">
        <v>770</v>
      </c>
      <c r="D9" s="1251"/>
      <c r="E9" s="1251"/>
      <c r="F9" s="1251"/>
      <c r="G9" s="1251"/>
      <c r="H9" s="1251"/>
      <c r="I9" s="1251"/>
      <c r="J9" s="1251"/>
      <c r="K9" s="1251"/>
      <c r="L9" s="1251"/>
      <c r="M9" s="1251"/>
      <c r="N9" s="1251"/>
      <c r="O9" s="1251"/>
      <c r="P9" s="1251"/>
      <c r="Q9" s="1252"/>
      <c r="R9" s="1042"/>
    </row>
    <row r="10" spans="2:18" s="4" customFormat="1" ht="22.9" customHeight="1" thickBot="1">
      <c r="B10" s="134"/>
      <c r="C10" s="1253" t="s">
        <v>490</v>
      </c>
      <c r="D10" s="1254"/>
      <c r="E10" s="1254"/>
      <c r="F10" s="1254"/>
      <c r="G10" s="1254"/>
      <c r="H10" s="1254"/>
      <c r="I10" s="1254"/>
      <c r="J10" s="1254"/>
      <c r="K10" s="1254"/>
      <c r="L10" s="1254"/>
      <c r="M10" s="1254"/>
      <c r="N10" s="1254"/>
      <c r="O10" s="1254"/>
      <c r="P10" s="1254"/>
      <c r="Q10" s="1255"/>
      <c r="R10" s="1042"/>
    </row>
    <row r="11" spans="2:18" s="4" customFormat="1" ht="7.9" customHeight="1">
      <c r="B11" s="134"/>
      <c r="C11" s="1043"/>
      <c r="D11" s="1043"/>
      <c r="E11" s="1043"/>
      <c r="F11" s="1043"/>
      <c r="G11" s="1043"/>
      <c r="H11" s="1043"/>
      <c r="I11" s="1043"/>
      <c r="J11" s="1043"/>
      <c r="K11" s="1043"/>
      <c r="L11" s="1043"/>
      <c r="M11" s="1043"/>
      <c r="N11" s="1043"/>
      <c r="O11" s="1043"/>
      <c r="P11" s="1043"/>
      <c r="Q11" s="1043"/>
      <c r="R11" s="1044"/>
    </row>
    <row r="12" spans="2:18" s="45" customFormat="1" ht="15" customHeight="1">
      <c r="B12" s="134"/>
      <c r="C12" s="43" t="s">
        <v>69</v>
      </c>
      <c r="D12" s="43"/>
      <c r="E12" s="1232" t="s">
        <v>40</v>
      </c>
      <c r="F12" s="1233"/>
      <c r="G12" s="1233"/>
      <c r="H12" s="1233"/>
      <c r="I12" s="1233"/>
      <c r="J12" s="1233"/>
      <c r="K12" s="1233"/>
      <c r="L12" s="1233"/>
      <c r="M12" s="1233"/>
      <c r="N12" s="1233"/>
      <c r="O12" s="1233"/>
      <c r="P12" s="1233"/>
      <c r="Q12" s="1234"/>
      <c r="R12" s="43"/>
    </row>
    <row r="13" spans="2:18" s="45" customFormat="1" ht="9.75" customHeight="1">
      <c r="B13" s="134"/>
      <c r="C13" s="44"/>
      <c r="D13" s="44"/>
      <c r="E13" s="44"/>
      <c r="F13" s="44"/>
      <c r="G13" s="44"/>
      <c r="H13" s="44"/>
      <c r="I13" s="44"/>
      <c r="J13" s="44"/>
      <c r="K13" s="44"/>
      <c r="L13" s="44"/>
      <c r="M13" s="44"/>
      <c r="N13" s="44"/>
      <c r="O13" s="44"/>
      <c r="P13" s="44"/>
      <c r="Q13" s="44"/>
      <c r="R13" s="43"/>
    </row>
    <row r="14" spans="2:18" s="45" customFormat="1" ht="15" customHeight="1">
      <c r="B14" s="134"/>
      <c r="C14" s="43" t="s">
        <v>116</v>
      </c>
      <c r="D14" s="43"/>
      <c r="E14" s="1232" t="s">
        <v>40</v>
      </c>
      <c r="F14" s="1233"/>
      <c r="G14" s="1233"/>
      <c r="H14" s="1233"/>
      <c r="I14" s="1234"/>
      <c r="J14" s="1232" t="s">
        <v>40</v>
      </c>
      <c r="K14" s="1233"/>
      <c r="L14" s="1234"/>
      <c r="M14" s="1256" t="s">
        <v>478</v>
      </c>
      <c r="N14" s="1256"/>
      <c r="O14" s="1045" t="s">
        <v>481</v>
      </c>
      <c r="P14" s="1257" t="s">
        <v>40</v>
      </c>
      <c r="Q14" s="1258"/>
      <c r="R14" s="43"/>
    </row>
    <row r="15" spans="2:18" s="45" customFormat="1" ht="15" customHeight="1">
      <c r="B15" s="134"/>
      <c r="C15" s="44"/>
      <c r="D15" s="44"/>
      <c r="E15" s="1219" t="s">
        <v>112</v>
      </c>
      <c r="F15" s="1219"/>
      <c r="G15" s="1219"/>
      <c r="H15" s="1219"/>
      <c r="I15" s="1219"/>
      <c r="J15" s="1243" t="s">
        <v>39</v>
      </c>
      <c r="K15" s="1243"/>
      <c r="L15" s="1243"/>
      <c r="M15" s="1244" t="s">
        <v>113</v>
      </c>
      <c r="N15" s="1244"/>
      <c r="O15" s="44" t="s">
        <v>114</v>
      </c>
      <c r="P15" s="1244" t="s">
        <v>115</v>
      </c>
      <c r="Q15" s="1244"/>
      <c r="R15" s="43"/>
    </row>
    <row r="16" spans="2:18" s="45" customFormat="1" ht="6.75" customHeight="1">
      <c r="B16" s="134"/>
      <c r="C16" s="44"/>
      <c r="D16" s="44"/>
      <c r="E16" s="44"/>
      <c r="F16" s="44"/>
      <c r="G16" s="44"/>
      <c r="H16" s="44"/>
      <c r="I16" s="44"/>
      <c r="J16" s="44"/>
      <c r="K16" s="44"/>
      <c r="L16" s="44"/>
      <c r="M16" s="44"/>
      <c r="N16" s="44"/>
      <c r="O16" s="74"/>
      <c r="P16" s="44"/>
      <c r="Q16" s="44"/>
      <c r="R16" s="43"/>
    </row>
    <row r="17" spans="2:18" s="45" customFormat="1" ht="15" customHeight="1">
      <c r="B17" s="137" t="s">
        <v>104</v>
      </c>
      <c r="C17" s="1242" t="s">
        <v>479</v>
      </c>
      <c r="D17" s="1242"/>
      <c r="E17" s="1242"/>
      <c r="F17" s="1242"/>
      <c r="G17" s="1242"/>
      <c r="H17" s="1242"/>
      <c r="I17" s="1242"/>
      <c r="J17" s="1242"/>
      <c r="K17" s="1242"/>
      <c r="L17" s="1242"/>
      <c r="M17" s="1242"/>
      <c r="N17" s="1242"/>
      <c r="O17" s="1242"/>
      <c r="P17" s="1242"/>
      <c r="Q17" s="1242"/>
      <c r="R17" s="43"/>
    </row>
    <row r="18" spans="2:18" s="45" customFormat="1" ht="15" customHeight="1">
      <c r="B18" s="134"/>
      <c r="C18" s="1232" t="s">
        <v>40</v>
      </c>
      <c r="D18" s="1233"/>
      <c r="E18" s="1233"/>
      <c r="F18" s="1233"/>
      <c r="G18" s="1233"/>
      <c r="H18" s="1233"/>
      <c r="I18" s="1233"/>
      <c r="J18" s="1233"/>
      <c r="K18" s="1233"/>
      <c r="L18" s="1234"/>
      <c r="M18" s="1232"/>
      <c r="N18" s="1233"/>
      <c r="O18" s="1233"/>
      <c r="P18" s="1233"/>
      <c r="Q18" s="1234"/>
      <c r="R18" s="43"/>
    </row>
    <row r="19" spans="2:18" s="45" customFormat="1" ht="15" customHeight="1">
      <c r="B19" s="134"/>
      <c r="C19" s="1235" t="s">
        <v>339</v>
      </c>
      <c r="D19" s="1235"/>
      <c r="E19" s="1235"/>
      <c r="F19" s="1235"/>
      <c r="G19" s="1235"/>
      <c r="H19" s="1235"/>
      <c r="I19" s="1235"/>
      <c r="J19" s="1235"/>
      <c r="K19" s="1235"/>
      <c r="L19" s="1235"/>
      <c r="M19" s="1236" t="s">
        <v>109</v>
      </c>
      <c r="N19" s="1236"/>
      <c r="O19" s="1236"/>
      <c r="P19" s="1236"/>
      <c r="Q19" s="1236"/>
      <c r="R19" s="43"/>
    </row>
    <row r="20" spans="2:18" s="45" customFormat="1" ht="15" customHeight="1">
      <c r="B20" s="134"/>
      <c r="C20" s="1232"/>
      <c r="D20" s="1233"/>
      <c r="E20" s="1233"/>
      <c r="F20" s="1233"/>
      <c r="G20" s="1233"/>
      <c r="H20" s="1233"/>
      <c r="I20" s="1233"/>
      <c r="J20" s="1233"/>
      <c r="K20" s="1233"/>
      <c r="L20" s="1233"/>
      <c r="M20" s="1233"/>
      <c r="N20" s="1233"/>
      <c r="O20" s="1233"/>
      <c r="P20" s="1233"/>
      <c r="Q20" s="1234"/>
      <c r="R20" s="43"/>
    </row>
    <row r="21" spans="2:18" s="45" customFormat="1" ht="15" customHeight="1">
      <c r="B21" s="134"/>
      <c r="C21" s="1235" t="s">
        <v>108</v>
      </c>
      <c r="D21" s="1235"/>
      <c r="E21" s="1235"/>
      <c r="F21" s="1235"/>
      <c r="G21" s="1235"/>
      <c r="H21" s="1235"/>
      <c r="I21" s="1235"/>
      <c r="J21" s="1235"/>
      <c r="K21" s="1235"/>
      <c r="L21" s="1235"/>
      <c r="M21" s="1235"/>
      <c r="N21" s="1235"/>
      <c r="O21" s="1235"/>
      <c r="P21" s="1235"/>
      <c r="Q21" s="1235"/>
      <c r="R21" s="43"/>
    </row>
    <row r="22" spans="2:18" s="45" customFormat="1" ht="15" customHeight="1">
      <c r="B22" s="134"/>
      <c r="C22" s="1232"/>
      <c r="D22" s="1233"/>
      <c r="E22" s="1233"/>
      <c r="F22" s="1233"/>
      <c r="G22" s="1234"/>
      <c r="H22" s="1232"/>
      <c r="I22" s="1233"/>
      <c r="J22" s="1234"/>
      <c r="K22" s="1232"/>
      <c r="L22" s="1233"/>
      <c r="M22" s="1234"/>
      <c r="N22" s="1232"/>
      <c r="O22" s="1233"/>
      <c r="P22" s="1233"/>
      <c r="Q22" s="1234"/>
      <c r="R22" s="43"/>
    </row>
    <row r="23" spans="2:18" s="45" customFormat="1" ht="15" customHeight="1">
      <c r="B23" s="134"/>
      <c r="C23" s="1219" t="s">
        <v>39</v>
      </c>
      <c r="D23" s="1219"/>
      <c r="E23" s="1219"/>
      <c r="F23" s="1219"/>
      <c r="G23" s="1219"/>
      <c r="H23" s="74" t="s">
        <v>114</v>
      </c>
      <c r="I23" s="63"/>
      <c r="J23" s="63"/>
      <c r="K23" s="1033" t="s">
        <v>115</v>
      </c>
      <c r="L23" s="1033"/>
      <c r="M23" s="44"/>
      <c r="N23" s="146" t="s">
        <v>480</v>
      </c>
      <c r="O23" s="1046"/>
      <c r="P23" s="1046"/>
      <c r="Q23" s="1046"/>
      <c r="R23" s="43"/>
    </row>
    <row r="24" spans="2:18" s="45" customFormat="1" ht="15" customHeight="1">
      <c r="B24" s="134"/>
      <c r="C24" s="1232"/>
      <c r="D24" s="1233"/>
      <c r="E24" s="1233"/>
      <c r="F24" s="1233"/>
      <c r="G24" s="1234"/>
      <c r="H24" s="1232"/>
      <c r="I24" s="1233"/>
      <c r="J24" s="1233"/>
      <c r="K24" s="1233"/>
      <c r="L24" s="1233"/>
      <c r="M24" s="1234"/>
      <c r="N24" s="1232"/>
      <c r="O24" s="1233"/>
      <c r="P24" s="1233"/>
      <c r="Q24" s="1234"/>
      <c r="R24" s="43"/>
    </row>
    <row r="25" spans="2:18" s="45" customFormat="1" ht="15" customHeight="1">
      <c r="B25" s="134"/>
      <c r="C25" s="1235" t="s">
        <v>110</v>
      </c>
      <c r="D25" s="1235"/>
      <c r="E25" s="1235"/>
      <c r="F25" s="1235"/>
      <c r="G25" s="1235"/>
      <c r="H25" s="1235" t="s">
        <v>288</v>
      </c>
      <c r="I25" s="1235"/>
      <c r="J25" s="1235"/>
      <c r="K25" s="1235"/>
      <c r="L25" s="1235"/>
      <c r="M25" s="1235"/>
      <c r="N25" s="1235" t="s">
        <v>524</v>
      </c>
      <c r="O25" s="1235"/>
      <c r="P25" s="1235"/>
      <c r="Q25" s="1235"/>
      <c r="R25" s="43"/>
    </row>
    <row r="26" spans="2:18" s="45" customFormat="1" ht="15" customHeight="1">
      <c r="B26" s="134"/>
      <c r="C26" s="1238"/>
      <c r="D26" s="1239"/>
      <c r="E26" s="1239"/>
      <c r="F26" s="1240"/>
      <c r="G26" s="1047"/>
      <c r="H26" s="1047"/>
      <c r="I26" s="1047"/>
      <c r="J26" s="1047"/>
      <c r="K26" s="1047"/>
      <c r="L26" s="1238" t="s">
        <v>340</v>
      </c>
      <c r="M26" s="1240"/>
      <c r="N26" s="1047"/>
      <c r="O26" s="513"/>
      <c r="R26" s="43"/>
    </row>
    <row r="27" spans="2:18" s="45" customFormat="1" ht="15" customHeight="1">
      <c r="B27" s="134"/>
      <c r="C27" s="74" t="s">
        <v>117</v>
      </c>
      <c r="D27" s="74"/>
      <c r="E27" s="74"/>
      <c r="F27" s="74"/>
      <c r="G27" s="74"/>
      <c r="H27" s="74"/>
      <c r="I27" s="74"/>
      <c r="J27" s="1048"/>
      <c r="L27" s="1241" t="s">
        <v>487</v>
      </c>
      <c r="M27" s="1241"/>
      <c r="N27" s="513"/>
      <c r="O27" s="513"/>
      <c r="R27" s="43"/>
    </row>
    <row r="28" spans="2:18" s="45" customFormat="1" ht="7.5" customHeight="1">
      <c r="B28" s="134"/>
      <c r="C28" s="44"/>
      <c r="D28" s="44"/>
      <c r="E28" s="44"/>
      <c r="F28" s="44"/>
      <c r="G28" s="44"/>
      <c r="H28" s="44"/>
      <c r="I28" s="44"/>
      <c r="J28" s="44"/>
      <c r="K28" s="44"/>
      <c r="L28" s="44"/>
      <c r="M28" s="44"/>
      <c r="N28" s="44"/>
      <c r="O28" s="44"/>
      <c r="P28" s="44"/>
      <c r="Q28" s="44"/>
      <c r="R28" s="43"/>
    </row>
    <row r="29" spans="2:18" s="45" customFormat="1" ht="15" customHeight="1">
      <c r="B29" s="137" t="s">
        <v>72</v>
      </c>
      <c r="C29" s="1237" t="s">
        <v>267</v>
      </c>
      <c r="D29" s="1237"/>
      <c r="E29" s="1237"/>
      <c r="F29" s="1237"/>
      <c r="G29" s="1237"/>
      <c r="H29" s="1237"/>
      <c r="I29" s="1237"/>
      <c r="J29" s="1237"/>
      <c r="K29" s="1237"/>
      <c r="L29" s="1237"/>
      <c r="M29" s="1237"/>
      <c r="N29" s="1237"/>
      <c r="O29" s="1237"/>
      <c r="P29" s="1237"/>
      <c r="Q29" s="1237"/>
      <c r="R29" s="43"/>
    </row>
    <row r="30" spans="2:18" s="45" customFormat="1" ht="15" customHeight="1">
      <c r="B30" s="134"/>
      <c r="C30" s="1232"/>
      <c r="D30" s="1233"/>
      <c r="E30" s="1233"/>
      <c r="F30" s="1233"/>
      <c r="G30" s="1233"/>
      <c r="H30" s="1233"/>
      <c r="I30" s="1233"/>
      <c r="J30" s="1233"/>
      <c r="K30" s="1233"/>
      <c r="L30" s="1234"/>
      <c r="M30" s="1232"/>
      <c r="N30" s="1233"/>
      <c r="O30" s="1233"/>
      <c r="P30" s="1233"/>
      <c r="Q30" s="1234"/>
      <c r="R30" s="43"/>
    </row>
    <row r="31" spans="2:18" s="45" customFormat="1" ht="15" customHeight="1">
      <c r="B31" s="134"/>
      <c r="C31" s="1235" t="s">
        <v>269</v>
      </c>
      <c r="D31" s="1235"/>
      <c r="E31" s="1235"/>
      <c r="F31" s="1235"/>
      <c r="G31" s="1235"/>
      <c r="H31" s="1235"/>
      <c r="I31" s="1235"/>
      <c r="J31" s="1235"/>
      <c r="K31" s="1235"/>
      <c r="L31" s="1235"/>
      <c r="M31" s="1235" t="s">
        <v>109</v>
      </c>
      <c r="N31" s="1235"/>
      <c r="O31" s="1235"/>
      <c r="P31" s="1235"/>
      <c r="Q31" s="1032"/>
      <c r="R31" s="43"/>
    </row>
    <row r="32" spans="2:18" s="45" customFormat="1" ht="15" customHeight="1">
      <c r="B32" s="134"/>
      <c r="C32" s="1232"/>
      <c r="D32" s="1233"/>
      <c r="E32" s="1233"/>
      <c r="F32" s="1233"/>
      <c r="G32" s="1233"/>
      <c r="H32" s="1233"/>
      <c r="I32" s="1233"/>
      <c r="J32" s="1233"/>
      <c r="K32" s="1233"/>
      <c r="L32" s="1233"/>
      <c r="M32" s="1233"/>
      <c r="N32" s="1233"/>
      <c r="O32" s="1233"/>
      <c r="P32" s="1233"/>
      <c r="Q32" s="1234"/>
      <c r="R32" s="43"/>
    </row>
    <row r="33" spans="2:18" s="45" customFormat="1" ht="15" customHeight="1">
      <c r="B33" s="134" t="s">
        <v>710</v>
      </c>
      <c r="C33" s="1235" t="s">
        <v>108</v>
      </c>
      <c r="D33" s="1235"/>
      <c r="E33" s="1235"/>
      <c r="F33" s="1235"/>
      <c r="G33" s="1235"/>
      <c r="H33" s="1235"/>
      <c r="I33" s="1235"/>
      <c r="J33" s="1235"/>
      <c r="K33" s="1235"/>
      <c r="L33" s="1235"/>
      <c r="M33" s="1235"/>
      <c r="N33" s="1235"/>
      <c r="O33" s="1235"/>
      <c r="P33" s="1235"/>
      <c r="Q33" s="1235"/>
      <c r="R33" s="43"/>
    </row>
    <row r="34" spans="2:18" s="45" customFormat="1" ht="15" customHeight="1">
      <c r="B34" s="134"/>
      <c r="C34" s="1232" t="s">
        <v>40</v>
      </c>
      <c r="D34" s="1233"/>
      <c r="E34" s="1233"/>
      <c r="F34" s="1233"/>
      <c r="G34" s="1234"/>
      <c r="H34" s="1232"/>
      <c r="I34" s="1233"/>
      <c r="J34" s="1234"/>
      <c r="K34" s="1232"/>
      <c r="L34" s="1233"/>
      <c r="M34" s="1232"/>
      <c r="N34" s="1233"/>
      <c r="O34" s="1233"/>
      <c r="P34" s="1233"/>
      <c r="Q34" s="1234"/>
      <c r="R34" s="43"/>
    </row>
    <row r="35" spans="2:18" s="45" customFormat="1" ht="15" customHeight="1">
      <c r="B35" s="134"/>
      <c r="C35" s="1235" t="s">
        <v>39</v>
      </c>
      <c r="D35" s="1235"/>
      <c r="E35" s="1235"/>
      <c r="F35" s="1235"/>
      <c r="G35" s="1235"/>
      <c r="H35" s="1235" t="s">
        <v>114</v>
      </c>
      <c r="I35" s="1235"/>
      <c r="J35" s="1235"/>
      <c r="K35" s="849" t="s">
        <v>115</v>
      </c>
      <c r="L35" s="849"/>
      <c r="M35" s="1231" t="s">
        <v>480</v>
      </c>
      <c r="N35" s="1231"/>
      <c r="O35" s="1231"/>
      <c r="P35" s="1231"/>
      <c r="Q35" s="1231"/>
      <c r="R35" s="43"/>
    </row>
    <row r="36" spans="2:18" s="45" customFormat="1" ht="15" customHeight="1">
      <c r="B36" s="134"/>
      <c r="C36" s="1232"/>
      <c r="D36" s="1233"/>
      <c r="E36" s="1233"/>
      <c r="F36" s="1233"/>
      <c r="G36" s="1234"/>
      <c r="H36" s="1232"/>
      <c r="I36" s="1233"/>
      <c r="J36" s="1233"/>
      <c r="K36" s="1233"/>
      <c r="L36" s="1233"/>
      <c r="M36" s="1234"/>
      <c r="N36" s="1232"/>
      <c r="O36" s="1233"/>
      <c r="P36" s="1233"/>
      <c r="Q36" s="1234"/>
      <c r="R36" s="43"/>
    </row>
    <row r="37" spans="2:18" s="45" customFormat="1" ht="15" customHeight="1">
      <c r="B37" s="134"/>
      <c r="C37" s="1219" t="s">
        <v>110</v>
      </c>
      <c r="D37" s="1219"/>
      <c r="E37" s="1219"/>
      <c r="F37" s="1219"/>
      <c r="G37" s="1219"/>
      <c r="H37" s="1219" t="s">
        <v>288</v>
      </c>
      <c r="I37" s="1219"/>
      <c r="J37" s="1219"/>
      <c r="K37" s="1219"/>
      <c r="L37" s="1219"/>
      <c r="M37" s="1219"/>
      <c r="N37" s="1219" t="s">
        <v>525</v>
      </c>
      <c r="O37" s="1219"/>
      <c r="P37" s="1219"/>
      <c r="Q37" s="1219"/>
      <c r="R37" s="43"/>
    </row>
    <row r="38" spans="2:18" s="45" customFormat="1" ht="5.25" customHeight="1">
      <c r="B38" s="134"/>
      <c r="C38" s="44"/>
      <c r="D38" s="44"/>
      <c r="E38" s="44"/>
      <c r="F38" s="44"/>
      <c r="G38" s="44"/>
      <c r="H38" s="44"/>
      <c r="I38" s="44"/>
      <c r="J38" s="44"/>
      <c r="K38" s="44"/>
      <c r="L38" s="44"/>
      <c r="M38" s="44"/>
      <c r="N38" s="44"/>
      <c r="O38" s="44"/>
      <c r="P38" s="44"/>
      <c r="Q38" s="44"/>
      <c r="R38" s="43"/>
    </row>
    <row r="39" spans="2:18" s="45" customFormat="1" ht="15" customHeight="1">
      <c r="B39" s="137" t="s">
        <v>73</v>
      </c>
      <c r="C39" s="1237" t="s">
        <v>268</v>
      </c>
      <c r="D39" s="1237"/>
      <c r="E39" s="1237"/>
      <c r="F39" s="1237"/>
      <c r="G39" s="1237"/>
      <c r="H39" s="1237"/>
      <c r="I39" s="1237"/>
      <c r="J39" s="1237"/>
      <c r="K39" s="1237"/>
      <c r="L39" s="1237"/>
      <c r="M39" s="1237"/>
      <c r="N39" s="1237"/>
      <c r="O39" s="1237"/>
      <c r="P39" s="1237"/>
      <c r="Q39" s="1237"/>
      <c r="R39" s="43"/>
    </row>
    <row r="40" spans="2:18" s="45" customFormat="1" ht="15" customHeight="1">
      <c r="B40" s="134"/>
      <c r="C40" s="1232"/>
      <c r="D40" s="1233"/>
      <c r="E40" s="1233"/>
      <c r="F40" s="1233"/>
      <c r="G40" s="1233"/>
      <c r="H40" s="1233"/>
      <c r="I40" s="1233"/>
      <c r="J40" s="1233"/>
      <c r="K40" s="1233"/>
      <c r="L40" s="1234"/>
      <c r="M40" s="1232"/>
      <c r="N40" s="1233"/>
      <c r="O40" s="1233"/>
      <c r="P40" s="1233"/>
      <c r="Q40" s="1234"/>
      <c r="R40" s="43"/>
    </row>
    <row r="41" spans="2:18" s="45" customFormat="1" ht="15" customHeight="1">
      <c r="B41" s="134"/>
      <c r="C41" s="1235" t="s">
        <v>270</v>
      </c>
      <c r="D41" s="1235"/>
      <c r="E41" s="1235"/>
      <c r="F41" s="1235"/>
      <c r="G41" s="1235"/>
      <c r="H41" s="1235"/>
      <c r="I41" s="1235"/>
      <c r="J41" s="1235"/>
      <c r="K41" s="1235"/>
      <c r="L41" s="1235"/>
      <c r="M41" s="1236" t="s">
        <v>109</v>
      </c>
      <c r="N41" s="1236"/>
      <c r="O41" s="1236"/>
      <c r="P41" s="1236"/>
      <c r="Q41" s="1236"/>
      <c r="R41" s="43"/>
    </row>
    <row r="42" spans="2:18" s="45" customFormat="1" ht="15" customHeight="1">
      <c r="B42" s="134"/>
      <c r="C42" s="1232"/>
      <c r="D42" s="1233"/>
      <c r="E42" s="1233"/>
      <c r="F42" s="1233"/>
      <c r="G42" s="1233"/>
      <c r="H42" s="1233"/>
      <c r="I42" s="1233"/>
      <c r="J42" s="1233"/>
      <c r="K42" s="1233"/>
      <c r="L42" s="1233"/>
      <c r="M42" s="1233"/>
      <c r="N42" s="1233"/>
      <c r="O42" s="1233"/>
      <c r="P42" s="1233"/>
      <c r="Q42" s="1234"/>
      <c r="R42" s="43"/>
    </row>
    <row r="43" spans="2:18" s="45" customFormat="1" ht="15" customHeight="1">
      <c r="B43" s="134"/>
      <c r="C43" s="1235" t="s">
        <v>108</v>
      </c>
      <c r="D43" s="1235"/>
      <c r="E43" s="1235"/>
      <c r="F43" s="1235"/>
      <c r="G43" s="1235"/>
      <c r="H43" s="1235"/>
      <c r="I43" s="1235"/>
      <c r="J43" s="1235"/>
      <c r="K43" s="1235"/>
      <c r="L43" s="1235"/>
      <c r="M43" s="1235"/>
      <c r="N43" s="1235"/>
      <c r="O43" s="1235"/>
      <c r="P43" s="1235"/>
      <c r="Q43" s="1235"/>
      <c r="R43" s="43"/>
    </row>
    <row r="44" spans="2:18" s="45" customFormat="1" ht="15" customHeight="1">
      <c r="B44" s="134"/>
      <c r="C44" s="1232"/>
      <c r="D44" s="1233"/>
      <c r="E44" s="1233"/>
      <c r="F44" s="1233"/>
      <c r="G44" s="1234"/>
      <c r="H44" s="1232"/>
      <c r="I44" s="1233"/>
      <c r="J44" s="1234"/>
      <c r="K44" s="1232"/>
      <c r="L44" s="1234"/>
      <c r="M44" s="1233"/>
      <c r="N44" s="1233"/>
      <c r="O44" s="1233"/>
      <c r="P44" s="1233"/>
      <c r="Q44" s="1234"/>
      <c r="R44" s="43"/>
    </row>
    <row r="45" spans="2:18" s="45" customFormat="1" ht="15" customHeight="1">
      <c r="B45" s="134"/>
      <c r="C45" s="1219" t="s">
        <v>39</v>
      </c>
      <c r="D45" s="1219"/>
      <c r="E45" s="1219"/>
      <c r="F45" s="1219"/>
      <c r="G45" s="1219"/>
      <c r="H45" s="1219" t="s">
        <v>114</v>
      </c>
      <c r="I45" s="1219"/>
      <c r="J45" s="1219"/>
      <c r="K45" s="1219" t="s">
        <v>115</v>
      </c>
      <c r="L45" s="1219"/>
      <c r="M45" s="1231" t="s">
        <v>480</v>
      </c>
      <c r="N45" s="1231"/>
      <c r="O45" s="1231"/>
      <c r="P45" s="1231"/>
      <c r="Q45" s="1231"/>
      <c r="R45" s="43"/>
    </row>
    <row r="46" spans="2:18" s="45" customFormat="1" ht="15" customHeight="1">
      <c r="B46" s="134"/>
      <c r="C46" s="1232"/>
      <c r="D46" s="1233"/>
      <c r="E46" s="1233"/>
      <c r="F46" s="1233"/>
      <c r="G46" s="1234"/>
      <c r="H46" s="1232"/>
      <c r="I46" s="1233"/>
      <c r="J46" s="1233"/>
      <c r="K46" s="1233"/>
      <c r="L46" s="1233"/>
      <c r="M46" s="1234"/>
      <c r="N46" s="1232"/>
      <c r="O46" s="1233"/>
      <c r="P46" s="1233"/>
      <c r="Q46" s="1234"/>
      <c r="R46" s="43"/>
    </row>
    <row r="47" spans="2:18" s="45" customFormat="1" ht="15" customHeight="1">
      <c r="B47" s="134"/>
      <c r="C47" s="1219" t="s">
        <v>110</v>
      </c>
      <c r="D47" s="1219"/>
      <c r="E47" s="1219"/>
      <c r="F47" s="1219"/>
      <c r="G47" s="1219"/>
      <c r="H47" s="1219" t="s">
        <v>288</v>
      </c>
      <c r="I47" s="1219"/>
      <c r="J47" s="1219"/>
      <c r="K47" s="1219"/>
      <c r="L47" s="1219"/>
      <c r="M47" s="1219"/>
      <c r="N47" s="1219" t="s">
        <v>525</v>
      </c>
      <c r="O47" s="1219"/>
      <c r="P47" s="1219"/>
      <c r="Q47" s="1219"/>
      <c r="R47" s="43"/>
    </row>
    <row r="48" spans="2:18" s="147" customFormat="1" ht="7.15" customHeight="1">
      <c r="B48" s="138"/>
      <c r="C48" s="55"/>
      <c r="D48" s="55"/>
      <c r="E48" s="55"/>
      <c r="F48" s="55"/>
      <c r="G48" s="55"/>
      <c r="H48" s="55"/>
      <c r="I48" s="55"/>
      <c r="J48" s="55"/>
      <c r="K48" s="55"/>
      <c r="L48" s="55"/>
      <c r="M48" s="55"/>
      <c r="N48" s="55"/>
      <c r="O48" s="55"/>
      <c r="P48" s="55"/>
      <c r="Q48" s="55"/>
      <c r="R48" s="57"/>
    </row>
    <row r="49" spans="2:26" s="147" customFormat="1" ht="14.25" customHeight="1">
      <c r="B49" s="1049"/>
      <c r="C49" s="1220" t="s">
        <v>780</v>
      </c>
      <c r="D49" s="1220"/>
      <c r="E49" s="1220"/>
      <c r="F49" s="1220"/>
      <c r="G49" s="1220"/>
      <c r="H49" s="1220"/>
      <c r="I49" s="1220"/>
      <c r="J49" s="1220"/>
      <c r="K49" s="1220"/>
      <c r="L49" s="1220"/>
      <c r="M49" s="1220"/>
      <c r="N49" s="1220"/>
      <c r="O49" s="1220"/>
      <c r="P49" s="1220"/>
      <c r="Q49" s="1220"/>
    </row>
    <row r="50" spans="2:26" s="147" customFormat="1" ht="2.25" customHeight="1">
      <c r="B50" s="1049"/>
      <c r="C50" s="55"/>
      <c r="D50" s="55"/>
      <c r="E50" s="55"/>
      <c r="F50" s="55"/>
      <c r="G50" s="55"/>
      <c r="H50" s="55"/>
      <c r="I50" s="55"/>
      <c r="J50" s="55"/>
      <c r="K50" s="55"/>
      <c r="L50" s="55"/>
      <c r="M50" s="55"/>
      <c r="N50" s="55"/>
      <c r="O50" s="55"/>
      <c r="P50" s="55"/>
      <c r="Q50" s="55"/>
    </row>
    <row r="51" spans="2:26" s="147" customFormat="1" ht="15" customHeight="1">
      <c r="B51" s="1049"/>
      <c r="C51" s="1221" t="s">
        <v>771</v>
      </c>
      <c r="D51" s="1221"/>
      <c r="E51" s="1221"/>
      <c r="F51" s="1050"/>
      <c r="G51" s="1222">
        <v>0</v>
      </c>
      <c r="H51" s="1223"/>
      <c r="I51" s="1224"/>
      <c r="J51" s="1051"/>
      <c r="K51" s="1051"/>
      <c r="L51" s="1052"/>
      <c r="M51" s="1052"/>
      <c r="N51" s="1052"/>
      <c r="O51" s="1052"/>
      <c r="P51" s="1052"/>
      <c r="Q51" s="1052"/>
    </row>
    <row r="52" spans="2:26" s="147" customFormat="1" ht="15">
      <c r="B52" s="1049"/>
      <c r="C52" s="1053"/>
      <c r="D52" s="1225" t="s">
        <v>772</v>
      </c>
      <c r="E52" s="1225"/>
      <c r="F52" s="1053"/>
      <c r="G52" s="1226" t="s">
        <v>340</v>
      </c>
      <c r="H52" s="1227"/>
      <c r="I52" s="1228"/>
      <c r="J52" s="1229"/>
      <c r="K52" s="1229"/>
      <c r="L52" s="1230" t="s">
        <v>0</v>
      </c>
      <c r="M52" s="1230"/>
      <c r="N52" s="1217"/>
      <c r="O52" s="1218"/>
      <c r="T52" s="1086" t="s">
        <v>40</v>
      </c>
      <c r="U52" s="59" t="s">
        <v>40</v>
      </c>
      <c r="V52" s="59"/>
      <c r="W52" s="59"/>
      <c r="X52" s="59"/>
      <c r="Y52" s="59"/>
      <c r="Z52" s="59"/>
    </row>
    <row r="53" spans="2:26" s="147" customFormat="1">
      <c r="B53" s="1049"/>
      <c r="C53" s="57"/>
      <c r="D53" s="57"/>
      <c r="E53" s="57"/>
      <c r="F53" s="57"/>
      <c r="G53" s="57"/>
      <c r="H53" s="57"/>
      <c r="I53" s="57"/>
      <c r="J53" s="57"/>
      <c r="K53" s="57"/>
      <c r="L53" s="57"/>
      <c r="M53" s="57"/>
      <c r="N53" s="57"/>
      <c r="O53" s="57"/>
      <c r="P53" s="57"/>
      <c r="Q53" s="57"/>
    </row>
    <row r="54" spans="2:26" s="1056" customFormat="1" ht="15.75">
      <c r="B54" s="1054"/>
      <c r="C54" s="1055"/>
      <c r="D54" s="1055"/>
      <c r="E54" s="1055"/>
      <c r="F54" s="1055"/>
      <c r="G54" s="1055"/>
      <c r="H54" s="1055"/>
      <c r="I54" s="1055"/>
      <c r="J54" s="1055"/>
      <c r="K54" s="1055"/>
      <c r="L54" s="1055"/>
      <c r="M54" s="1055"/>
      <c r="N54" s="1055"/>
      <c r="O54" s="1055"/>
      <c r="P54" s="1055"/>
      <c r="Q54" s="1055"/>
    </row>
    <row r="55" spans="2:26" s="1056" customFormat="1" ht="15.75">
      <c r="B55" s="1054"/>
      <c r="C55" s="1055"/>
      <c r="D55" s="1055"/>
      <c r="E55" s="1055"/>
      <c r="F55" s="1055"/>
      <c r="G55" s="1055"/>
      <c r="H55" s="1055"/>
      <c r="I55" s="1055"/>
      <c r="J55" s="1055"/>
      <c r="K55" s="1055"/>
      <c r="L55" s="1055"/>
      <c r="M55" s="1055"/>
      <c r="N55" s="1055"/>
      <c r="O55" s="1055"/>
      <c r="P55" s="1055"/>
      <c r="Q55" s="1055"/>
      <c r="R55" s="1055"/>
    </row>
    <row r="56" spans="2:26" s="147" customFormat="1">
      <c r="B56" s="138"/>
      <c r="C56" s="57"/>
      <c r="D56" s="57"/>
      <c r="E56" s="57"/>
      <c r="F56" s="57"/>
      <c r="G56" s="57"/>
      <c r="H56" s="57"/>
      <c r="I56" s="57"/>
      <c r="J56" s="57"/>
      <c r="K56" s="57"/>
      <c r="L56" s="57"/>
      <c r="M56" s="57"/>
      <c r="N56" s="57"/>
      <c r="O56" s="57"/>
      <c r="P56" s="57"/>
      <c r="Q56" s="57"/>
      <c r="R56" s="57"/>
    </row>
    <row r="57" spans="2:26" s="147" customFormat="1">
      <c r="B57" s="138"/>
      <c r="C57" s="57"/>
      <c r="D57" s="57"/>
      <c r="E57" s="57"/>
      <c r="F57" s="57"/>
      <c r="G57" s="57"/>
      <c r="H57" s="57"/>
      <c r="I57" s="57"/>
      <c r="J57" s="57"/>
      <c r="K57" s="57"/>
      <c r="L57" s="57"/>
      <c r="M57" s="57"/>
      <c r="N57" s="57"/>
      <c r="O57" s="57"/>
      <c r="P57" s="57"/>
      <c r="Q57" s="57"/>
      <c r="R57" s="57"/>
    </row>
    <row r="58" spans="2:26" s="147" customFormat="1">
      <c r="B58" s="138"/>
      <c r="C58" s="57"/>
      <c r="D58" s="57"/>
      <c r="E58" s="57"/>
      <c r="F58" s="57"/>
      <c r="G58" s="57"/>
      <c r="H58" s="57"/>
      <c r="I58" s="57"/>
      <c r="J58" s="57"/>
      <c r="K58" s="57"/>
      <c r="L58" s="57"/>
      <c r="M58" s="57"/>
      <c r="N58" s="57"/>
      <c r="O58" s="57"/>
      <c r="P58" s="57"/>
      <c r="Q58" s="57"/>
      <c r="R58" s="57"/>
    </row>
    <row r="59" spans="2:26" s="147" customFormat="1">
      <c r="B59" s="138"/>
      <c r="C59" s="57"/>
      <c r="D59" s="57"/>
      <c r="E59" s="57"/>
      <c r="F59" s="57"/>
      <c r="G59" s="57"/>
      <c r="H59" s="57"/>
      <c r="I59" s="57"/>
      <c r="J59" s="57"/>
      <c r="K59" s="57"/>
      <c r="L59" s="57"/>
      <c r="M59" s="57"/>
      <c r="N59" s="57"/>
      <c r="O59" s="57"/>
      <c r="P59" s="57"/>
      <c r="Q59" s="57"/>
      <c r="R59" s="57"/>
    </row>
    <row r="60" spans="2:26" s="147" customFormat="1">
      <c r="B60" s="138"/>
      <c r="C60" s="57"/>
      <c r="D60" s="57"/>
      <c r="E60" s="57"/>
      <c r="F60" s="57"/>
      <c r="G60" s="57"/>
      <c r="H60" s="57"/>
      <c r="I60" s="57"/>
      <c r="J60" s="57"/>
      <c r="K60" s="57"/>
      <c r="L60" s="57"/>
      <c r="M60" s="57"/>
      <c r="N60" s="57"/>
      <c r="O60" s="57"/>
      <c r="P60" s="57"/>
      <c r="Q60" s="57"/>
      <c r="R60" s="57"/>
    </row>
    <row r="61" spans="2:26" s="147" customFormat="1">
      <c r="B61" s="138"/>
      <c r="C61" s="57"/>
      <c r="D61" s="57"/>
      <c r="E61" s="57"/>
      <c r="F61" s="57"/>
      <c r="G61" s="57"/>
      <c r="H61" s="57"/>
      <c r="I61" s="57"/>
      <c r="J61" s="57"/>
      <c r="K61" s="57"/>
      <c r="L61" s="57"/>
      <c r="M61" s="57"/>
      <c r="N61" s="57"/>
      <c r="O61" s="57"/>
      <c r="P61" s="57"/>
      <c r="Q61" s="57"/>
      <c r="R61" s="57"/>
    </row>
    <row r="62" spans="2:26" s="147" customFormat="1">
      <c r="B62" s="138"/>
      <c r="C62" s="57"/>
      <c r="D62" s="57"/>
      <c r="E62" s="57"/>
      <c r="F62" s="57"/>
      <c r="G62" s="57"/>
      <c r="H62" s="57"/>
      <c r="I62" s="57"/>
      <c r="J62" s="57"/>
      <c r="K62" s="57"/>
      <c r="L62" s="57"/>
      <c r="M62" s="57"/>
      <c r="N62" s="57"/>
      <c r="O62" s="57"/>
      <c r="P62" s="57"/>
      <c r="Q62" s="57"/>
      <c r="R62" s="57"/>
    </row>
    <row r="63" spans="2:26" s="147" customFormat="1">
      <c r="B63" s="138"/>
      <c r="C63" s="57"/>
      <c r="D63" s="57"/>
      <c r="E63" s="57"/>
      <c r="F63" s="57"/>
      <c r="G63" s="57"/>
      <c r="H63" s="57"/>
      <c r="I63" s="57"/>
      <c r="J63" s="57"/>
      <c r="K63" s="57"/>
      <c r="L63" s="57"/>
      <c r="M63" s="57"/>
      <c r="N63" s="57"/>
      <c r="O63" s="57"/>
      <c r="P63" s="57"/>
      <c r="Q63" s="57"/>
      <c r="R63" s="57"/>
    </row>
    <row r="64" spans="2:26" s="147" customFormat="1">
      <c r="B64" s="138"/>
      <c r="C64" s="57"/>
      <c r="D64" s="57"/>
      <c r="E64" s="57"/>
      <c r="F64" s="57"/>
      <c r="G64" s="57"/>
      <c r="H64" s="57"/>
      <c r="I64" s="57"/>
      <c r="J64" s="57"/>
      <c r="K64" s="57"/>
      <c r="L64" s="57"/>
      <c r="M64" s="57"/>
      <c r="N64" s="57"/>
      <c r="O64" s="57"/>
      <c r="P64" s="57"/>
      <c r="Q64" s="57"/>
      <c r="R64" s="57"/>
    </row>
    <row r="65" spans="2:18" s="147" customFormat="1">
      <c r="B65" s="138"/>
      <c r="C65" s="57"/>
      <c r="D65" s="57"/>
      <c r="E65" s="57"/>
      <c r="F65" s="57"/>
      <c r="G65" s="57"/>
      <c r="H65" s="57"/>
      <c r="I65" s="57"/>
      <c r="J65" s="57"/>
      <c r="K65" s="57"/>
      <c r="L65" s="57"/>
      <c r="M65" s="57"/>
      <c r="N65" s="57"/>
      <c r="O65" s="57"/>
      <c r="P65" s="57"/>
      <c r="Q65" s="57"/>
      <c r="R65" s="57"/>
    </row>
    <row r="66" spans="2:18" s="147" customFormat="1">
      <c r="B66" s="138"/>
      <c r="C66" s="57"/>
      <c r="D66" s="57"/>
      <c r="E66" s="57"/>
      <c r="F66" s="57"/>
      <c r="G66" s="57"/>
      <c r="H66" s="57"/>
      <c r="I66" s="57"/>
      <c r="J66" s="57"/>
      <c r="K66" s="57"/>
      <c r="L66" s="57"/>
      <c r="M66" s="57"/>
      <c r="N66" s="57"/>
      <c r="O66" s="57"/>
      <c r="P66" s="57"/>
      <c r="Q66" s="57"/>
      <c r="R66" s="57"/>
    </row>
    <row r="67" spans="2:18" s="147" customFormat="1">
      <c r="B67" s="138"/>
      <c r="C67" s="57"/>
      <c r="D67" s="57"/>
      <c r="E67" s="57"/>
      <c r="F67" s="57"/>
      <c r="G67" s="57"/>
      <c r="H67" s="57"/>
      <c r="I67" s="57"/>
      <c r="J67" s="57"/>
      <c r="K67" s="57"/>
      <c r="L67" s="57"/>
      <c r="M67" s="57"/>
      <c r="N67" s="57"/>
      <c r="O67" s="57"/>
      <c r="P67" s="57"/>
      <c r="Q67" s="57"/>
      <c r="R67" s="57"/>
    </row>
    <row r="68" spans="2:18" s="147" customFormat="1">
      <c r="B68" s="138"/>
      <c r="C68" s="57"/>
      <c r="D68" s="57"/>
      <c r="E68" s="57"/>
      <c r="F68" s="57"/>
      <c r="G68" s="57"/>
      <c r="H68" s="57"/>
      <c r="I68" s="57"/>
      <c r="J68" s="57"/>
      <c r="K68" s="57"/>
      <c r="L68" s="57"/>
      <c r="M68" s="57"/>
      <c r="N68" s="57"/>
      <c r="O68" s="57"/>
      <c r="P68" s="57"/>
      <c r="Q68" s="57"/>
      <c r="R68" s="57"/>
    </row>
    <row r="69" spans="2:18" s="147" customFormat="1">
      <c r="B69" s="138"/>
      <c r="C69" s="57"/>
      <c r="D69" s="57"/>
      <c r="E69" s="57"/>
      <c r="F69" s="57"/>
      <c r="G69" s="57"/>
      <c r="H69" s="57"/>
      <c r="I69" s="57"/>
      <c r="J69" s="57"/>
      <c r="K69" s="57"/>
      <c r="L69" s="57"/>
      <c r="M69" s="57"/>
      <c r="N69" s="57"/>
      <c r="O69" s="57"/>
      <c r="P69" s="57"/>
      <c r="Q69" s="57"/>
      <c r="R69" s="57"/>
    </row>
    <row r="70" spans="2:18" s="147" customFormat="1">
      <c r="B70" s="138"/>
      <c r="C70" s="57"/>
      <c r="D70" s="57"/>
      <c r="E70" s="57"/>
      <c r="F70" s="57"/>
      <c r="G70" s="57"/>
      <c r="H70" s="57"/>
      <c r="I70" s="57"/>
      <c r="J70" s="57"/>
      <c r="K70" s="57"/>
      <c r="L70" s="57"/>
      <c r="M70" s="57"/>
      <c r="N70" s="57"/>
      <c r="O70" s="57"/>
      <c r="P70" s="57"/>
      <c r="Q70" s="57"/>
      <c r="R70" s="57"/>
    </row>
    <row r="71" spans="2:18" s="147" customFormat="1">
      <c r="B71" s="138"/>
      <c r="C71" s="57"/>
      <c r="D71" s="57"/>
      <c r="E71" s="57"/>
      <c r="F71" s="57"/>
      <c r="G71" s="57"/>
      <c r="H71" s="57"/>
      <c r="I71" s="57"/>
      <c r="J71" s="57"/>
      <c r="K71" s="57"/>
      <c r="L71" s="57"/>
      <c r="M71" s="57"/>
      <c r="N71" s="57"/>
      <c r="O71" s="57"/>
      <c r="P71" s="57"/>
      <c r="Q71" s="57"/>
      <c r="R71" s="57"/>
    </row>
    <row r="72" spans="2:18" s="147" customFormat="1">
      <c r="B72" s="138"/>
      <c r="C72" s="57"/>
      <c r="D72" s="57"/>
      <c r="E72" s="57"/>
      <c r="F72" s="57"/>
      <c r="G72" s="57"/>
      <c r="H72" s="57"/>
      <c r="I72" s="57"/>
      <c r="J72" s="57"/>
      <c r="K72" s="57"/>
      <c r="L72" s="57"/>
      <c r="M72" s="57"/>
      <c r="N72" s="57"/>
      <c r="O72" s="57"/>
      <c r="P72" s="57"/>
      <c r="Q72" s="57"/>
      <c r="R72" s="57"/>
    </row>
    <row r="73" spans="2:18" s="147" customFormat="1">
      <c r="B73" s="138"/>
      <c r="C73" s="57"/>
      <c r="D73" s="57"/>
      <c r="E73" s="57"/>
      <c r="F73" s="57"/>
      <c r="G73" s="57"/>
      <c r="H73" s="57"/>
      <c r="I73" s="57"/>
      <c r="J73" s="57"/>
      <c r="K73" s="57"/>
      <c r="L73" s="57"/>
      <c r="M73" s="57"/>
      <c r="N73" s="57"/>
      <c r="O73" s="57"/>
      <c r="P73" s="57"/>
      <c r="Q73" s="57"/>
      <c r="R73" s="57"/>
    </row>
    <row r="74" spans="2:18">
      <c r="C74" s="2"/>
      <c r="D74" s="2"/>
      <c r="E74" s="2"/>
      <c r="F74" s="2"/>
      <c r="G74" s="2"/>
      <c r="H74" s="2"/>
      <c r="I74" s="2"/>
      <c r="J74" s="2"/>
      <c r="K74" s="2"/>
      <c r="L74" s="2"/>
      <c r="M74" s="2"/>
      <c r="N74" s="2"/>
      <c r="O74" s="2"/>
      <c r="P74" s="2"/>
      <c r="Q74" s="2"/>
    </row>
    <row r="75" spans="2:18">
      <c r="C75" s="2"/>
      <c r="D75" s="2"/>
      <c r="E75" s="2"/>
      <c r="F75" s="2"/>
      <c r="G75" s="2"/>
      <c r="H75" s="2"/>
      <c r="I75" s="2"/>
      <c r="J75" s="2"/>
      <c r="K75" s="2"/>
      <c r="L75" s="2"/>
      <c r="M75" s="2"/>
      <c r="N75" s="2"/>
      <c r="O75" s="2"/>
      <c r="P75" s="2"/>
      <c r="Q75" s="2"/>
    </row>
    <row r="76" spans="2:18">
      <c r="C76" s="2"/>
      <c r="D76" s="2"/>
      <c r="E76" s="2"/>
      <c r="F76" s="2"/>
      <c r="G76" s="2"/>
      <c r="H76" s="2"/>
      <c r="I76" s="2"/>
      <c r="J76" s="2"/>
      <c r="K76" s="2"/>
      <c r="L76" s="2"/>
      <c r="M76" s="2"/>
      <c r="N76" s="2"/>
      <c r="O76" s="2"/>
      <c r="P76" s="2"/>
      <c r="Q76" s="2"/>
    </row>
    <row r="77" spans="2:18">
      <c r="C77" s="2"/>
      <c r="D77" s="2"/>
      <c r="E77" s="2"/>
      <c r="F77" s="2"/>
      <c r="G77" s="2"/>
      <c r="H77" s="2"/>
      <c r="I77" s="2"/>
      <c r="J77" s="2"/>
      <c r="K77" s="2"/>
      <c r="L77" s="2"/>
      <c r="M77" s="2"/>
      <c r="N77" s="2"/>
      <c r="O77" s="2"/>
      <c r="P77" s="2"/>
      <c r="Q77" s="2"/>
    </row>
    <row r="78" spans="2:18">
      <c r="C78" s="2"/>
      <c r="D78" s="2"/>
      <c r="E78" s="2"/>
      <c r="F78" s="2"/>
      <c r="G78" s="2"/>
      <c r="H78" s="2"/>
      <c r="I78" s="2"/>
      <c r="J78" s="2"/>
      <c r="K78" s="2"/>
      <c r="L78" s="2"/>
      <c r="M78" s="2"/>
      <c r="N78" s="2"/>
      <c r="O78" s="2"/>
      <c r="P78" s="2"/>
      <c r="Q78" s="2"/>
    </row>
    <row r="79" spans="2:18">
      <c r="C79" s="2"/>
      <c r="D79" s="2"/>
      <c r="E79" s="2"/>
      <c r="F79" s="2"/>
      <c r="G79" s="2"/>
      <c r="H79" s="2"/>
      <c r="I79" s="2"/>
      <c r="J79" s="2"/>
      <c r="K79" s="2"/>
      <c r="L79" s="2"/>
      <c r="M79" s="2"/>
      <c r="N79" s="2"/>
      <c r="O79" s="2"/>
      <c r="P79" s="2"/>
      <c r="Q79" s="2"/>
    </row>
    <row r="80" spans="2:18">
      <c r="C80" s="2"/>
      <c r="D80" s="2"/>
      <c r="E80" s="2"/>
      <c r="F80" s="2"/>
      <c r="G80" s="2"/>
      <c r="H80" s="2"/>
      <c r="I80" s="2"/>
      <c r="J80" s="2"/>
      <c r="K80" s="2"/>
      <c r="L80" s="2"/>
      <c r="M80" s="2"/>
      <c r="N80" s="2"/>
      <c r="O80" s="2"/>
      <c r="P80" s="2"/>
      <c r="Q80" s="2"/>
    </row>
    <row r="81" spans="1:29">
      <c r="C81" s="2"/>
      <c r="D81" s="2"/>
      <c r="E81" s="2"/>
      <c r="F81" s="2"/>
      <c r="G81" s="2"/>
      <c r="H81" s="2"/>
      <c r="I81" s="2"/>
      <c r="J81" s="2"/>
      <c r="K81" s="2"/>
      <c r="L81" s="2"/>
      <c r="M81" s="2"/>
      <c r="N81" s="2"/>
      <c r="O81" s="2"/>
      <c r="P81" s="2"/>
      <c r="Q81" s="2"/>
    </row>
    <row r="82" spans="1:29">
      <c r="C82" s="2"/>
      <c r="D82" s="2"/>
      <c r="E82" s="2"/>
      <c r="F82" s="2"/>
      <c r="G82" s="2"/>
      <c r="H82" s="2"/>
      <c r="I82" s="2"/>
      <c r="J82" s="2"/>
      <c r="K82" s="2"/>
      <c r="L82" s="2"/>
      <c r="M82" s="2"/>
      <c r="N82" s="2"/>
      <c r="O82" s="2"/>
      <c r="P82" s="2"/>
      <c r="Q82" s="2"/>
    </row>
    <row r="83" spans="1:29">
      <c r="C83" s="2"/>
      <c r="D83" s="2"/>
      <c r="E83" s="2"/>
      <c r="F83" s="2"/>
      <c r="G83" s="2"/>
      <c r="H83" s="2"/>
      <c r="I83" s="2"/>
      <c r="J83" s="2"/>
      <c r="K83" s="2"/>
      <c r="L83" s="2"/>
      <c r="M83" s="2"/>
      <c r="N83" s="2"/>
      <c r="O83" s="2"/>
      <c r="P83" s="2"/>
      <c r="Q83" s="2"/>
    </row>
    <row r="84" spans="1:29">
      <c r="C84" s="2"/>
      <c r="D84" s="2"/>
      <c r="E84" s="2"/>
      <c r="F84" s="2"/>
      <c r="G84" s="2"/>
      <c r="H84" s="2"/>
      <c r="I84" s="2"/>
      <c r="J84" s="2"/>
      <c r="K84" s="2"/>
      <c r="L84" s="2"/>
      <c r="M84" s="2"/>
      <c r="N84" s="2"/>
      <c r="O84" s="2"/>
      <c r="P84" s="2"/>
      <c r="Q84" s="2"/>
    </row>
    <row r="85" spans="1:29">
      <c r="C85" s="2"/>
      <c r="D85" s="2"/>
      <c r="E85" s="2"/>
      <c r="F85" s="2"/>
      <c r="G85" s="2"/>
      <c r="H85" s="2"/>
      <c r="I85" s="2"/>
      <c r="J85" s="2"/>
      <c r="K85" s="2"/>
      <c r="L85" s="2"/>
      <c r="M85" s="2"/>
      <c r="N85" s="2"/>
      <c r="O85" s="2"/>
      <c r="P85" s="2"/>
      <c r="Q85" s="2"/>
    </row>
    <row r="86" spans="1:29">
      <c r="C86" s="2"/>
      <c r="D86" s="2"/>
      <c r="E86" s="2"/>
      <c r="F86" s="2"/>
      <c r="G86" s="2"/>
      <c r="H86" s="2"/>
      <c r="I86" s="2"/>
      <c r="J86" s="2"/>
      <c r="K86" s="2"/>
      <c r="L86" s="2"/>
      <c r="M86" s="2"/>
      <c r="N86" s="2"/>
      <c r="O86" s="2"/>
      <c r="P86" s="2"/>
      <c r="Q86" s="2"/>
    </row>
    <row r="87" spans="1:29">
      <c r="C87" s="2"/>
      <c r="D87" s="2"/>
      <c r="E87" s="2"/>
      <c r="F87" s="2"/>
      <c r="G87" s="2"/>
      <c r="H87" s="2"/>
      <c r="I87" s="2"/>
      <c r="J87" s="2"/>
      <c r="K87" s="2"/>
      <c r="L87" s="2"/>
      <c r="M87" s="2"/>
      <c r="N87" s="2"/>
      <c r="O87" s="2"/>
      <c r="P87" s="2"/>
      <c r="Q87" s="2"/>
    </row>
    <row r="88" spans="1:29" s="3" customFormat="1">
      <c r="A88" s="1"/>
      <c r="B88" s="138"/>
      <c r="C88" s="2"/>
      <c r="D88" s="2"/>
      <c r="E88" s="2"/>
      <c r="F88" s="2"/>
      <c r="G88" s="2"/>
      <c r="H88" s="2"/>
      <c r="I88" s="2"/>
      <c r="J88" s="2"/>
      <c r="K88" s="2"/>
      <c r="L88" s="2"/>
      <c r="M88" s="2"/>
      <c r="N88" s="2"/>
      <c r="O88" s="2"/>
      <c r="P88" s="2"/>
      <c r="Q88" s="2"/>
      <c r="S88" s="1"/>
      <c r="T88" s="1"/>
      <c r="U88" s="1"/>
      <c r="V88" s="1"/>
      <c r="W88" s="1"/>
      <c r="X88" s="1"/>
      <c r="Y88" s="1"/>
      <c r="Z88" s="1"/>
      <c r="AA88" s="1"/>
      <c r="AB88" s="1"/>
      <c r="AC88" s="1"/>
    </row>
    <row r="89" spans="1:29" s="3" customFormat="1">
      <c r="A89" s="1"/>
      <c r="B89" s="138"/>
      <c r="C89" s="2"/>
      <c r="D89" s="2"/>
      <c r="E89" s="2"/>
      <c r="F89" s="2"/>
      <c r="G89" s="2"/>
      <c r="H89" s="2"/>
      <c r="I89" s="2"/>
      <c r="J89" s="2"/>
      <c r="K89" s="2"/>
      <c r="L89" s="2"/>
      <c r="M89" s="2"/>
      <c r="N89" s="2"/>
      <c r="O89" s="2"/>
      <c r="P89" s="2"/>
      <c r="Q89" s="2"/>
      <c r="S89" s="1"/>
      <c r="T89" s="1"/>
      <c r="U89" s="1"/>
      <c r="V89" s="1"/>
      <c r="W89" s="1"/>
      <c r="X89" s="1"/>
      <c r="Y89" s="1"/>
      <c r="Z89" s="1"/>
      <c r="AA89" s="1"/>
      <c r="AB89" s="1"/>
      <c r="AC89" s="1"/>
    </row>
    <row r="90" spans="1:29" s="3" customFormat="1">
      <c r="A90" s="1"/>
      <c r="B90" s="138"/>
      <c r="C90" s="2"/>
      <c r="D90" s="2"/>
      <c r="E90" s="2"/>
      <c r="F90" s="2"/>
      <c r="G90" s="2"/>
      <c r="H90" s="2"/>
      <c r="I90" s="2"/>
      <c r="J90" s="2"/>
      <c r="K90" s="2"/>
      <c r="L90" s="2"/>
      <c r="M90" s="2"/>
      <c r="N90" s="2"/>
      <c r="O90" s="2"/>
      <c r="P90" s="2"/>
      <c r="Q90" s="2"/>
      <c r="S90" s="1"/>
      <c r="T90" s="1"/>
      <c r="U90" s="1"/>
      <c r="V90" s="1"/>
      <c r="W90" s="1"/>
      <c r="X90" s="1"/>
      <c r="Y90" s="1"/>
      <c r="Z90" s="1"/>
      <c r="AA90" s="1"/>
      <c r="AB90" s="1"/>
      <c r="AC90" s="1"/>
    </row>
    <row r="91" spans="1:29" s="3" customFormat="1">
      <c r="A91" s="1"/>
      <c r="B91" s="138"/>
      <c r="C91" s="2"/>
      <c r="D91" s="2"/>
      <c r="E91" s="2"/>
      <c r="F91" s="2"/>
      <c r="G91" s="2"/>
      <c r="H91" s="2"/>
      <c r="I91" s="2"/>
      <c r="J91" s="2"/>
      <c r="K91" s="2"/>
      <c r="L91" s="2"/>
      <c r="M91" s="2"/>
      <c r="N91" s="2"/>
      <c r="O91" s="2"/>
      <c r="P91" s="2"/>
      <c r="Q91" s="2"/>
      <c r="S91" s="1"/>
      <c r="T91" s="1"/>
      <c r="U91" s="1"/>
      <c r="V91" s="1"/>
      <c r="W91" s="1"/>
      <c r="X91" s="1"/>
      <c r="Y91" s="1"/>
      <c r="Z91" s="1"/>
      <c r="AA91" s="1"/>
      <c r="AB91" s="1"/>
      <c r="AC91" s="1"/>
    </row>
    <row r="92" spans="1:29" s="3" customFormat="1">
      <c r="A92" s="1"/>
      <c r="B92" s="138"/>
      <c r="C92" s="2"/>
      <c r="D92" s="2"/>
      <c r="E92" s="2"/>
      <c r="F92" s="2"/>
      <c r="G92" s="2"/>
      <c r="H92" s="2"/>
      <c r="I92" s="2"/>
      <c r="J92" s="2"/>
      <c r="K92" s="2"/>
      <c r="L92" s="2"/>
      <c r="M92" s="2"/>
      <c r="N92" s="2"/>
      <c r="O92" s="2"/>
      <c r="P92" s="2"/>
      <c r="Q92" s="2"/>
      <c r="S92" s="1"/>
      <c r="T92" s="1"/>
      <c r="U92" s="1"/>
      <c r="V92" s="1"/>
      <c r="W92" s="1"/>
      <c r="X92" s="1"/>
      <c r="Y92" s="1"/>
      <c r="Z92" s="1"/>
      <c r="AA92" s="1"/>
      <c r="AB92" s="1"/>
      <c r="AC92" s="1"/>
    </row>
    <row r="93" spans="1:29" s="3" customFormat="1">
      <c r="A93" s="1"/>
      <c r="B93" s="138"/>
      <c r="C93" s="2"/>
      <c r="D93" s="2"/>
      <c r="E93" s="2"/>
      <c r="F93" s="2"/>
      <c r="G93" s="2"/>
      <c r="H93" s="2"/>
      <c r="I93" s="2"/>
      <c r="J93" s="2"/>
      <c r="K93" s="2"/>
      <c r="L93" s="2"/>
      <c r="M93" s="2"/>
      <c r="N93" s="2"/>
      <c r="O93" s="2"/>
      <c r="P93" s="2"/>
      <c r="Q93" s="2"/>
      <c r="S93" s="1"/>
      <c r="T93" s="1"/>
      <c r="U93" s="1"/>
      <c r="V93" s="1"/>
      <c r="W93" s="1"/>
      <c r="X93" s="1"/>
      <c r="Y93" s="1"/>
      <c r="Z93" s="1"/>
      <c r="AA93" s="1"/>
      <c r="AB93" s="1"/>
      <c r="AC93" s="1"/>
    </row>
    <row r="94" spans="1:29" s="3" customFormat="1">
      <c r="A94" s="1"/>
      <c r="B94" s="138"/>
      <c r="C94" s="2"/>
      <c r="D94" s="2"/>
      <c r="E94" s="2"/>
      <c r="F94" s="2"/>
      <c r="G94" s="2"/>
      <c r="H94" s="2"/>
      <c r="I94" s="2"/>
      <c r="J94" s="2"/>
      <c r="K94" s="2"/>
      <c r="L94" s="2"/>
      <c r="M94" s="2"/>
      <c r="N94" s="2"/>
      <c r="O94" s="2"/>
      <c r="P94" s="2"/>
      <c r="Q94" s="2"/>
      <c r="S94" s="1"/>
      <c r="T94" s="1"/>
      <c r="U94" s="1"/>
      <c r="V94" s="1"/>
      <c r="W94" s="1"/>
      <c r="X94" s="1"/>
      <c r="Y94" s="1"/>
      <c r="Z94" s="1"/>
      <c r="AA94" s="1"/>
      <c r="AB94" s="1"/>
      <c r="AC94" s="1"/>
    </row>
    <row r="95" spans="1:29" s="3" customFormat="1">
      <c r="A95" s="1"/>
      <c r="B95" s="138"/>
      <c r="C95" s="2"/>
      <c r="D95" s="2"/>
      <c r="E95" s="2"/>
      <c r="F95" s="2"/>
      <c r="G95" s="2"/>
      <c r="H95" s="2"/>
      <c r="I95" s="2"/>
      <c r="J95" s="2"/>
      <c r="K95" s="2"/>
      <c r="L95" s="2"/>
      <c r="M95" s="2"/>
      <c r="N95" s="2"/>
      <c r="O95" s="2"/>
      <c r="P95" s="2"/>
      <c r="Q95" s="2"/>
      <c r="S95" s="1"/>
      <c r="T95" s="1"/>
      <c r="U95" s="1"/>
      <c r="V95" s="1"/>
      <c r="W95" s="1"/>
      <c r="X95" s="1"/>
      <c r="Y95" s="1"/>
      <c r="Z95" s="1"/>
      <c r="AA95" s="1"/>
      <c r="AB95" s="1"/>
      <c r="AC95" s="1"/>
    </row>
    <row r="96" spans="1:29" s="3" customFormat="1">
      <c r="A96" s="1"/>
      <c r="B96" s="138"/>
      <c r="C96" s="2"/>
      <c r="D96" s="2"/>
      <c r="E96" s="2"/>
      <c r="F96" s="2"/>
      <c r="G96" s="2"/>
      <c r="H96" s="2"/>
      <c r="I96" s="2"/>
      <c r="J96" s="2"/>
      <c r="K96" s="2"/>
      <c r="L96" s="2"/>
      <c r="M96" s="2"/>
      <c r="N96" s="2"/>
      <c r="O96" s="2"/>
      <c r="P96" s="2"/>
      <c r="Q96" s="2"/>
      <c r="S96" s="1"/>
      <c r="T96" s="1"/>
      <c r="U96" s="1"/>
      <c r="V96" s="1"/>
      <c r="W96" s="1"/>
      <c r="X96" s="1"/>
      <c r="Y96" s="1"/>
      <c r="Z96" s="1"/>
      <c r="AA96" s="1"/>
      <c r="AB96" s="1"/>
      <c r="AC96" s="1"/>
    </row>
    <row r="97" spans="1:29" s="3" customFormat="1">
      <c r="A97" s="1"/>
      <c r="B97" s="138"/>
      <c r="C97" s="2"/>
      <c r="D97" s="2"/>
      <c r="E97" s="2"/>
      <c r="F97" s="2"/>
      <c r="G97" s="2"/>
      <c r="H97" s="2"/>
      <c r="I97" s="2"/>
      <c r="J97" s="2"/>
      <c r="K97" s="2"/>
      <c r="L97" s="2"/>
      <c r="M97" s="2"/>
      <c r="N97" s="2"/>
      <c r="O97" s="2"/>
      <c r="P97" s="2"/>
      <c r="Q97" s="2"/>
      <c r="S97" s="1"/>
      <c r="T97" s="1"/>
      <c r="U97" s="1"/>
      <c r="V97" s="1"/>
      <c r="W97" s="1"/>
      <c r="X97" s="1"/>
      <c r="Y97" s="1"/>
      <c r="Z97" s="1"/>
      <c r="AA97" s="1"/>
      <c r="AB97" s="1"/>
      <c r="AC97" s="1"/>
    </row>
    <row r="98" spans="1:29" s="3" customFormat="1">
      <c r="A98" s="1"/>
      <c r="B98" s="138"/>
      <c r="C98" s="2"/>
      <c r="D98" s="2"/>
      <c r="E98" s="2"/>
      <c r="F98" s="2"/>
      <c r="G98" s="2"/>
      <c r="H98" s="2"/>
      <c r="I98" s="2"/>
      <c r="J98" s="2"/>
      <c r="K98" s="2"/>
      <c r="L98" s="2"/>
      <c r="M98" s="2"/>
      <c r="N98" s="2"/>
      <c r="O98" s="2"/>
      <c r="P98" s="2"/>
      <c r="Q98" s="2"/>
      <c r="S98" s="1"/>
      <c r="T98" s="1"/>
      <c r="U98" s="1"/>
      <c r="V98" s="1"/>
      <c r="W98" s="1"/>
      <c r="X98" s="1"/>
      <c r="Y98" s="1"/>
      <c r="Z98" s="1"/>
      <c r="AA98" s="1"/>
      <c r="AB98" s="1"/>
      <c r="AC98" s="1"/>
    </row>
    <row r="99" spans="1:29" s="3" customFormat="1">
      <c r="A99" s="1"/>
      <c r="B99" s="138"/>
      <c r="C99" s="2"/>
      <c r="D99" s="2"/>
      <c r="E99" s="2"/>
      <c r="F99" s="2"/>
      <c r="G99" s="2"/>
      <c r="H99" s="2"/>
      <c r="I99" s="2"/>
      <c r="J99" s="2"/>
      <c r="K99" s="2"/>
      <c r="L99" s="2"/>
      <c r="M99" s="2"/>
      <c r="N99" s="2"/>
      <c r="O99" s="2"/>
      <c r="P99" s="2"/>
      <c r="Q99" s="2"/>
      <c r="S99" s="1"/>
      <c r="T99" s="1"/>
      <c r="U99" s="1"/>
      <c r="V99" s="1"/>
      <c r="W99" s="1"/>
      <c r="X99" s="1"/>
      <c r="Y99" s="1"/>
      <c r="Z99" s="1"/>
      <c r="AA99" s="1"/>
      <c r="AB99" s="1"/>
      <c r="AC99" s="1"/>
    </row>
    <row r="100" spans="1:29" s="3" customFormat="1">
      <c r="A100" s="1"/>
      <c r="B100" s="138"/>
      <c r="C100" s="2"/>
      <c r="D100" s="2"/>
      <c r="E100" s="2"/>
      <c r="F100" s="2"/>
      <c r="G100" s="2"/>
      <c r="H100" s="2"/>
      <c r="I100" s="2"/>
      <c r="J100" s="2"/>
      <c r="K100" s="2"/>
      <c r="L100" s="2"/>
      <c r="M100" s="2"/>
      <c r="N100" s="2"/>
      <c r="O100" s="2"/>
      <c r="P100" s="2"/>
      <c r="Q100" s="2"/>
      <c r="S100" s="1"/>
      <c r="T100" s="1"/>
      <c r="U100" s="1"/>
      <c r="V100" s="1"/>
      <c r="W100" s="1"/>
      <c r="X100" s="1"/>
      <c r="Y100" s="1"/>
      <c r="Z100" s="1"/>
      <c r="AA100" s="1"/>
      <c r="AB100" s="1"/>
      <c r="AC100" s="1"/>
    </row>
    <row r="101" spans="1:29" s="3" customFormat="1">
      <c r="A101" s="1"/>
      <c r="B101" s="138"/>
      <c r="C101" s="2"/>
      <c r="D101" s="2"/>
      <c r="E101" s="2"/>
      <c r="F101" s="2"/>
      <c r="G101" s="2"/>
      <c r="H101" s="2"/>
      <c r="I101" s="2"/>
      <c r="J101" s="2"/>
      <c r="K101" s="2"/>
      <c r="L101" s="2"/>
      <c r="M101" s="2"/>
      <c r="N101" s="2"/>
      <c r="O101" s="2"/>
      <c r="P101" s="2"/>
      <c r="Q101" s="2"/>
      <c r="S101" s="1"/>
      <c r="T101" s="1"/>
      <c r="U101" s="1"/>
      <c r="V101" s="1"/>
      <c r="W101" s="1"/>
      <c r="X101" s="1"/>
      <c r="Y101" s="1"/>
      <c r="Z101" s="1"/>
      <c r="AA101" s="1"/>
      <c r="AB101" s="1"/>
      <c r="AC101" s="1"/>
    </row>
    <row r="102" spans="1:29" s="3" customFormat="1">
      <c r="A102" s="1"/>
      <c r="B102" s="138"/>
      <c r="C102" s="2"/>
      <c r="D102" s="2"/>
      <c r="E102" s="2"/>
      <c r="F102" s="2"/>
      <c r="G102" s="2"/>
      <c r="H102" s="2"/>
      <c r="I102" s="2"/>
      <c r="J102" s="2"/>
      <c r="K102" s="2"/>
      <c r="L102" s="2"/>
      <c r="M102" s="2"/>
      <c r="N102" s="2"/>
      <c r="O102" s="2"/>
      <c r="P102" s="2"/>
      <c r="Q102" s="2"/>
      <c r="S102" s="1"/>
      <c r="T102" s="1"/>
      <c r="U102" s="1"/>
      <c r="V102" s="1"/>
      <c r="W102" s="1"/>
      <c r="X102" s="1"/>
      <c r="Y102" s="1"/>
      <c r="Z102" s="1"/>
      <c r="AA102" s="1"/>
      <c r="AB102" s="1"/>
      <c r="AC102" s="1"/>
    </row>
    <row r="103" spans="1:29" s="3" customFormat="1">
      <c r="A103" s="1"/>
      <c r="B103" s="138"/>
      <c r="C103" s="2"/>
      <c r="D103" s="2"/>
      <c r="E103" s="2"/>
      <c r="F103" s="2"/>
      <c r="G103" s="2"/>
      <c r="H103" s="2"/>
      <c r="I103" s="2"/>
      <c r="J103" s="2"/>
      <c r="K103" s="2"/>
      <c r="L103" s="2"/>
      <c r="M103" s="2"/>
      <c r="N103" s="2"/>
      <c r="O103" s="2"/>
      <c r="P103" s="2"/>
      <c r="Q103" s="2"/>
      <c r="S103" s="1"/>
      <c r="T103" s="1"/>
      <c r="U103" s="1"/>
      <c r="V103" s="1"/>
      <c r="W103" s="1"/>
      <c r="X103" s="1"/>
      <c r="Y103" s="1"/>
      <c r="Z103" s="1"/>
      <c r="AA103" s="1"/>
      <c r="AB103" s="1"/>
      <c r="AC103" s="1"/>
    </row>
    <row r="104" spans="1:29" s="3" customFormat="1">
      <c r="A104" s="1"/>
      <c r="B104" s="138"/>
      <c r="C104" s="2"/>
      <c r="D104" s="2"/>
      <c r="E104" s="2"/>
      <c r="F104" s="2"/>
      <c r="G104" s="2"/>
      <c r="H104" s="2"/>
      <c r="I104" s="2"/>
      <c r="J104" s="2"/>
      <c r="K104" s="2"/>
      <c r="L104" s="2"/>
      <c r="M104" s="2"/>
      <c r="N104" s="2"/>
      <c r="O104" s="2"/>
      <c r="P104" s="2"/>
      <c r="Q104" s="2"/>
      <c r="S104" s="1"/>
      <c r="T104" s="1"/>
      <c r="U104" s="1"/>
      <c r="V104" s="1"/>
      <c r="W104" s="1"/>
      <c r="X104" s="1"/>
      <c r="Y104" s="1"/>
      <c r="Z104" s="1"/>
      <c r="AA104" s="1"/>
      <c r="AB104" s="1"/>
      <c r="AC104" s="1"/>
    </row>
    <row r="105" spans="1:29" s="3" customFormat="1">
      <c r="A105" s="1"/>
      <c r="B105" s="138"/>
      <c r="C105" s="2"/>
      <c r="D105" s="2"/>
      <c r="E105" s="2"/>
      <c r="F105" s="2"/>
      <c r="G105" s="2"/>
      <c r="H105" s="2"/>
      <c r="I105" s="2"/>
      <c r="J105" s="2"/>
      <c r="K105" s="2"/>
      <c r="L105" s="2"/>
      <c r="M105" s="2"/>
      <c r="N105" s="2"/>
      <c r="O105" s="2"/>
      <c r="P105" s="2"/>
      <c r="Q105" s="2"/>
      <c r="S105" s="1"/>
      <c r="T105" s="1"/>
      <c r="U105" s="1"/>
      <c r="V105" s="1"/>
      <c r="W105" s="1"/>
      <c r="X105" s="1"/>
      <c r="Y105" s="1"/>
      <c r="Z105" s="1"/>
      <c r="AA105" s="1"/>
      <c r="AB105" s="1"/>
      <c r="AC105" s="1"/>
    </row>
    <row r="106" spans="1:29" s="3" customFormat="1">
      <c r="A106" s="1"/>
      <c r="B106" s="138"/>
      <c r="C106" s="2"/>
      <c r="D106" s="2"/>
      <c r="E106" s="2"/>
      <c r="F106" s="2"/>
      <c r="G106" s="2"/>
      <c r="H106" s="2"/>
      <c r="I106" s="2"/>
      <c r="J106" s="2"/>
      <c r="K106" s="2"/>
      <c r="L106" s="2"/>
      <c r="M106" s="2"/>
      <c r="N106" s="2"/>
      <c r="O106" s="2"/>
      <c r="P106" s="2"/>
      <c r="Q106" s="2"/>
      <c r="S106" s="1"/>
      <c r="T106" s="1"/>
      <c r="U106" s="1"/>
      <c r="V106" s="1"/>
      <c r="W106" s="1"/>
      <c r="X106" s="1"/>
      <c r="Y106" s="1"/>
      <c r="Z106" s="1"/>
      <c r="AA106" s="1"/>
      <c r="AB106" s="1"/>
      <c r="AC106" s="1"/>
    </row>
    <row r="107" spans="1:29" s="3" customFormat="1">
      <c r="A107" s="1"/>
      <c r="B107" s="138"/>
      <c r="C107" s="2"/>
      <c r="D107" s="2"/>
      <c r="E107" s="2"/>
      <c r="F107" s="2"/>
      <c r="G107" s="2"/>
      <c r="H107" s="2"/>
      <c r="I107" s="2"/>
      <c r="J107" s="2"/>
      <c r="K107" s="2"/>
      <c r="L107" s="2"/>
      <c r="M107" s="2"/>
      <c r="N107" s="2"/>
      <c r="O107" s="2"/>
      <c r="P107" s="2"/>
      <c r="Q107" s="2"/>
      <c r="S107" s="1"/>
      <c r="T107" s="1"/>
      <c r="U107" s="1"/>
      <c r="V107" s="1"/>
      <c r="W107" s="1"/>
      <c r="X107" s="1"/>
      <c r="Y107" s="1"/>
      <c r="Z107" s="1"/>
      <c r="AA107" s="1"/>
      <c r="AB107" s="1"/>
      <c r="AC107" s="1"/>
    </row>
    <row r="108" spans="1:29" s="3" customFormat="1">
      <c r="A108" s="1"/>
      <c r="B108" s="138"/>
      <c r="C108" s="2"/>
      <c r="D108" s="2"/>
      <c r="E108" s="2"/>
      <c r="F108" s="2"/>
      <c r="G108" s="2"/>
      <c r="H108" s="2"/>
      <c r="I108" s="2"/>
      <c r="J108" s="2"/>
      <c r="K108" s="2"/>
      <c r="L108" s="2"/>
      <c r="M108" s="2"/>
      <c r="N108" s="2"/>
      <c r="O108" s="2"/>
      <c r="P108" s="2"/>
      <c r="Q108" s="2"/>
      <c r="S108" s="1"/>
      <c r="T108" s="1"/>
      <c r="U108" s="1"/>
      <c r="V108" s="1"/>
      <c r="W108" s="1"/>
      <c r="X108" s="1"/>
      <c r="Y108" s="1"/>
      <c r="Z108" s="1"/>
      <c r="AA108" s="1"/>
      <c r="AB108" s="1"/>
      <c r="AC108" s="1"/>
    </row>
    <row r="109" spans="1:29" s="3" customFormat="1">
      <c r="A109" s="1"/>
      <c r="B109" s="138"/>
      <c r="C109" s="2"/>
      <c r="D109" s="2"/>
      <c r="E109" s="2"/>
      <c r="F109" s="2"/>
      <c r="G109" s="2"/>
      <c r="H109" s="2"/>
      <c r="I109" s="2"/>
      <c r="J109" s="2"/>
      <c r="K109" s="2"/>
      <c r="L109" s="2"/>
      <c r="M109" s="2"/>
      <c r="N109" s="2"/>
      <c r="O109" s="2"/>
      <c r="P109" s="2"/>
      <c r="Q109" s="2"/>
      <c r="S109" s="1"/>
      <c r="T109" s="1"/>
      <c r="U109" s="1"/>
      <c r="V109" s="1"/>
      <c r="W109" s="1"/>
      <c r="X109" s="1"/>
      <c r="Y109" s="1"/>
      <c r="Z109" s="1"/>
      <c r="AA109" s="1"/>
      <c r="AB109" s="1"/>
      <c r="AC109" s="1"/>
    </row>
    <row r="110" spans="1:29" s="3" customFormat="1">
      <c r="A110" s="1"/>
      <c r="B110" s="138"/>
      <c r="C110" s="2"/>
      <c r="D110" s="2"/>
      <c r="E110" s="2"/>
      <c r="F110" s="2"/>
      <c r="G110" s="2"/>
      <c r="H110" s="2"/>
      <c r="I110" s="2"/>
      <c r="J110" s="2"/>
      <c r="K110" s="2"/>
      <c r="L110" s="2"/>
      <c r="M110" s="2"/>
      <c r="N110" s="2"/>
      <c r="O110" s="2"/>
      <c r="P110" s="2"/>
      <c r="Q110" s="2"/>
      <c r="S110" s="1"/>
      <c r="T110" s="1"/>
      <c r="U110" s="1"/>
      <c r="V110" s="1"/>
      <c r="W110" s="1"/>
      <c r="X110" s="1"/>
      <c r="Y110" s="1"/>
      <c r="Z110" s="1"/>
      <c r="AA110" s="1"/>
      <c r="AB110" s="1"/>
      <c r="AC110" s="1"/>
    </row>
    <row r="111" spans="1:29" s="3" customFormat="1">
      <c r="A111" s="1"/>
      <c r="B111" s="138"/>
      <c r="C111" s="2"/>
      <c r="D111" s="2"/>
      <c r="E111" s="2"/>
      <c r="F111" s="2"/>
      <c r="G111" s="2"/>
      <c r="H111" s="2"/>
      <c r="I111" s="2"/>
      <c r="J111" s="2"/>
      <c r="K111" s="2"/>
      <c r="L111" s="2"/>
      <c r="M111" s="2"/>
      <c r="N111" s="2"/>
      <c r="O111" s="2"/>
      <c r="P111" s="2"/>
      <c r="Q111" s="2"/>
      <c r="S111" s="1"/>
      <c r="T111" s="1"/>
      <c r="U111" s="1"/>
      <c r="V111" s="1"/>
      <c r="W111" s="1"/>
      <c r="X111" s="1"/>
      <c r="Y111" s="1"/>
      <c r="Z111" s="1"/>
      <c r="AA111" s="1"/>
      <c r="AB111" s="1"/>
      <c r="AC111" s="1"/>
    </row>
    <row r="112" spans="1:29" s="3" customFormat="1">
      <c r="A112" s="1"/>
      <c r="B112" s="138"/>
      <c r="C112" s="2"/>
      <c r="D112" s="2"/>
      <c r="E112" s="2"/>
      <c r="F112" s="2"/>
      <c r="G112" s="2"/>
      <c r="H112" s="2"/>
      <c r="I112" s="2"/>
      <c r="J112" s="2"/>
      <c r="K112" s="2"/>
      <c r="L112" s="2"/>
      <c r="M112" s="2"/>
      <c r="N112" s="2"/>
      <c r="O112" s="2"/>
      <c r="P112" s="2"/>
      <c r="Q112" s="2"/>
      <c r="S112" s="1"/>
      <c r="T112" s="1"/>
      <c r="U112" s="1"/>
      <c r="V112" s="1"/>
      <c r="W112" s="1"/>
      <c r="X112" s="1"/>
      <c r="Y112" s="1"/>
      <c r="Z112" s="1"/>
      <c r="AA112" s="1"/>
      <c r="AB112" s="1"/>
      <c r="AC112" s="1"/>
    </row>
    <row r="113" spans="1:29" s="3" customFormat="1">
      <c r="A113" s="1"/>
      <c r="B113" s="138"/>
      <c r="C113" s="2"/>
      <c r="D113" s="2"/>
      <c r="E113" s="2"/>
      <c r="F113" s="2"/>
      <c r="G113" s="2"/>
      <c r="H113" s="2"/>
      <c r="I113" s="2"/>
      <c r="J113" s="2"/>
      <c r="K113" s="2"/>
      <c r="L113" s="2"/>
      <c r="M113" s="2"/>
      <c r="N113" s="2"/>
      <c r="O113" s="2"/>
      <c r="P113" s="2"/>
      <c r="Q113" s="2"/>
      <c r="S113" s="1"/>
      <c r="T113" s="1"/>
      <c r="U113" s="1"/>
      <c r="V113" s="1"/>
      <c r="W113" s="1"/>
      <c r="X113" s="1"/>
      <c r="Y113" s="1"/>
      <c r="Z113" s="1"/>
      <c r="AA113" s="1"/>
      <c r="AB113" s="1"/>
      <c r="AC113" s="1"/>
    </row>
    <row r="114" spans="1:29" s="3" customFormat="1">
      <c r="A114" s="1"/>
      <c r="B114" s="138"/>
      <c r="C114" s="2"/>
      <c r="D114" s="2"/>
      <c r="E114" s="2"/>
      <c r="F114" s="2"/>
      <c r="G114" s="2"/>
      <c r="H114" s="2"/>
      <c r="I114" s="2"/>
      <c r="J114" s="2"/>
      <c r="K114" s="2"/>
      <c r="L114" s="2"/>
      <c r="M114" s="2"/>
      <c r="N114" s="2"/>
      <c r="O114" s="2"/>
      <c r="P114" s="2"/>
      <c r="Q114" s="2"/>
      <c r="S114" s="1"/>
      <c r="T114" s="1"/>
      <c r="U114" s="1"/>
      <c r="V114" s="1"/>
      <c r="W114" s="1"/>
      <c r="X114" s="1"/>
      <c r="Y114" s="1"/>
      <c r="Z114" s="1"/>
      <c r="AA114" s="1"/>
      <c r="AB114" s="1"/>
      <c r="AC114" s="1"/>
    </row>
    <row r="115" spans="1:29" s="3" customFormat="1">
      <c r="A115" s="1"/>
      <c r="B115" s="138"/>
      <c r="C115" s="2"/>
      <c r="D115" s="2"/>
      <c r="E115" s="2"/>
      <c r="F115" s="2"/>
      <c r="G115" s="2"/>
      <c r="H115" s="2"/>
      <c r="I115" s="2"/>
      <c r="J115" s="2"/>
      <c r="K115" s="2"/>
      <c r="L115" s="2"/>
      <c r="M115" s="2"/>
      <c r="N115" s="2"/>
      <c r="O115" s="2"/>
      <c r="P115" s="2"/>
      <c r="Q115" s="2"/>
      <c r="S115" s="1"/>
      <c r="T115" s="1"/>
      <c r="U115" s="1"/>
      <c r="V115" s="1"/>
      <c r="W115" s="1"/>
      <c r="X115" s="1"/>
      <c r="Y115" s="1"/>
      <c r="Z115" s="1"/>
      <c r="AA115" s="1"/>
      <c r="AB115" s="1"/>
      <c r="AC115" s="1"/>
    </row>
    <row r="116" spans="1:29" s="3" customFormat="1">
      <c r="A116" s="1"/>
      <c r="B116" s="138"/>
      <c r="C116" s="2"/>
      <c r="D116" s="2"/>
      <c r="E116" s="2"/>
      <c r="F116" s="2"/>
      <c r="G116" s="2"/>
      <c r="H116" s="2"/>
      <c r="I116" s="2"/>
      <c r="J116" s="2"/>
      <c r="K116" s="2"/>
      <c r="L116" s="2"/>
      <c r="M116" s="2"/>
      <c r="N116" s="2"/>
      <c r="O116" s="2"/>
      <c r="P116" s="2"/>
      <c r="Q116" s="2"/>
      <c r="S116" s="1"/>
      <c r="T116" s="1"/>
      <c r="U116" s="1"/>
      <c r="V116" s="1"/>
      <c r="W116" s="1"/>
      <c r="X116" s="1"/>
      <c r="Y116" s="1"/>
      <c r="Z116" s="1"/>
      <c r="AA116" s="1"/>
      <c r="AB116" s="1"/>
      <c r="AC116" s="1"/>
    </row>
    <row r="117" spans="1:29" s="3" customFormat="1">
      <c r="A117" s="1"/>
      <c r="B117" s="138"/>
      <c r="C117" s="2"/>
      <c r="D117" s="2"/>
      <c r="E117" s="2"/>
      <c r="F117" s="2"/>
      <c r="G117" s="2"/>
      <c r="H117" s="2"/>
      <c r="I117" s="2"/>
      <c r="J117" s="2"/>
      <c r="K117" s="2"/>
      <c r="L117" s="2"/>
      <c r="M117" s="2"/>
      <c r="N117" s="2"/>
      <c r="O117" s="2"/>
      <c r="P117" s="2"/>
      <c r="Q117" s="2"/>
      <c r="S117" s="1"/>
      <c r="T117" s="1"/>
      <c r="U117" s="1"/>
      <c r="V117" s="1"/>
      <c r="W117" s="1"/>
      <c r="X117" s="1"/>
      <c r="Y117" s="1"/>
      <c r="Z117" s="1"/>
      <c r="AA117" s="1"/>
      <c r="AB117" s="1"/>
      <c r="AC117" s="1"/>
    </row>
    <row r="118" spans="1:29" s="3" customFormat="1">
      <c r="A118" s="1"/>
      <c r="B118" s="138"/>
      <c r="C118" s="2"/>
      <c r="D118" s="2"/>
      <c r="E118" s="2"/>
      <c r="F118" s="2"/>
      <c r="G118" s="2"/>
      <c r="H118" s="2"/>
      <c r="I118" s="2"/>
      <c r="J118" s="2"/>
      <c r="K118" s="2"/>
      <c r="L118" s="2"/>
      <c r="M118" s="2"/>
      <c r="N118" s="2"/>
      <c r="O118" s="2"/>
      <c r="P118" s="2"/>
      <c r="Q118" s="2"/>
      <c r="S118" s="1"/>
      <c r="T118" s="1"/>
      <c r="U118" s="1"/>
      <c r="V118" s="1"/>
      <c r="W118" s="1"/>
      <c r="X118" s="1"/>
      <c r="Y118" s="1"/>
      <c r="Z118" s="1"/>
      <c r="AA118" s="1"/>
      <c r="AB118" s="1"/>
      <c r="AC118" s="1"/>
    </row>
    <row r="119" spans="1:29" s="3" customFormat="1">
      <c r="A119" s="1"/>
      <c r="B119" s="138"/>
      <c r="C119" s="2"/>
      <c r="D119" s="2"/>
      <c r="E119" s="2"/>
      <c r="F119" s="2"/>
      <c r="G119" s="2"/>
      <c r="H119" s="2"/>
      <c r="I119" s="2"/>
      <c r="J119" s="2"/>
      <c r="K119" s="2"/>
      <c r="L119" s="2"/>
      <c r="M119" s="2"/>
      <c r="N119" s="2"/>
      <c r="O119" s="2"/>
      <c r="P119" s="2"/>
      <c r="Q119" s="2"/>
      <c r="S119" s="1"/>
      <c r="T119" s="1"/>
      <c r="U119" s="1"/>
      <c r="V119" s="1"/>
      <c r="W119" s="1"/>
      <c r="X119" s="1"/>
      <c r="Y119" s="1"/>
      <c r="Z119" s="1"/>
      <c r="AA119" s="1"/>
      <c r="AB119" s="1"/>
      <c r="AC119" s="1"/>
    </row>
    <row r="120" spans="1:29" s="3" customFormat="1">
      <c r="A120" s="1"/>
      <c r="B120" s="138"/>
      <c r="C120" s="2"/>
      <c r="D120" s="2"/>
      <c r="E120" s="2"/>
      <c r="F120" s="2"/>
      <c r="G120" s="2"/>
      <c r="H120" s="2"/>
      <c r="I120" s="2"/>
      <c r="J120" s="2"/>
      <c r="K120" s="2"/>
      <c r="L120" s="2"/>
      <c r="M120" s="2"/>
      <c r="N120" s="2"/>
      <c r="O120" s="2"/>
      <c r="P120" s="2"/>
      <c r="Q120" s="2"/>
      <c r="S120" s="1"/>
      <c r="T120" s="1"/>
      <c r="U120" s="1"/>
      <c r="V120" s="1"/>
      <c r="W120" s="1"/>
      <c r="X120" s="1"/>
      <c r="Y120" s="1"/>
      <c r="Z120" s="1"/>
      <c r="AA120" s="1"/>
      <c r="AB120" s="1"/>
      <c r="AC120" s="1"/>
    </row>
    <row r="121" spans="1:29" s="3" customFormat="1">
      <c r="A121" s="1"/>
      <c r="B121" s="138"/>
      <c r="C121" s="2"/>
      <c r="D121" s="2"/>
      <c r="E121" s="2"/>
      <c r="F121" s="2"/>
      <c r="G121" s="2"/>
      <c r="H121" s="2"/>
      <c r="I121" s="2"/>
      <c r="J121" s="2"/>
      <c r="K121" s="2"/>
      <c r="L121" s="2"/>
      <c r="M121" s="2"/>
      <c r="N121" s="2"/>
      <c r="O121" s="2"/>
      <c r="P121" s="2"/>
      <c r="Q121" s="2"/>
      <c r="S121" s="1"/>
      <c r="T121" s="1"/>
      <c r="U121" s="1"/>
      <c r="V121" s="1"/>
      <c r="W121" s="1"/>
      <c r="X121" s="1"/>
      <c r="Y121" s="1"/>
      <c r="Z121" s="1"/>
      <c r="AA121" s="1"/>
      <c r="AB121" s="1"/>
      <c r="AC121" s="1"/>
    </row>
    <row r="122" spans="1:29" s="3" customFormat="1">
      <c r="A122" s="1"/>
      <c r="B122" s="138"/>
      <c r="C122" s="2"/>
      <c r="D122" s="2"/>
      <c r="E122" s="2"/>
      <c r="F122" s="2"/>
      <c r="G122" s="2"/>
      <c r="H122" s="2"/>
      <c r="I122" s="2"/>
      <c r="J122" s="2"/>
      <c r="K122" s="2"/>
      <c r="L122" s="2"/>
      <c r="M122" s="2"/>
      <c r="N122" s="2"/>
      <c r="O122" s="2"/>
      <c r="P122" s="2"/>
      <c r="Q122" s="2"/>
      <c r="S122" s="1"/>
      <c r="T122" s="1"/>
      <c r="U122" s="1"/>
      <c r="V122" s="1"/>
      <c r="W122" s="1"/>
      <c r="X122" s="1"/>
      <c r="Y122" s="1"/>
      <c r="Z122" s="1"/>
      <c r="AA122" s="1"/>
      <c r="AB122" s="1"/>
      <c r="AC122" s="1"/>
    </row>
    <row r="123" spans="1:29" s="3" customFormat="1">
      <c r="A123" s="1"/>
      <c r="B123" s="138"/>
      <c r="C123" s="2"/>
      <c r="D123" s="2"/>
      <c r="E123" s="2"/>
      <c r="F123" s="2"/>
      <c r="G123" s="2"/>
      <c r="H123" s="2"/>
      <c r="I123" s="2"/>
      <c r="J123" s="2"/>
      <c r="K123" s="2"/>
      <c r="L123" s="2"/>
      <c r="M123" s="2"/>
      <c r="N123" s="2"/>
      <c r="O123" s="2"/>
      <c r="P123" s="2"/>
      <c r="Q123" s="2"/>
      <c r="S123" s="1"/>
      <c r="T123" s="1"/>
      <c r="U123" s="1"/>
      <c r="V123" s="1"/>
      <c r="W123" s="1"/>
      <c r="X123" s="1"/>
      <c r="Y123" s="1"/>
      <c r="Z123" s="1"/>
      <c r="AA123" s="1"/>
      <c r="AB123" s="1"/>
      <c r="AC123" s="1"/>
    </row>
    <row r="124" spans="1:29" s="3" customFormat="1">
      <c r="A124" s="1"/>
      <c r="B124" s="138"/>
      <c r="C124" s="2"/>
      <c r="D124" s="2"/>
      <c r="E124" s="2"/>
      <c r="F124" s="2"/>
      <c r="G124" s="2"/>
      <c r="H124" s="2"/>
      <c r="I124" s="2"/>
      <c r="J124" s="2"/>
      <c r="K124" s="2"/>
      <c r="L124" s="2"/>
      <c r="M124" s="2"/>
      <c r="N124" s="2"/>
      <c r="O124" s="2"/>
      <c r="P124" s="2"/>
      <c r="Q124" s="2"/>
      <c r="S124" s="1"/>
      <c r="T124" s="1"/>
      <c r="U124" s="1"/>
      <c r="V124" s="1"/>
      <c r="W124" s="1"/>
      <c r="X124" s="1"/>
      <c r="Y124" s="1"/>
      <c r="Z124" s="1"/>
      <c r="AA124" s="1"/>
      <c r="AB124" s="1"/>
      <c r="AC124" s="1"/>
    </row>
    <row r="125" spans="1:29" s="3" customFormat="1">
      <c r="A125" s="1"/>
      <c r="B125" s="138"/>
      <c r="C125" s="2"/>
      <c r="D125" s="2"/>
      <c r="E125" s="2"/>
      <c r="F125" s="2"/>
      <c r="G125" s="2"/>
      <c r="H125" s="2"/>
      <c r="I125" s="2"/>
      <c r="J125" s="2"/>
      <c r="K125" s="2"/>
      <c r="L125" s="2"/>
      <c r="M125" s="2"/>
      <c r="N125" s="2"/>
      <c r="O125" s="2"/>
      <c r="P125" s="2"/>
      <c r="Q125" s="2"/>
      <c r="S125" s="1"/>
      <c r="T125" s="1"/>
      <c r="U125" s="1"/>
      <c r="V125" s="1"/>
      <c r="W125" s="1"/>
      <c r="X125" s="1"/>
      <c r="Y125" s="1"/>
      <c r="Z125" s="1"/>
      <c r="AA125" s="1"/>
      <c r="AB125" s="1"/>
      <c r="AC125" s="1"/>
    </row>
    <row r="126" spans="1:29" s="3" customFormat="1">
      <c r="A126" s="1"/>
      <c r="B126" s="138"/>
      <c r="C126" s="2"/>
      <c r="D126" s="2"/>
      <c r="E126" s="2"/>
      <c r="F126" s="2"/>
      <c r="G126" s="2"/>
      <c r="H126" s="2"/>
      <c r="I126" s="2"/>
      <c r="J126" s="2"/>
      <c r="K126" s="2"/>
      <c r="L126" s="2"/>
      <c r="M126" s="2"/>
      <c r="N126" s="2"/>
      <c r="O126" s="2"/>
      <c r="P126" s="2"/>
      <c r="Q126" s="2"/>
      <c r="S126" s="1"/>
      <c r="T126" s="1"/>
      <c r="U126" s="1"/>
      <c r="V126" s="1"/>
      <c r="W126" s="1"/>
      <c r="X126" s="1"/>
      <c r="Y126" s="1"/>
      <c r="Z126" s="1"/>
      <c r="AA126" s="1"/>
      <c r="AB126" s="1"/>
      <c r="AC126" s="1"/>
    </row>
    <row r="127" spans="1:29" s="3" customFormat="1">
      <c r="A127" s="1"/>
      <c r="B127" s="138"/>
      <c r="C127" s="2"/>
      <c r="D127" s="2"/>
      <c r="E127" s="2"/>
      <c r="F127" s="2"/>
      <c r="G127" s="2"/>
      <c r="H127" s="2"/>
      <c r="I127" s="2"/>
      <c r="J127" s="2"/>
      <c r="K127" s="2"/>
      <c r="L127" s="2"/>
      <c r="M127" s="2"/>
      <c r="N127" s="2"/>
      <c r="O127" s="2"/>
      <c r="P127" s="2"/>
      <c r="Q127" s="2"/>
      <c r="S127" s="1"/>
      <c r="T127" s="1"/>
      <c r="U127" s="1"/>
      <c r="V127" s="1"/>
      <c r="W127" s="1"/>
      <c r="X127" s="1"/>
      <c r="Y127" s="1"/>
      <c r="Z127" s="1"/>
      <c r="AA127" s="1"/>
      <c r="AB127" s="1"/>
      <c r="AC127" s="1"/>
    </row>
    <row r="128" spans="1:29" s="3" customFormat="1">
      <c r="A128" s="1"/>
      <c r="B128" s="138"/>
      <c r="C128" s="2"/>
      <c r="D128" s="2"/>
      <c r="E128" s="2"/>
      <c r="F128" s="2"/>
      <c r="G128" s="2"/>
      <c r="H128" s="2"/>
      <c r="I128" s="2"/>
      <c r="J128" s="2"/>
      <c r="K128" s="2"/>
      <c r="L128" s="2"/>
      <c r="M128" s="2"/>
      <c r="N128" s="2"/>
      <c r="O128" s="2"/>
      <c r="P128" s="2"/>
      <c r="Q128" s="2"/>
      <c r="S128" s="1"/>
      <c r="T128" s="1"/>
      <c r="U128" s="1"/>
      <c r="V128" s="1"/>
      <c r="W128" s="1"/>
      <c r="X128" s="1"/>
      <c r="Y128" s="1"/>
      <c r="Z128" s="1"/>
      <c r="AA128" s="1"/>
      <c r="AB128" s="1"/>
      <c r="AC128" s="1"/>
    </row>
    <row r="129" spans="1:29" s="3" customFormat="1">
      <c r="A129" s="1"/>
      <c r="B129" s="138"/>
      <c r="C129" s="2"/>
      <c r="D129" s="2"/>
      <c r="E129" s="2"/>
      <c r="F129" s="2"/>
      <c r="G129" s="2"/>
      <c r="H129" s="2"/>
      <c r="I129" s="2"/>
      <c r="J129" s="2"/>
      <c r="K129" s="2"/>
      <c r="L129" s="2"/>
      <c r="M129" s="2"/>
      <c r="N129" s="2"/>
      <c r="O129" s="2"/>
      <c r="P129" s="2"/>
      <c r="Q129" s="2"/>
      <c r="S129" s="1"/>
      <c r="T129" s="1"/>
      <c r="U129" s="1"/>
      <c r="V129" s="1"/>
      <c r="W129" s="1"/>
      <c r="X129" s="1"/>
      <c r="Y129" s="1"/>
      <c r="Z129" s="1"/>
      <c r="AA129" s="1"/>
      <c r="AB129" s="1"/>
      <c r="AC129" s="1"/>
    </row>
    <row r="130" spans="1:29" s="3" customFormat="1">
      <c r="A130" s="1"/>
      <c r="B130" s="138"/>
      <c r="C130" s="2"/>
      <c r="D130" s="2"/>
      <c r="E130" s="2"/>
      <c r="F130" s="2"/>
      <c r="G130" s="2"/>
      <c r="H130" s="2"/>
      <c r="I130" s="2"/>
      <c r="J130" s="2"/>
      <c r="K130" s="2"/>
      <c r="L130" s="2"/>
      <c r="M130" s="2"/>
      <c r="N130" s="2"/>
      <c r="O130" s="2"/>
      <c r="P130" s="2"/>
      <c r="Q130" s="2"/>
      <c r="S130" s="1"/>
      <c r="T130" s="1"/>
      <c r="U130" s="1"/>
      <c r="V130" s="1"/>
      <c r="W130" s="1"/>
      <c r="X130" s="1"/>
      <c r="Y130" s="1"/>
      <c r="Z130" s="1"/>
      <c r="AA130" s="1"/>
      <c r="AB130" s="1"/>
      <c r="AC130" s="1"/>
    </row>
    <row r="131" spans="1:29" s="3" customFormat="1">
      <c r="A131" s="1"/>
      <c r="B131" s="138"/>
      <c r="C131" s="2"/>
      <c r="D131" s="2"/>
      <c r="E131" s="2"/>
      <c r="F131" s="2"/>
      <c r="G131" s="2"/>
      <c r="H131" s="2"/>
      <c r="I131" s="2"/>
      <c r="J131" s="2"/>
      <c r="K131" s="2"/>
      <c r="L131" s="2"/>
      <c r="M131" s="2"/>
      <c r="N131" s="2"/>
      <c r="O131" s="2"/>
      <c r="P131" s="2"/>
      <c r="Q131" s="2"/>
      <c r="S131" s="1"/>
      <c r="T131" s="1"/>
      <c r="U131" s="1"/>
      <c r="V131" s="1"/>
      <c r="W131" s="1"/>
      <c r="X131" s="1"/>
      <c r="Y131" s="1"/>
      <c r="Z131" s="1"/>
      <c r="AA131" s="1"/>
      <c r="AB131" s="1"/>
      <c r="AC131" s="1"/>
    </row>
    <row r="132" spans="1:29" s="3" customFormat="1">
      <c r="A132" s="1"/>
      <c r="B132" s="138"/>
      <c r="C132" s="2"/>
      <c r="D132" s="2"/>
      <c r="E132" s="2"/>
      <c r="F132" s="2"/>
      <c r="G132" s="2"/>
      <c r="H132" s="2"/>
      <c r="I132" s="2"/>
      <c r="J132" s="2"/>
      <c r="K132" s="2"/>
      <c r="L132" s="2"/>
      <c r="M132" s="2"/>
      <c r="N132" s="2"/>
      <c r="O132" s="2"/>
      <c r="P132" s="2"/>
      <c r="Q132" s="2"/>
      <c r="S132" s="1"/>
      <c r="T132" s="1"/>
      <c r="U132" s="1"/>
      <c r="V132" s="1"/>
      <c r="W132" s="1"/>
      <c r="X132" s="1"/>
      <c r="Y132" s="1"/>
      <c r="Z132" s="1"/>
      <c r="AA132" s="1"/>
      <c r="AB132" s="1"/>
      <c r="AC132" s="1"/>
    </row>
    <row r="133" spans="1:29" s="3" customFormat="1">
      <c r="A133" s="1"/>
      <c r="B133" s="138"/>
      <c r="C133" s="2"/>
      <c r="D133" s="2"/>
      <c r="E133" s="2"/>
      <c r="F133" s="2"/>
      <c r="G133" s="2"/>
      <c r="H133" s="2"/>
      <c r="I133" s="2"/>
      <c r="J133" s="2"/>
      <c r="K133" s="2"/>
      <c r="L133" s="2"/>
      <c r="M133" s="2"/>
      <c r="N133" s="2"/>
      <c r="O133" s="2"/>
      <c r="P133" s="2"/>
      <c r="Q133" s="2"/>
      <c r="S133" s="1"/>
      <c r="T133" s="1"/>
      <c r="U133" s="1"/>
      <c r="V133" s="1"/>
      <c r="W133" s="1"/>
      <c r="X133" s="1"/>
      <c r="Y133" s="1"/>
      <c r="Z133" s="1"/>
      <c r="AA133" s="1"/>
      <c r="AB133" s="1"/>
      <c r="AC133" s="1"/>
    </row>
    <row r="134" spans="1:29" s="3" customFormat="1">
      <c r="A134" s="1"/>
      <c r="B134" s="138"/>
      <c r="C134" s="2"/>
      <c r="D134" s="2"/>
      <c r="E134" s="2"/>
      <c r="F134" s="2"/>
      <c r="G134" s="2"/>
      <c r="H134" s="2"/>
      <c r="I134" s="2"/>
      <c r="J134" s="2"/>
      <c r="K134" s="2"/>
      <c r="L134" s="2"/>
      <c r="M134" s="2"/>
      <c r="N134" s="2"/>
      <c r="O134" s="2"/>
      <c r="P134" s="2"/>
      <c r="Q134" s="2"/>
      <c r="S134" s="1"/>
      <c r="T134" s="1"/>
      <c r="U134" s="1"/>
      <c r="V134" s="1"/>
      <c r="W134" s="1"/>
      <c r="X134" s="1"/>
      <c r="Y134" s="1"/>
      <c r="Z134" s="1"/>
      <c r="AA134" s="1"/>
      <c r="AB134" s="1"/>
      <c r="AC134" s="1"/>
    </row>
    <row r="135" spans="1:29" s="3" customFormat="1">
      <c r="A135" s="1"/>
      <c r="B135" s="138"/>
      <c r="C135" s="2"/>
      <c r="D135" s="2"/>
      <c r="E135" s="2"/>
      <c r="F135" s="2"/>
      <c r="G135" s="2"/>
      <c r="H135" s="2"/>
      <c r="I135" s="2"/>
      <c r="J135" s="2"/>
      <c r="K135" s="2"/>
      <c r="L135" s="2"/>
      <c r="M135" s="2"/>
      <c r="N135" s="2"/>
      <c r="O135" s="2"/>
      <c r="P135" s="2"/>
      <c r="Q135" s="2"/>
      <c r="S135" s="1"/>
      <c r="T135" s="1"/>
      <c r="U135" s="1"/>
      <c r="V135" s="1"/>
      <c r="W135" s="1"/>
      <c r="X135" s="1"/>
      <c r="Y135" s="1"/>
      <c r="Z135" s="1"/>
      <c r="AA135" s="1"/>
      <c r="AB135" s="1"/>
      <c r="AC135" s="1"/>
    </row>
    <row r="136" spans="1:29" s="3" customFormat="1">
      <c r="A136" s="1"/>
      <c r="B136" s="138"/>
      <c r="C136" s="2"/>
      <c r="D136" s="2"/>
      <c r="E136" s="2"/>
      <c r="F136" s="2"/>
      <c r="G136" s="2"/>
      <c r="H136" s="2"/>
      <c r="I136" s="2"/>
      <c r="J136" s="2"/>
      <c r="K136" s="2"/>
      <c r="L136" s="2"/>
      <c r="M136" s="2"/>
      <c r="N136" s="2"/>
      <c r="O136" s="2"/>
      <c r="P136" s="2"/>
      <c r="Q136" s="2"/>
      <c r="S136" s="1"/>
      <c r="T136" s="1"/>
      <c r="U136" s="1"/>
      <c r="V136" s="1"/>
      <c r="W136" s="1"/>
      <c r="X136" s="1"/>
      <c r="Y136" s="1"/>
      <c r="Z136" s="1"/>
      <c r="AA136" s="1"/>
      <c r="AB136" s="1"/>
      <c r="AC136" s="1"/>
    </row>
    <row r="137" spans="1:29" s="3" customFormat="1">
      <c r="A137" s="1"/>
      <c r="B137" s="138"/>
      <c r="C137" s="2"/>
      <c r="D137" s="2"/>
      <c r="E137" s="2"/>
      <c r="F137" s="2"/>
      <c r="G137" s="2"/>
      <c r="H137" s="2"/>
      <c r="I137" s="2"/>
      <c r="J137" s="2"/>
      <c r="K137" s="2"/>
      <c r="L137" s="2"/>
      <c r="M137" s="2"/>
      <c r="N137" s="2"/>
      <c r="O137" s="2"/>
      <c r="P137" s="2"/>
      <c r="Q137" s="2"/>
      <c r="S137" s="1"/>
      <c r="T137" s="1"/>
      <c r="U137" s="1"/>
      <c r="V137" s="1"/>
      <c r="W137" s="1"/>
      <c r="X137" s="1"/>
      <c r="Y137" s="1"/>
      <c r="Z137" s="1"/>
      <c r="AA137" s="1"/>
      <c r="AB137" s="1"/>
      <c r="AC137" s="1"/>
    </row>
    <row r="138" spans="1:29" s="3" customFormat="1">
      <c r="A138" s="1"/>
      <c r="B138" s="138"/>
      <c r="C138" s="2"/>
      <c r="D138" s="2"/>
      <c r="E138" s="2"/>
      <c r="F138" s="2"/>
      <c r="G138" s="2"/>
      <c r="H138" s="2"/>
      <c r="I138" s="2"/>
      <c r="J138" s="2"/>
      <c r="K138" s="2"/>
      <c r="L138" s="2"/>
      <c r="M138" s="2"/>
      <c r="N138" s="2"/>
      <c r="O138" s="2"/>
      <c r="P138" s="2"/>
      <c r="Q138" s="2"/>
      <c r="S138" s="1"/>
      <c r="T138" s="1"/>
      <c r="U138" s="1"/>
      <c r="V138" s="1"/>
      <c r="W138" s="1"/>
      <c r="X138" s="1"/>
      <c r="Y138" s="1"/>
      <c r="Z138" s="1"/>
      <c r="AA138" s="1"/>
      <c r="AB138" s="1"/>
      <c r="AC138" s="1"/>
    </row>
    <row r="139" spans="1:29" s="3" customFormat="1">
      <c r="A139" s="1"/>
      <c r="B139" s="138"/>
      <c r="C139" s="2"/>
      <c r="D139" s="2"/>
      <c r="E139" s="2"/>
      <c r="F139" s="2"/>
      <c r="G139" s="2"/>
      <c r="H139" s="2"/>
      <c r="I139" s="2"/>
      <c r="J139" s="2"/>
      <c r="K139" s="2"/>
      <c r="L139" s="2"/>
      <c r="M139" s="2"/>
      <c r="N139" s="2"/>
      <c r="O139" s="2"/>
      <c r="P139" s="2"/>
      <c r="Q139" s="2"/>
      <c r="S139" s="1"/>
      <c r="T139" s="1"/>
      <c r="U139" s="1"/>
      <c r="V139" s="1"/>
      <c r="W139" s="1"/>
      <c r="X139" s="1"/>
      <c r="Y139" s="1"/>
      <c r="Z139" s="1"/>
      <c r="AA139" s="1"/>
      <c r="AB139" s="1"/>
      <c r="AC139" s="1"/>
    </row>
    <row r="140" spans="1:29" s="3" customFormat="1">
      <c r="A140" s="1"/>
      <c r="B140" s="138"/>
      <c r="C140" s="2"/>
      <c r="D140" s="2"/>
      <c r="E140" s="2"/>
      <c r="F140" s="2"/>
      <c r="G140" s="2"/>
      <c r="H140" s="2"/>
      <c r="I140" s="2"/>
      <c r="J140" s="2"/>
      <c r="K140" s="2"/>
      <c r="L140" s="2"/>
      <c r="M140" s="2"/>
      <c r="N140" s="2"/>
      <c r="O140" s="2"/>
      <c r="P140" s="2"/>
      <c r="Q140" s="2"/>
      <c r="S140" s="1"/>
      <c r="T140" s="1"/>
      <c r="U140" s="1"/>
      <c r="V140" s="1"/>
      <c r="W140" s="1"/>
      <c r="X140" s="1"/>
      <c r="Y140" s="1"/>
      <c r="Z140" s="1"/>
      <c r="AA140" s="1"/>
      <c r="AB140" s="1"/>
      <c r="AC140" s="1"/>
    </row>
    <row r="141" spans="1:29" s="3" customFormat="1">
      <c r="A141" s="1"/>
      <c r="B141" s="138"/>
      <c r="C141" s="2"/>
      <c r="D141" s="2"/>
      <c r="E141" s="2"/>
      <c r="F141" s="2"/>
      <c r="G141" s="2"/>
      <c r="H141" s="2"/>
      <c r="I141" s="2"/>
      <c r="J141" s="2"/>
      <c r="K141" s="2"/>
      <c r="L141" s="2"/>
      <c r="M141" s="2"/>
      <c r="N141" s="2"/>
      <c r="O141" s="2"/>
      <c r="P141" s="2"/>
      <c r="Q141" s="2"/>
      <c r="S141" s="1"/>
      <c r="T141" s="1"/>
      <c r="U141" s="1"/>
      <c r="V141" s="1"/>
      <c r="W141" s="1"/>
      <c r="X141" s="1"/>
      <c r="Y141" s="1"/>
      <c r="Z141" s="1"/>
      <c r="AA141" s="1"/>
      <c r="AB141" s="1"/>
      <c r="AC141" s="1"/>
    </row>
    <row r="142" spans="1:29" s="3" customFormat="1">
      <c r="A142" s="1"/>
      <c r="B142" s="138"/>
      <c r="C142" s="2"/>
      <c r="D142" s="2"/>
      <c r="E142" s="2"/>
      <c r="F142" s="2"/>
      <c r="G142" s="2"/>
      <c r="H142" s="2"/>
      <c r="I142" s="2"/>
      <c r="J142" s="2"/>
      <c r="K142" s="2"/>
      <c r="L142" s="2"/>
      <c r="M142" s="2"/>
      <c r="N142" s="2"/>
      <c r="O142" s="2"/>
      <c r="P142" s="2"/>
      <c r="Q142" s="2"/>
      <c r="S142" s="1"/>
      <c r="T142" s="1"/>
      <c r="U142" s="1"/>
      <c r="V142" s="1"/>
      <c r="W142" s="1"/>
      <c r="X142" s="1"/>
      <c r="Y142" s="1"/>
      <c r="Z142" s="1"/>
      <c r="AA142" s="1"/>
      <c r="AB142" s="1"/>
      <c r="AC142" s="1"/>
    </row>
    <row r="143" spans="1:29" s="3" customFormat="1">
      <c r="A143" s="1"/>
      <c r="B143" s="138"/>
      <c r="C143" s="2"/>
      <c r="D143" s="2"/>
      <c r="E143" s="2"/>
      <c r="F143" s="2"/>
      <c r="G143" s="2"/>
      <c r="H143" s="2"/>
      <c r="I143" s="2"/>
      <c r="J143" s="2"/>
      <c r="K143" s="2"/>
      <c r="L143" s="2"/>
      <c r="M143" s="2"/>
      <c r="N143" s="2"/>
      <c r="O143" s="2"/>
      <c r="P143" s="2"/>
      <c r="Q143" s="2"/>
      <c r="S143" s="1"/>
      <c r="T143" s="1"/>
      <c r="U143" s="1"/>
      <c r="V143" s="1"/>
      <c r="W143" s="1"/>
      <c r="X143" s="1"/>
      <c r="Y143" s="1"/>
      <c r="Z143" s="1"/>
      <c r="AA143" s="1"/>
      <c r="AB143" s="1"/>
      <c r="AC143" s="1"/>
    </row>
    <row r="144" spans="1:29" s="3" customFormat="1">
      <c r="A144" s="1"/>
      <c r="B144" s="138"/>
      <c r="C144" s="2"/>
      <c r="D144" s="2"/>
      <c r="E144" s="2"/>
      <c r="F144" s="2"/>
      <c r="G144" s="2"/>
      <c r="H144" s="2"/>
      <c r="I144" s="2"/>
      <c r="J144" s="2"/>
      <c r="K144" s="2"/>
      <c r="L144" s="2"/>
      <c r="M144" s="2"/>
      <c r="N144" s="2"/>
      <c r="O144" s="2"/>
      <c r="P144" s="2"/>
      <c r="Q144" s="2"/>
      <c r="S144" s="1"/>
      <c r="T144" s="1"/>
      <c r="U144" s="1"/>
      <c r="V144" s="1"/>
      <c r="W144" s="1"/>
      <c r="X144" s="1"/>
      <c r="Y144" s="1"/>
      <c r="Z144" s="1"/>
      <c r="AA144" s="1"/>
      <c r="AB144" s="1"/>
      <c r="AC144" s="1"/>
    </row>
    <row r="145" spans="1:29" s="3" customFormat="1">
      <c r="A145" s="1"/>
      <c r="B145" s="138"/>
      <c r="C145" s="2"/>
      <c r="D145" s="2"/>
      <c r="E145" s="2"/>
      <c r="F145" s="2"/>
      <c r="G145" s="2"/>
      <c r="H145" s="2"/>
      <c r="I145" s="2"/>
      <c r="J145" s="2"/>
      <c r="K145" s="2"/>
      <c r="L145" s="2"/>
      <c r="M145" s="2"/>
      <c r="N145" s="2"/>
      <c r="O145" s="2"/>
      <c r="P145" s="2"/>
      <c r="Q145" s="2"/>
      <c r="S145" s="1"/>
      <c r="T145" s="1"/>
      <c r="U145" s="1"/>
      <c r="V145" s="1"/>
      <c r="W145" s="1"/>
      <c r="X145" s="1"/>
      <c r="Y145" s="1"/>
      <c r="Z145" s="1"/>
      <c r="AA145" s="1"/>
      <c r="AB145" s="1"/>
      <c r="AC145" s="1"/>
    </row>
    <row r="146" spans="1:29" s="3" customFormat="1">
      <c r="A146" s="1"/>
      <c r="B146" s="138"/>
      <c r="C146" s="2"/>
      <c r="D146" s="2"/>
      <c r="E146" s="2"/>
      <c r="F146" s="2"/>
      <c r="G146" s="2"/>
      <c r="H146" s="2"/>
      <c r="I146" s="2"/>
      <c r="J146" s="2"/>
      <c r="K146" s="2"/>
      <c r="L146" s="2"/>
      <c r="M146" s="2"/>
      <c r="N146" s="2"/>
      <c r="O146" s="2"/>
      <c r="P146" s="2"/>
      <c r="Q146" s="2"/>
      <c r="S146" s="1"/>
      <c r="T146" s="1"/>
      <c r="U146" s="1"/>
      <c r="V146" s="1"/>
      <c r="W146" s="1"/>
      <c r="X146" s="1"/>
      <c r="Y146" s="1"/>
      <c r="Z146" s="1"/>
      <c r="AA146" s="1"/>
      <c r="AB146" s="1"/>
      <c r="AC146" s="1"/>
    </row>
    <row r="147" spans="1:29" s="3" customFormat="1">
      <c r="A147" s="1"/>
      <c r="B147" s="138"/>
      <c r="C147" s="2"/>
      <c r="D147" s="2"/>
      <c r="E147" s="2"/>
      <c r="F147" s="2"/>
      <c r="G147" s="2"/>
      <c r="H147" s="2"/>
      <c r="I147" s="2"/>
      <c r="J147" s="2"/>
      <c r="K147" s="2"/>
      <c r="L147" s="2"/>
      <c r="M147" s="2"/>
      <c r="N147" s="2"/>
      <c r="O147" s="2"/>
      <c r="P147" s="2"/>
      <c r="Q147" s="2"/>
      <c r="S147" s="1"/>
      <c r="T147" s="1"/>
      <c r="U147" s="1"/>
      <c r="V147" s="1"/>
      <c r="W147" s="1"/>
      <c r="X147" s="1"/>
      <c r="Y147" s="1"/>
      <c r="Z147" s="1"/>
      <c r="AA147" s="1"/>
      <c r="AB147" s="1"/>
      <c r="AC147" s="1"/>
    </row>
    <row r="148" spans="1:29" s="3" customFormat="1">
      <c r="A148" s="1"/>
      <c r="B148" s="138"/>
      <c r="C148" s="2"/>
      <c r="D148" s="2"/>
      <c r="E148" s="2"/>
      <c r="F148" s="2"/>
      <c r="G148" s="2"/>
      <c r="H148" s="2"/>
      <c r="I148" s="2"/>
      <c r="J148" s="2"/>
      <c r="K148" s="2"/>
      <c r="L148" s="2"/>
      <c r="M148" s="2"/>
      <c r="N148" s="2"/>
      <c r="O148" s="2"/>
      <c r="P148" s="2"/>
      <c r="Q148" s="2"/>
      <c r="S148" s="1"/>
      <c r="T148" s="1"/>
      <c r="U148" s="1"/>
      <c r="V148" s="1"/>
      <c r="W148" s="1"/>
      <c r="X148" s="1"/>
      <c r="Y148" s="1"/>
      <c r="Z148" s="1"/>
      <c r="AA148" s="1"/>
      <c r="AB148" s="1"/>
      <c r="AC148" s="1"/>
    </row>
    <row r="149" spans="1:29" s="3" customFormat="1">
      <c r="A149" s="1"/>
      <c r="B149" s="138"/>
      <c r="C149" s="2"/>
      <c r="D149" s="2"/>
      <c r="E149" s="2"/>
      <c r="F149" s="2"/>
      <c r="G149" s="2"/>
      <c r="H149" s="2"/>
      <c r="I149" s="2"/>
      <c r="J149" s="2"/>
      <c r="K149" s="2"/>
      <c r="L149" s="2"/>
      <c r="M149" s="2"/>
      <c r="N149" s="2"/>
      <c r="O149" s="2"/>
      <c r="P149" s="2"/>
      <c r="Q149" s="2"/>
      <c r="S149" s="1"/>
      <c r="T149" s="1"/>
      <c r="U149" s="1"/>
      <c r="V149" s="1"/>
      <c r="W149" s="1"/>
      <c r="X149" s="1"/>
      <c r="Y149" s="1"/>
      <c r="Z149" s="1"/>
      <c r="AA149" s="1"/>
      <c r="AB149" s="1"/>
      <c r="AC149" s="1"/>
    </row>
    <row r="150" spans="1:29" s="3" customFormat="1">
      <c r="A150" s="1"/>
      <c r="B150" s="138"/>
      <c r="C150" s="2"/>
      <c r="D150" s="2"/>
      <c r="E150" s="2"/>
      <c r="F150" s="2"/>
      <c r="G150" s="2"/>
      <c r="H150" s="2"/>
      <c r="I150" s="2"/>
      <c r="J150" s="2"/>
      <c r="K150" s="2"/>
      <c r="L150" s="2"/>
      <c r="M150" s="2"/>
      <c r="N150" s="2"/>
      <c r="O150" s="2"/>
      <c r="P150" s="2"/>
      <c r="Q150" s="2"/>
      <c r="S150" s="1"/>
      <c r="T150" s="1"/>
      <c r="U150" s="1"/>
      <c r="V150" s="1"/>
      <c r="W150" s="1"/>
      <c r="X150" s="1"/>
      <c r="Y150" s="1"/>
      <c r="Z150" s="1"/>
      <c r="AA150" s="1"/>
      <c r="AB150" s="1"/>
      <c r="AC150" s="1"/>
    </row>
    <row r="151" spans="1:29" s="3" customFormat="1">
      <c r="A151" s="1"/>
      <c r="B151" s="138"/>
      <c r="C151" s="2"/>
      <c r="D151" s="2"/>
      <c r="E151" s="2"/>
      <c r="F151" s="2"/>
      <c r="G151" s="2"/>
      <c r="H151" s="2"/>
      <c r="I151" s="2"/>
      <c r="J151" s="2"/>
      <c r="K151" s="2"/>
      <c r="L151" s="2"/>
      <c r="M151" s="2"/>
      <c r="N151" s="2"/>
      <c r="O151" s="2"/>
      <c r="P151" s="2"/>
      <c r="Q151" s="2"/>
      <c r="S151" s="1"/>
      <c r="T151" s="1"/>
      <c r="U151" s="1"/>
      <c r="V151" s="1"/>
      <c r="W151" s="1"/>
      <c r="X151" s="1"/>
      <c r="Y151" s="1"/>
      <c r="Z151" s="1"/>
      <c r="AA151" s="1"/>
      <c r="AB151" s="1"/>
      <c r="AC151" s="1"/>
    </row>
    <row r="152" spans="1:29" s="3" customFormat="1">
      <c r="A152" s="1"/>
      <c r="B152" s="138"/>
      <c r="C152" s="2"/>
      <c r="D152" s="2"/>
      <c r="E152" s="2"/>
      <c r="F152" s="2"/>
      <c r="G152" s="2"/>
      <c r="H152" s="2"/>
      <c r="I152" s="2"/>
      <c r="J152" s="2"/>
      <c r="K152" s="2"/>
      <c r="L152" s="2"/>
      <c r="M152" s="2"/>
      <c r="N152" s="2"/>
      <c r="O152" s="2"/>
      <c r="P152" s="2"/>
      <c r="Q152" s="2"/>
      <c r="S152" s="1"/>
      <c r="T152" s="1"/>
      <c r="U152" s="1"/>
      <c r="V152" s="1"/>
      <c r="W152" s="1"/>
      <c r="X152" s="1"/>
      <c r="Y152" s="1"/>
      <c r="Z152" s="1"/>
      <c r="AA152" s="1"/>
      <c r="AB152" s="1"/>
      <c r="AC152" s="1"/>
    </row>
    <row r="153" spans="1:29" s="3" customFormat="1">
      <c r="A153" s="1"/>
      <c r="B153" s="138"/>
      <c r="C153" s="2"/>
      <c r="D153" s="2"/>
      <c r="E153" s="2"/>
      <c r="F153" s="2"/>
      <c r="G153" s="2"/>
      <c r="H153" s="2"/>
      <c r="I153" s="2"/>
      <c r="J153" s="2"/>
      <c r="K153" s="2"/>
      <c r="L153" s="2"/>
      <c r="M153" s="2"/>
      <c r="N153" s="2"/>
      <c r="O153" s="2"/>
      <c r="P153" s="2"/>
      <c r="Q153" s="2"/>
      <c r="S153" s="1"/>
      <c r="T153" s="1"/>
      <c r="U153" s="1"/>
      <c r="V153" s="1"/>
      <c r="W153" s="1"/>
      <c r="X153" s="1"/>
      <c r="Y153" s="1"/>
      <c r="Z153" s="1"/>
      <c r="AA153" s="1"/>
      <c r="AB153" s="1"/>
      <c r="AC153" s="1"/>
    </row>
    <row r="154" spans="1:29" s="3" customFormat="1">
      <c r="A154" s="1"/>
      <c r="B154" s="138"/>
      <c r="C154" s="2"/>
      <c r="D154" s="2"/>
      <c r="E154" s="2"/>
      <c r="F154" s="2"/>
      <c r="G154" s="2"/>
      <c r="H154" s="2"/>
      <c r="I154" s="2"/>
      <c r="J154" s="2"/>
      <c r="K154" s="2"/>
      <c r="L154" s="2"/>
      <c r="M154" s="2"/>
      <c r="N154" s="2"/>
      <c r="O154" s="2"/>
      <c r="P154" s="2"/>
      <c r="Q154" s="2"/>
      <c r="S154" s="1"/>
      <c r="T154" s="1"/>
      <c r="U154" s="1"/>
      <c r="V154" s="1"/>
      <c r="W154" s="1"/>
      <c r="X154" s="1"/>
      <c r="Y154" s="1"/>
      <c r="Z154" s="1"/>
      <c r="AA154" s="1"/>
      <c r="AB154" s="1"/>
      <c r="AC154" s="1"/>
    </row>
    <row r="155" spans="1:29" s="3" customFormat="1">
      <c r="A155" s="1"/>
      <c r="B155" s="138"/>
      <c r="C155" s="2"/>
      <c r="D155" s="2"/>
      <c r="E155" s="2"/>
      <c r="F155" s="2"/>
      <c r="G155" s="2"/>
      <c r="H155" s="2"/>
      <c r="I155" s="2"/>
      <c r="J155" s="2"/>
      <c r="K155" s="2"/>
      <c r="L155" s="2"/>
      <c r="M155" s="2"/>
      <c r="N155" s="2"/>
      <c r="O155" s="2"/>
      <c r="P155" s="2"/>
      <c r="Q155" s="2"/>
      <c r="S155" s="1"/>
      <c r="T155" s="1"/>
      <c r="U155" s="1"/>
      <c r="V155" s="1"/>
      <c r="W155" s="1"/>
      <c r="X155" s="1"/>
      <c r="Y155" s="1"/>
      <c r="Z155" s="1"/>
      <c r="AA155" s="1"/>
      <c r="AB155" s="1"/>
      <c r="AC155" s="1"/>
    </row>
    <row r="156" spans="1:29" s="3" customFormat="1">
      <c r="A156" s="1"/>
      <c r="B156" s="138"/>
      <c r="C156" s="2"/>
      <c r="D156" s="2"/>
      <c r="E156" s="2"/>
      <c r="F156" s="2"/>
      <c r="G156" s="2"/>
      <c r="H156" s="2"/>
      <c r="I156" s="2"/>
      <c r="J156" s="2"/>
      <c r="K156" s="2"/>
      <c r="L156" s="2"/>
      <c r="M156" s="2"/>
      <c r="N156" s="2"/>
      <c r="O156" s="2"/>
      <c r="P156" s="2"/>
      <c r="Q156" s="2"/>
      <c r="S156" s="1"/>
      <c r="T156" s="1"/>
      <c r="U156" s="1"/>
      <c r="V156" s="1"/>
      <c r="W156" s="1"/>
      <c r="X156" s="1"/>
      <c r="Y156" s="1"/>
      <c r="Z156" s="1"/>
      <c r="AA156" s="1"/>
      <c r="AB156" s="1"/>
      <c r="AC156" s="1"/>
    </row>
    <row r="157" spans="1:29" s="3" customFormat="1">
      <c r="A157" s="1"/>
      <c r="B157" s="138"/>
      <c r="C157" s="2"/>
      <c r="D157" s="2"/>
      <c r="E157" s="2"/>
      <c r="F157" s="2"/>
      <c r="G157" s="2"/>
      <c r="H157" s="2"/>
      <c r="I157" s="2"/>
      <c r="J157" s="2"/>
      <c r="K157" s="2"/>
      <c r="L157" s="2"/>
      <c r="M157" s="2"/>
      <c r="N157" s="2"/>
      <c r="O157" s="2"/>
      <c r="P157" s="2"/>
      <c r="Q157" s="2"/>
      <c r="S157" s="1"/>
      <c r="T157" s="1"/>
      <c r="U157" s="1"/>
      <c r="V157" s="1"/>
      <c r="W157" s="1"/>
      <c r="X157" s="1"/>
      <c r="Y157" s="1"/>
      <c r="Z157" s="1"/>
      <c r="AA157" s="1"/>
      <c r="AB157" s="1"/>
      <c r="AC157" s="1"/>
    </row>
    <row r="158" spans="1:29" s="3" customFormat="1">
      <c r="A158" s="1"/>
      <c r="B158" s="138"/>
      <c r="C158" s="2"/>
      <c r="D158" s="2"/>
      <c r="E158" s="2"/>
      <c r="F158" s="2"/>
      <c r="G158" s="2"/>
      <c r="H158" s="2"/>
      <c r="I158" s="2"/>
      <c r="J158" s="2"/>
      <c r="K158" s="2"/>
      <c r="L158" s="2"/>
      <c r="M158" s="2"/>
      <c r="N158" s="2"/>
      <c r="O158" s="2"/>
      <c r="P158" s="2"/>
      <c r="Q158" s="2"/>
      <c r="S158" s="1"/>
      <c r="T158" s="1"/>
      <c r="U158" s="1"/>
      <c r="V158" s="1"/>
      <c r="W158" s="1"/>
      <c r="X158" s="1"/>
      <c r="Y158" s="1"/>
      <c r="Z158" s="1"/>
      <c r="AA158" s="1"/>
      <c r="AB158" s="1"/>
      <c r="AC158" s="1"/>
    </row>
    <row r="159" spans="1:29" s="3" customFormat="1">
      <c r="A159" s="1"/>
      <c r="B159" s="138"/>
      <c r="C159" s="2"/>
      <c r="D159" s="2"/>
      <c r="E159" s="2"/>
      <c r="F159" s="2"/>
      <c r="G159" s="2"/>
      <c r="H159" s="2"/>
      <c r="I159" s="2"/>
      <c r="J159" s="2"/>
      <c r="K159" s="2"/>
      <c r="L159" s="2"/>
      <c r="M159" s="2"/>
      <c r="N159" s="2"/>
      <c r="O159" s="2"/>
      <c r="P159" s="2"/>
      <c r="Q159" s="2"/>
      <c r="S159" s="1"/>
      <c r="T159" s="1"/>
      <c r="U159" s="1"/>
      <c r="V159" s="1"/>
      <c r="W159" s="1"/>
      <c r="X159" s="1"/>
      <c r="Y159" s="1"/>
      <c r="Z159" s="1"/>
      <c r="AA159" s="1"/>
      <c r="AB159" s="1"/>
      <c r="AC159" s="1"/>
    </row>
    <row r="160" spans="1:29" s="3" customFormat="1">
      <c r="A160" s="1"/>
      <c r="B160" s="138"/>
      <c r="C160" s="2"/>
      <c r="D160" s="2"/>
      <c r="E160" s="2"/>
      <c r="F160" s="2"/>
      <c r="G160" s="2"/>
      <c r="H160" s="2"/>
      <c r="I160" s="2"/>
      <c r="J160" s="2"/>
      <c r="K160" s="2"/>
      <c r="L160" s="2"/>
      <c r="M160" s="2"/>
      <c r="N160" s="2"/>
      <c r="O160" s="2"/>
      <c r="P160" s="2"/>
      <c r="Q160" s="2"/>
      <c r="S160" s="1"/>
      <c r="T160" s="1"/>
      <c r="U160" s="1"/>
      <c r="V160" s="1"/>
      <c r="W160" s="1"/>
      <c r="X160" s="1"/>
      <c r="Y160" s="1"/>
      <c r="Z160" s="1"/>
      <c r="AA160" s="1"/>
      <c r="AB160" s="1"/>
      <c r="AC160" s="1"/>
    </row>
    <row r="161" spans="1:29" s="3" customFormat="1">
      <c r="A161" s="1"/>
      <c r="B161" s="138"/>
      <c r="C161" s="2"/>
      <c r="D161" s="2"/>
      <c r="E161" s="2"/>
      <c r="F161" s="2"/>
      <c r="G161" s="2"/>
      <c r="H161" s="2"/>
      <c r="I161" s="2"/>
      <c r="J161" s="2"/>
      <c r="K161" s="2"/>
      <c r="L161" s="2"/>
      <c r="M161" s="2"/>
      <c r="N161" s="2"/>
      <c r="O161" s="2"/>
      <c r="P161" s="2"/>
      <c r="Q161" s="2"/>
      <c r="S161" s="1"/>
      <c r="T161" s="1"/>
      <c r="U161" s="1"/>
      <c r="V161" s="1"/>
      <c r="W161" s="1"/>
      <c r="X161" s="1"/>
      <c r="Y161" s="1"/>
      <c r="Z161" s="1"/>
      <c r="AA161" s="1"/>
      <c r="AB161" s="1"/>
      <c r="AC161" s="1"/>
    </row>
    <row r="162" spans="1:29" s="3" customFormat="1">
      <c r="A162" s="1"/>
      <c r="B162" s="138"/>
      <c r="C162" s="2"/>
      <c r="D162" s="2"/>
      <c r="E162" s="2"/>
      <c r="F162" s="2"/>
      <c r="G162" s="2"/>
      <c r="H162" s="2"/>
      <c r="I162" s="2"/>
      <c r="J162" s="2"/>
      <c r="K162" s="2"/>
      <c r="L162" s="2"/>
      <c r="M162" s="2"/>
      <c r="N162" s="2"/>
      <c r="O162" s="2"/>
      <c r="P162" s="2"/>
      <c r="Q162" s="2"/>
      <c r="S162" s="1"/>
      <c r="T162" s="1"/>
      <c r="U162" s="1"/>
      <c r="V162" s="1"/>
      <c r="W162" s="1"/>
      <c r="X162" s="1"/>
      <c r="Y162" s="1"/>
      <c r="Z162" s="1"/>
      <c r="AA162" s="1"/>
      <c r="AB162" s="1"/>
      <c r="AC162" s="1"/>
    </row>
    <row r="163" spans="1:29" s="3" customFormat="1">
      <c r="A163" s="1"/>
      <c r="B163" s="138"/>
      <c r="C163" s="2"/>
      <c r="D163" s="2"/>
      <c r="E163" s="2"/>
      <c r="F163" s="2"/>
      <c r="G163" s="2"/>
      <c r="H163" s="2"/>
      <c r="I163" s="2"/>
      <c r="J163" s="2"/>
      <c r="K163" s="2"/>
      <c r="L163" s="2"/>
      <c r="M163" s="2"/>
      <c r="N163" s="2"/>
      <c r="O163" s="2"/>
      <c r="P163" s="2"/>
      <c r="Q163" s="2"/>
      <c r="S163" s="1"/>
      <c r="T163" s="1"/>
      <c r="U163" s="1"/>
      <c r="V163" s="1"/>
      <c r="W163" s="1"/>
      <c r="X163" s="1"/>
      <c r="Y163" s="1"/>
      <c r="Z163" s="1"/>
      <c r="AA163" s="1"/>
      <c r="AB163" s="1"/>
      <c r="AC163" s="1"/>
    </row>
    <row r="164" spans="1:29" s="3" customFormat="1">
      <c r="A164" s="1"/>
      <c r="B164" s="138"/>
      <c r="C164" s="2"/>
      <c r="D164" s="2"/>
      <c r="E164" s="2"/>
      <c r="F164" s="2"/>
      <c r="G164" s="2"/>
      <c r="H164" s="2"/>
      <c r="I164" s="2"/>
      <c r="J164" s="2"/>
      <c r="K164" s="2"/>
      <c r="L164" s="2"/>
      <c r="M164" s="2"/>
      <c r="N164" s="2"/>
      <c r="O164" s="2"/>
      <c r="P164" s="2"/>
      <c r="Q164" s="2"/>
      <c r="S164" s="1"/>
      <c r="T164" s="1"/>
      <c r="U164" s="1"/>
      <c r="V164" s="1"/>
      <c r="W164" s="1"/>
      <c r="X164" s="1"/>
      <c r="Y164" s="1"/>
      <c r="Z164" s="1"/>
      <c r="AA164" s="1"/>
      <c r="AB164" s="1"/>
      <c r="AC164" s="1"/>
    </row>
    <row r="165" spans="1:29" s="3" customFormat="1">
      <c r="A165" s="1"/>
      <c r="B165" s="138"/>
      <c r="C165" s="2"/>
      <c r="D165" s="2"/>
      <c r="E165" s="2"/>
      <c r="F165" s="2"/>
      <c r="G165" s="2"/>
      <c r="H165" s="2"/>
      <c r="I165" s="2"/>
      <c r="J165" s="2"/>
      <c r="K165" s="2"/>
      <c r="L165" s="2"/>
      <c r="M165" s="2"/>
      <c r="N165" s="2"/>
      <c r="O165" s="2"/>
      <c r="P165" s="2"/>
      <c r="Q165" s="2"/>
      <c r="S165" s="1"/>
      <c r="T165" s="1"/>
      <c r="U165" s="1"/>
      <c r="V165" s="1"/>
      <c r="W165" s="1"/>
      <c r="X165" s="1"/>
      <c r="Y165" s="1"/>
      <c r="Z165" s="1"/>
      <c r="AA165" s="1"/>
      <c r="AB165" s="1"/>
      <c r="AC165" s="1"/>
    </row>
    <row r="166" spans="1:29" s="3" customFormat="1">
      <c r="A166" s="1"/>
      <c r="B166" s="138"/>
      <c r="C166" s="2"/>
      <c r="D166" s="2"/>
      <c r="E166" s="2"/>
      <c r="F166" s="2"/>
      <c r="G166" s="2"/>
      <c r="H166" s="2"/>
      <c r="I166" s="2"/>
      <c r="J166" s="2"/>
      <c r="K166" s="2"/>
      <c r="L166" s="2"/>
      <c r="M166" s="2"/>
      <c r="N166" s="2"/>
      <c r="O166" s="2"/>
      <c r="P166" s="2"/>
      <c r="Q166" s="2"/>
      <c r="S166" s="1"/>
      <c r="T166" s="1"/>
      <c r="U166" s="1"/>
      <c r="V166" s="1"/>
      <c r="W166" s="1"/>
      <c r="X166" s="1"/>
      <c r="Y166" s="1"/>
      <c r="Z166" s="1"/>
      <c r="AA166" s="1"/>
      <c r="AB166" s="1"/>
      <c r="AC166" s="1"/>
    </row>
    <row r="167" spans="1:29" s="3" customFormat="1">
      <c r="A167" s="1"/>
      <c r="B167" s="138"/>
      <c r="C167" s="2"/>
      <c r="D167" s="2"/>
      <c r="E167" s="2"/>
      <c r="F167" s="2"/>
      <c r="G167" s="2"/>
      <c r="H167" s="2"/>
      <c r="I167" s="2"/>
      <c r="J167" s="2"/>
      <c r="K167" s="2"/>
      <c r="L167" s="2"/>
      <c r="M167" s="2"/>
      <c r="N167" s="2"/>
      <c r="O167" s="2"/>
      <c r="P167" s="2"/>
      <c r="Q167" s="2"/>
      <c r="S167" s="1"/>
      <c r="T167" s="1"/>
      <c r="U167" s="1"/>
      <c r="V167" s="1"/>
      <c r="W167" s="1"/>
      <c r="X167" s="1"/>
      <c r="Y167" s="1"/>
      <c r="Z167" s="1"/>
      <c r="AA167" s="1"/>
      <c r="AB167" s="1"/>
      <c r="AC167" s="1"/>
    </row>
    <row r="168" spans="1:29" s="3" customFormat="1">
      <c r="A168" s="1"/>
      <c r="B168" s="138"/>
      <c r="C168" s="2"/>
      <c r="D168" s="2"/>
      <c r="E168" s="2"/>
      <c r="F168" s="2"/>
      <c r="G168" s="2"/>
      <c r="H168" s="2"/>
      <c r="I168" s="2"/>
      <c r="J168" s="2"/>
      <c r="K168" s="2"/>
      <c r="L168" s="2"/>
      <c r="M168" s="2"/>
      <c r="N168" s="2"/>
      <c r="O168" s="2"/>
      <c r="P168" s="2"/>
      <c r="Q168" s="2"/>
      <c r="S168" s="1"/>
      <c r="T168" s="1"/>
      <c r="U168" s="1"/>
      <c r="V168" s="1"/>
      <c r="W168" s="1"/>
      <c r="X168" s="1"/>
      <c r="Y168" s="1"/>
      <c r="Z168" s="1"/>
      <c r="AA168" s="1"/>
      <c r="AB168" s="1"/>
      <c r="AC168" s="1"/>
    </row>
    <row r="169" spans="1:29" s="3" customFormat="1">
      <c r="A169" s="1"/>
      <c r="B169" s="138"/>
      <c r="C169" s="2"/>
      <c r="D169" s="2"/>
      <c r="E169" s="2"/>
      <c r="F169" s="2"/>
      <c r="G169" s="2"/>
      <c r="H169" s="2"/>
      <c r="I169" s="2"/>
      <c r="J169" s="2"/>
      <c r="K169" s="2"/>
      <c r="L169" s="2"/>
      <c r="M169" s="2"/>
      <c r="N169" s="2"/>
      <c r="O169" s="2"/>
      <c r="P169" s="2"/>
      <c r="Q169" s="2"/>
      <c r="S169" s="1"/>
      <c r="T169" s="1"/>
      <c r="U169" s="1"/>
      <c r="V169" s="1"/>
      <c r="W169" s="1"/>
      <c r="X169" s="1"/>
      <c r="Y169" s="1"/>
      <c r="Z169" s="1"/>
      <c r="AA169" s="1"/>
      <c r="AB169" s="1"/>
      <c r="AC169" s="1"/>
    </row>
    <row r="170" spans="1:29" s="3" customFormat="1">
      <c r="A170" s="1"/>
      <c r="B170" s="138"/>
      <c r="C170" s="2"/>
      <c r="D170" s="2"/>
      <c r="E170" s="2"/>
      <c r="F170" s="2"/>
      <c r="G170" s="2"/>
      <c r="H170" s="2"/>
      <c r="I170" s="2"/>
      <c r="J170" s="2"/>
      <c r="K170" s="2"/>
      <c r="L170" s="2"/>
      <c r="M170" s="2"/>
      <c r="N170" s="2"/>
      <c r="O170" s="2"/>
      <c r="P170" s="2"/>
      <c r="Q170" s="2"/>
      <c r="S170" s="1"/>
      <c r="T170" s="1"/>
      <c r="U170" s="1"/>
      <c r="V170" s="1"/>
      <c r="W170" s="1"/>
      <c r="X170" s="1"/>
      <c r="Y170" s="1"/>
      <c r="Z170" s="1"/>
      <c r="AA170" s="1"/>
      <c r="AB170" s="1"/>
      <c r="AC170" s="1"/>
    </row>
    <row r="171" spans="1:29" s="3" customFormat="1">
      <c r="A171" s="1"/>
      <c r="B171" s="138"/>
      <c r="C171" s="2"/>
      <c r="D171" s="2"/>
      <c r="E171" s="2"/>
      <c r="F171" s="2"/>
      <c r="G171" s="2"/>
      <c r="H171" s="2"/>
      <c r="I171" s="2"/>
      <c r="J171" s="2"/>
      <c r="K171" s="2"/>
      <c r="L171" s="2"/>
      <c r="M171" s="2"/>
      <c r="N171" s="2"/>
      <c r="O171" s="2"/>
      <c r="P171" s="2"/>
      <c r="Q171" s="2"/>
      <c r="S171" s="1"/>
      <c r="T171" s="1"/>
      <c r="U171" s="1"/>
      <c r="V171" s="1"/>
      <c r="W171" s="1"/>
      <c r="X171" s="1"/>
      <c r="Y171" s="1"/>
      <c r="Z171" s="1"/>
      <c r="AA171" s="1"/>
      <c r="AB171" s="1"/>
      <c r="AC171" s="1"/>
    </row>
    <row r="172" spans="1:29" s="3" customFormat="1">
      <c r="A172" s="1"/>
      <c r="B172" s="138"/>
      <c r="C172" s="2"/>
      <c r="D172" s="2"/>
      <c r="E172" s="2"/>
      <c r="F172" s="2"/>
      <c r="G172" s="2"/>
      <c r="H172" s="2"/>
      <c r="I172" s="2"/>
      <c r="J172" s="2"/>
      <c r="K172" s="2"/>
      <c r="L172" s="2"/>
      <c r="M172" s="2"/>
      <c r="N172" s="2"/>
      <c r="O172" s="2"/>
      <c r="P172" s="2"/>
      <c r="Q172" s="2"/>
      <c r="S172" s="1"/>
      <c r="T172" s="1"/>
      <c r="U172" s="1"/>
      <c r="V172" s="1"/>
      <c r="W172" s="1"/>
      <c r="X172" s="1"/>
      <c r="Y172" s="1"/>
      <c r="Z172" s="1"/>
      <c r="AA172" s="1"/>
      <c r="AB172" s="1"/>
      <c r="AC172" s="1"/>
    </row>
    <row r="173" spans="1:29" s="3" customFormat="1">
      <c r="A173" s="1"/>
      <c r="B173" s="138"/>
      <c r="C173" s="2"/>
      <c r="D173" s="2"/>
      <c r="E173" s="2"/>
      <c r="F173" s="2"/>
      <c r="G173" s="2"/>
      <c r="H173" s="2"/>
      <c r="I173" s="2"/>
      <c r="J173" s="2"/>
      <c r="K173" s="2"/>
      <c r="L173" s="2"/>
      <c r="M173" s="2"/>
      <c r="N173" s="2"/>
      <c r="O173" s="2"/>
      <c r="P173" s="2"/>
      <c r="Q173" s="2"/>
      <c r="S173" s="1"/>
      <c r="T173" s="1"/>
      <c r="U173" s="1"/>
      <c r="V173" s="1"/>
      <c r="W173" s="1"/>
      <c r="X173" s="1"/>
      <c r="Y173" s="1"/>
      <c r="Z173" s="1"/>
      <c r="AA173" s="1"/>
      <c r="AB173" s="1"/>
      <c r="AC173" s="1"/>
    </row>
    <row r="174" spans="1:29" s="3" customFormat="1">
      <c r="A174" s="1"/>
      <c r="B174" s="138"/>
      <c r="C174" s="2"/>
      <c r="D174" s="2"/>
      <c r="E174" s="2"/>
      <c r="F174" s="2"/>
      <c r="G174" s="2"/>
      <c r="H174" s="2"/>
      <c r="I174" s="2"/>
      <c r="J174" s="2"/>
      <c r="K174" s="2"/>
      <c r="L174" s="2"/>
      <c r="M174" s="2"/>
      <c r="N174" s="2"/>
      <c r="O174" s="2"/>
      <c r="P174" s="2"/>
      <c r="Q174" s="2"/>
      <c r="S174" s="1"/>
      <c r="T174" s="1"/>
      <c r="U174" s="1"/>
      <c r="V174" s="1"/>
      <c r="W174" s="1"/>
      <c r="X174" s="1"/>
      <c r="Y174" s="1"/>
      <c r="Z174" s="1"/>
      <c r="AA174" s="1"/>
      <c r="AB174" s="1"/>
      <c r="AC174" s="1"/>
    </row>
    <row r="175" spans="1:29" s="3" customFormat="1">
      <c r="A175" s="1"/>
      <c r="B175" s="138"/>
      <c r="C175" s="2"/>
      <c r="D175" s="2"/>
      <c r="E175" s="2"/>
      <c r="F175" s="2"/>
      <c r="G175" s="2"/>
      <c r="H175" s="2"/>
      <c r="I175" s="2"/>
      <c r="J175" s="2"/>
      <c r="K175" s="2"/>
      <c r="L175" s="2"/>
      <c r="M175" s="2"/>
      <c r="N175" s="2"/>
      <c r="O175" s="2"/>
      <c r="P175" s="2"/>
      <c r="Q175" s="2"/>
      <c r="S175" s="1"/>
      <c r="T175" s="1"/>
      <c r="U175" s="1"/>
      <c r="V175" s="1"/>
      <c r="W175" s="1"/>
      <c r="X175" s="1"/>
      <c r="Y175" s="1"/>
      <c r="Z175" s="1"/>
      <c r="AA175" s="1"/>
      <c r="AB175" s="1"/>
      <c r="AC175" s="1"/>
    </row>
    <row r="176" spans="1:29" s="3" customFormat="1">
      <c r="A176" s="1"/>
      <c r="B176" s="138"/>
      <c r="C176" s="2"/>
      <c r="D176" s="2"/>
      <c r="E176" s="2"/>
      <c r="F176" s="2"/>
      <c r="G176" s="2"/>
      <c r="H176" s="2"/>
      <c r="I176" s="2"/>
      <c r="J176" s="2"/>
      <c r="K176" s="2"/>
      <c r="L176" s="2"/>
      <c r="M176" s="2"/>
      <c r="N176" s="2"/>
      <c r="O176" s="2"/>
      <c r="P176" s="2"/>
      <c r="Q176" s="2"/>
      <c r="S176" s="1"/>
      <c r="T176" s="1"/>
      <c r="U176" s="1"/>
      <c r="V176" s="1"/>
      <c r="W176" s="1"/>
      <c r="X176" s="1"/>
      <c r="Y176" s="1"/>
      <c r="Z176" s="1"/>
      <c r="AA176" s="1"/>
      <c r="AB176" s="1"/>
      <c r="AC176" s="1"/>
    </row>
    <row r="177" spans="1:29" s="3" customFormat="1">
      <c r="A177" s="1"/>
      <c r="B177" s="138"/>
      <c r="C177" s="2"/>
      <c r="D177" s="2"/>
      <c r="E177" s="2"/>
      <c r="F177" s="2"/>
      <c r="G177" s="2"/>
      <c r="H177" s="2"/>
      <c r="I177" s="2"/>
      <c r="J177" s="2"/>
      <c r="K177" s="2"/>
      <c r="L177" s="2"/>
      <c r="M177" s="2"/>
      <c r="N177" s="2"/>
      <c r="O177" s="2"/>
      <c r="P177" s="2"/>
      <c r="Q177" s="2"/>
      <c r="S177" s="1"/>
      <c r="T177" s="1"/>
      <c r="U177" s="1"/>
      <c r="V177" s="1"/>
      <c r="W177" s="1"/>
      <c r="X177" s="1"/>
      <c r="Y177" s="1"/>
      <c r="Z177" s="1"/>
      <c r="AA177" s="1"/>
      <c r="AB177" s="1"/>
      <c r="AC177" s="1"/>
    </row>
    <row r="178" spans="1:29" s="3" customFormat="1">
      <c r="A178" s="1"/>
      <c r="B178" s="138"/>
      <c r="C178" s="2"/>
      <c r="D178" s="2"/>
      <c r="E178" s="2"/>
      <c r="F178" s="2"/>
      <c r="G178" s="2"/>
      <c r="H178" s="2"/>
      <c r="I178" s="2"/>
      <c r="J178" s="2"/>
      <c r="K178" s="2"/>
      <c r="L178" s="2"/>
      <c r="M178" s="2"/>
      <c r="N178" s="2"/>
      <c r="O178" s="2"/>
      <c r="P178" s="2"/>
      <c r="Q178" s="2"/>
      <c r="S178" s="1"/>
      <c r="T178" s="1"/>
      <c r="U178" s="1"/>
      <c r="V178" s="1"/>
      <c r="W178" s="1"/>
      <c r="X178" s="1"/>
      <c r="Y178" s="1"/>
      <c r="Z178" s="1"/>
      <c r="AA178" s="1"/>
      <c r="AB178" s="1"/>
      <c r="AC178" s="1"/>
    </row>
    <row r="179" spans="1:29" s="3" customFormat="1">
      <c r="A179" s="1"/>
      <c r="B179" s="138"/>
      <c r="C179" s="2"/>
      <c r="D179" s="2"/>
      <c r="E179" s="2"/>
      <c r="F179" s="2"/>
      <c r="G179" s="2"/>
      <c r="H179" s="2"/>
      <c r="I179" s="2"/>
      <c r="J179" s="2"/>
      <c r="K179" s="2"/>
      <c r="L179" s="2"/>
      <c r="M179" s="2"/>
      <c r="N179" s="2"/>
      <c r="O179" s="2"/>
      <c r="P179" s="2"/>
      <c r="Q179" s="2"/>
      <c r="S179" s="1"/>
      <c r="T179" s="1"/>
      <c r="U179" s="1"/>
      <c r="V179" s="1"/>
      <c r="W179" s="1"/>
      <c r="X179" s="1"/>
      <c r="Y179" s="1"/>
      <c r="Z179" s="1"/>
      <c r="AA179" s="1"/>
      <c r="AB179" s="1"/>
      <c r="AC179" s="1"/>
    </row>
    <row r="180" spans="1:29" s="3" customFormat="1">
      <c r="A180" s="1"/>
      <c r="B180" s="138"/>
      <c r="C180" s="2"/>
      <c r="D180" s="2"/>
      <c r="E180" s="2"/>
      <c r="F180" s="2"/>
      <c r="G180" s="2"/>
      <c r="H180" s="2"/>
      <c r="I180" s="2"/>
      <c r="J180" s="2"/>
      <c r="K180" s="2"/>
      <c r="L180" s="2"/>
      <c r="M180" s="2"/>
      <c r="N180" s="2"/>
      <c r="O180" s="2"/>
      <c r="P180" s="2"/>
      <c r="Q180" s="2"/>
      <c r="S180" s="1"/>
      <c r="T180" s="1"/>
      <c r="U180" s="1"/>
      <c r="V180" s="1"/>
      <c r="W180" s="1"/>
      <c r="X180" s="1"/>
      <c r="Y180" s="1"/>
      <c r="Z180" s="1"/>
      <c r="AA180" s="1"/>
      <c r="AB180" s="1"/>
      <c r="AC180" s="1"/>
    </row>
    <row r="181" spans="1:29" s="3" customFormat="1">
      <c r="A181" s="1"/>
      <c r="B181" s="138"/>
      <c r="C181" s="2"/>
      <c r="D181" s="2"/>
      <c r="E181" s="2"/>
      <c r="F181" s="2"/>
      <c r="G181" s="2"/>
      <c r="H181" s="2"/>
      <c r="I181" s="2"/>
      <c r="J181" s="2"/>
      <c r="K181" s="2"/>
      <c r="L181" s="2"/>
      <c r="M181" s="2"/>
      <c r="N181" s="2"/>
      <c r="O181" s="2"/>
      <c r="P181" s="2"/>
      <c r="Q181" s="2"/>
      <c r="S181" s="1"/>
      <c r="T181" s="1"/>
      <c r="U181" s="1"/>
      <c r="V181" s="1"/>
      <c r="W181" s="1"/>
      <c r="X181" s="1"/>
      <c r="Y181" s="1"/>
      <c r="Z181" s="1"/>
      <c r="AA181" s="1"/>
      <c r="AB181" s="1"/>
      <c r="AC181" s="1"/>
    </row>
    <row r="182" spans="1:29" s="3" customFormat="1">
      <c r="A182" s="1"/>
      <c r="B182" s="138"/>
      <c r="C182" s="2"/>
      <c r="D182" s="2"/>
      <c r="E182" s="2"/>
      <c r="F182" s="2"/>
      <c r="G182" s="2"/>
      <c r="H182" s="2"/>
      <c r="I182" s="2"/>
      <c r="J182" s="2"/>
      <c r="K182" s="2"/>
      <c r="L182" s="2"/>
      <c r="M182" s="2"/>
      <c r="N182" s="2"/>
      <c r="O182" s="2"/>
      <c r="P182" s="2"/>
      <c r="Q182" s="2"/>
      <c r="S182" s="1"/>
      <c r="T182" s="1"/>
      <c r="U182" s="1"/>
      <c r="V182" s="1"/>
      <c r="W182" s="1"/>
      <c r="X182" s="1"/>
      <c r="Y182" s="1"/>
      <c r="Z182" s="1"/>
      <c r="AA182" s="1"/>
      <c r="AB182" s="1"/>
      <c r="AC182" s="1"/>
    </row>
    <row r="183" spans="1:29" s="3" customFormat="1">
      <c r="A183" s="1"/>
      <c r="B183" s="138"/>
      <c r="C183" s="2"/>
      <c r="D183" s="2"/>
      <c r="E183" s="2"/>
      <c r="F183" s="2"/>
      <c r="G183" s="2"/>
      <c r="H183" s="2"/>
      <c r="I183" s="2"/>
      <c r="J183" s="2"/>
      <c r="K183" s="2"/>
      <c r="L183" s="2"/>
      <c r="M183" s="2"/>
      <c r="N183" s="2"/>
      <c r="O183" s="2"/>
      <c r="P183" s="2"/>
      <c r="Q183" s="2"/>
      <c r="S183" s="1"/>
      <c r="T183" s="1"/>
      <c r="U183" s="1"/>
      <c r="V183" s="1"/>
      <c r="W183" s="1"/>
      <c r="X183" s="1"/>
      <c r="Y183" s="1"/>
      <c r="Z183" s="1"/>
      <c r="AA183" s="1"/>
      <c r="AB183" s="1"/>
      <c r="AC183" s="1"/>
    </row>
    <row r="184" spans="1:29" s="3" customFormat="1">
      <c r="A184" s="1"/>
      <c r="B184" s="138"/>
      <c r="C184" s="2"/>
      <c r="D184" s="2"/>
      <c r="E184" s="2"/>
      <c r="F184" s="2"/>
      <c r="G184" s="2"/>
      <c r="H184" s="2"/>
      <c r="I184" s="2"/>
      <c r="J184" s="2"/>
      <c r="K184" s="2"/>
      <c r="L184" s="2"/>
      <c r="M184" s="2"/>
      <c r="N184" s="2"/>
      <c r="O184" s="2"/>
      <c r="P184" s="2"/>
      <c r="Q184" s="2"/>
      <c r="S184" s="1"/>
      <c r="T184" s="1"/>
      <c r="U184" s="1"/>
      <c r="V184" s="1"/>
      <c r="W184" s="1"/>
      <c r="X184" s="1"/>
      <c r="Y184" s="1"/>
      <c r="Z184" s="1"/>
      <c r="AA184" s="1"/>
      <c r="AB184" s="1"/>
      <c r="AC184" s="1"/>
    </row>
    <row r="185" spans="1:29" s="3" customFormat="1">
      <c r="A185" s="1"/>
      <c r="B185" s="138"/>
      <c r="C185" s="2"/>
      <c r="D185" s="2"/>
      <c r="E185" s="2"/>
      <c r="F185" s="2"/>
      <c r="G185" s="2"/>
      <c r="H185" s="2"/>
      <c r="I185" s="2"/>
      <c r="J185" s="2"/>
      <c r="K185" s="2"/>
      <c r="L185" s="2"/>
      <c r="M185" s="2"/>
      <c r="N185" s="2"/>
      <c r="O185" s="2"/>
      <c r="P185" s="2"/>
      <c r="Q185" s="2"/>
      <c r="S185" s="1"/>
      <c r="T185" s="1"/>
      <c r="U185" s="1"/>
      <c r="V185" s="1"/>
      <c r="W185" s="1"/>
      <c r="X185" s="1"/>
      <c r="Y185" s="1"/>
      <c r="Z185" s="1"/>
      <c r="AA185" s="1"/>
      <c r="AB185" s="1"/>
      <c r="AC185" s="1"/>
    </row>
    <row r="186" spans="1:29" s="3" customFormat="1">
      <c r="A186" s="1"/>
      <c r="B186" s="138"/>
      <c r="C186" s="2"/>
      <c r="D186" s="2"/>
      <c r="E186" s="2"/>
      <c r="F186" s="2"/>
      <c r="G186" s="2"/>
      <c r="H186" s="2"/>
      <c r="I186" s="2"/>
      <c r="J186" s="2"/>
      <c r="K186" s="2"/>
      <c r="L186" s="2"/>
      <c r="M186" s="2"/>
      <c r="N186" s="2"/>
      <c r="O186" s="2"/>
      <c r="P186" s="2"/>
      <c r="Q186" s="2"/>
      <c r="S186" s="1"/>
      <c r="T186" s="1"/>
      <c r="U186" s="1"/>
      <c r="V186" s="1"/>
      <c r="W186" s="1"/>
      <c r="X186" s="1"/>
      <c r="Y186" s="1"/>
      <c r="Z186" s="1"/>
      <c r="AA186" s="1"/>
      <c r="AB186" s="1"/>
      <c r="AC186" s="1"/>
    </row>
    <row r="187" spans="1:29" s="3" customFormat="1">
      <c r="A187" s="1"/>
      <c r="B187" s="138"/>
      <c r="C187" s="2"/>
      <c r="D187" s="2"/>
      <c r="E187" s="2"/>
      <c r="F187" s="2"/>
      <c r="G187" s="2"/>
      <c r="H187" s="2"/>
      <c r="I187" s="2"/>
      <c r="J187" s="2"/>
      <c r="K187" s="2"/>
      <c r="L187" s="2"/>
      <c r="M187" s="2"/>
      <c r="N187" s="2"/>
      <c r="O187" s="2"/>
      <c r="P187" s="2"/>
      <c r="Q187" s="2"/>
      <c r="S187" s="1"/>
      <c r="T187" s="1"/>
      <c r="U187" s="1"/>
      <c r="V187" s="1"/>
      <c r="W187" s="1"/>
      <c r="X187" s="1"/>
      <c r="Y187" s="1"/>
      <c r="Z187" s="1"/>
      <c r="AA187" s="1"/>
      <c r="AB187" s="1"/>
      <c r="AC187" s="1"/>
    </row>
    <row r="188" spans="1:29" s="3" customFormat="1">
      <c r="A188" s="1"/>
      <c r="B188" s="138"/>
      <c r="C188" s="2"/>
      <c r="D188" s="2"/>
      <c r="E188" s="2"/>
      <c r="F188" s="2"/>
      <c r="G188" s="2"/>
      <c r="H188" s="2"/>
      <c r="I188" s="2"/>
      <c r="J188" s="2"/>
      <c r="K188" s="2"/>
      <c r="L188" s="2"/>
      <c r="M188" s="2"/>
      <c r="N188" s="2"/>
      <c r="O188" s="2"/>
      <c r="P188" s="2"/>
      <c r="Q188" s="2"/>
      <c r="S188" s="1"/>
      <c r="T188" s="1"/>
      <c r="U188" s="1"/>
      <c r="V188" s="1"/>
      <c r="W188" s="1"/>
      <c r="X188" s="1"/>
      <c r="Y188" s="1"/>
      <c r="Z188" s="1"/>
      <c r="AA188" s="1"/>
      <c r="AB188" s="1"/>
      <c r="AC188" s="1"/>
    </row>
    <row r="189" spans="1:29" s="3" customFormat="1">
      <c r="A189" s="1"/>
      <c r="B189" s="138"/>
      <c r="C189" s="2"/>
      <c r="D189" s="2"/>
      <c r="E189" s="2"/>
      <c r="F189" s="2"/>
      <c r="G189" s="2"/>
      <c r="H189" s="2"/>
      <c r="I189" s="2"/>
      <c r="J189" s="2"/>
      <c r="K189" s="2"/>
      <c r="L189" s="2"/>
      <c r="M189" s="2"/>
      <c r="N189" s="2"/>
      <c r="O189" s="2"/>
      <c r="P189" s="2"/>
      <c r="Q189" s="2"/>
      <c r="S189" s="1"/>
      <c r="T189" s="1"/>
      <c r="U189" s="1"/>
      <c r="V189" s="1"/>
      <c r="W189" s="1"/>
      <c r="X189" s="1"/>
      <c r="Y189" s="1"/>
      <c r="Z189" s="1"/>
      <c r="AA189" s="1"/>
      <c r="AB189" s="1"/>
      <c r="AC189" s="1"/>
    </row>
    <row r="190" spans="1:29" s="3" customFormat="1">
      <c r="A190" s="1"/>
      <c r="B190" s="138"/>
      <c r="C190" s="2"/>
      <c r="D190" s="2"/>
      <c r="E190" s="2"/>
      <c r="F190" s="2"/>
      <c r="G190" s="2"/>
      <c r="H190" s="2"/>
      <c r="I190" s="2"/>
      <c r="J190" s="2"/>
      <c r="K190" s="2"/>
      <c r="L190" s="2"/>
      <c r="M190" s="2"/>
      <c r="N190" s="2"/>
      <c r="O190" s="2"/>
      <c r="P190" s="2"/>
      <c r="Q190" s="2"/>
      <c r="S190" s="1"/>
      <c r="T190" s="1"/>
      <c r="U190" s="1"/>
      <c r="V190" s="1"/>
      <c r="W190" s="1"/>
      <c r="X190" s="1"/>
      <c r="Y190" s="1"/>
      <c r="Z190" s="1"/>
      <c r="AA190" s="1"/>
      <c r="AB190" s="1"/>
      <c r="AC190" s="1"/>
    </row>
    <row r="191" spans="1:29" s="3" customFormat="1">
      <c r="A191" s="1"/>
      <c r="B191" s="138"/>
      <c r="C191" s="2"/>
      <c r="D191" s="2"/>
      <c r="E191" s="2"/>
      <c r="F191" s="2"/>
      <c r="G191" s="2"/>
      <c r="H191" s="2"/>
      <c r="I191" s="2"/>
      <c r="J191" s="2"/>
      <c r="K191" s="2"/>
      <c r="L191" s="2"/>
      <c r="M191" s="2"/>
      <c r="N191" s="2"/>
      <c r="O191" s="2"/>
      <c r="P191" s="2"/>
      <c r="Q191" s="2"/>
      <c r="S191" s="1"/>
      <c r="T191" s="1"/>
      <c r="U191" s="1"/>
      <c r="V191" s="1"/>
      <c r="W191" s="1"/>
      <c r="X191" s="1"/>
      <c r="Y191" s="1"/>
      <c r="Z191" s="1"/>
      <c r="AA191" s="1"/>
      <c r="AB191" s="1"/>
      <c r="AC191" s="1"/>
    </row>
    <row r="192" spans="1:29" s="3" customFormat="1">
      <c r="A192" s="1"/>
      <c r="B192" s="138"/>
      <c r="C192" s="2"/>
      <c r="D192" s="2"/>
      <c r="E192" s="2"/>
      <c r="F192" s="2"/>
      <c r="G192" s="2"/>
      <c r="H192" s="2"/>
      <c r="I192" s="2"/>
      <c r="J192" s="2"/>
      <c r="K192" s="2"/>
      <c r="L192" s="2"/>
      <c r="M192" s="2"/>
      <c r="N192" s="2"/>
      <c r="O192" s="2"/>
      <c r="P192" s="2"/>
      <c r="Q192" s="2"/>
      <c r="S192" s="1"/>
      <c r="T192" s="1"/>
      <c r="U192" s="1"/>
      <c r="V192" s="1"/>
      <c r="W192" s="1"/>
      <c r="X192" s="1"/>
      <c r="Y192" s="1"/>
      <c r="Z192" s="1"/>
      <c r="AA192" s="1"/>
      <c r="AB192" s="1"/>
      <c r="AC192" s="1"/>
    </row>
    <row r="193" spans="1:29" s="3" customFormat="1">
      <c r="A193" s="1"/>
      <c r="B193" s="138"/>
      <c r="C193" s="2"/>
      <c r="D193" s="2"/>
      <c r="E193" s="2"/>
      <c r="F193" s="2"/>
      <c r="G193" s="2"/>
      <c r="H193" s="2"/>
      <c r="I193" s="2"/>
      <c r="J193" s="2"/>
      <c r="K193" s="2"/>
      <c r="L193" s="2"/>
      <c r="M193" s="2"/>
      <c r="N193" s="2"/>
      <c r="O193" s="2"/>
      <c r="P193" s="2"/>
      <c r="Q193" s="2"/>
      <c r="S193" s="1"/>
      <c r="T193" s="1"/>
      <c r="U193" s="1"/>
      <c r="V193" s="1"/>
      <c r="W193" s="1"/>
      <c r="X193" s="1"/>
      <c r="Y193" s="1"/>
      <c r="Z193" s="1"/>
      <c r="AA193" s="1"/>
      <c r="AB193" s="1"/>
      <c r="AC193" s="1"/>
    </row>
    <row r="194" spans="1:29" s="3" customFormat="1">
      <c r="A194" s="1"/>
      <c r="B194" s="138"/>
      <c r="C194" s="2"/>
      <c r="D194" s="2"/>
      <c r="E194" s="2"/>
      <c r="F194" s="2"/>
      <c r="G194" s="2"/>
      <c r="H194" s="2"/>
      <c r="I194" s="2"/>
      <c r="J194" s="2"/>
      <c r="K194" s="2"/>
      <c r="L194" s="2"/>
      <c r="M194" s="2"/>
      <c r="N194" s="2"/>
      <c r="O194" s="2"/>
      <c r="P194" s="2"/>
      <c r="Q194" s="2"/>
      <c r="S194" s="1"/>
      <c r="T194" s="1"/>
      <c r="U194" s="1"/>
      <c r="V194" s="1"/>
      <c r="W194" s="1"/>
      <c r="X194" s="1"/>
      <c r="Y194" s="1"/>
      <c r="Z194" s="1"/>
      <c r="AA194" s="1"/>
      <c r="AB194" s="1"/>
      <c r="AC194" s="1"/>
    </row>
    <row r="195" spans="1:29" s="3" customFormat="1">
      <c r="A195" s="1"/>
      <c r="B195" s="138"/>
      <c r="C195" s="2"/>
      <c r="D195" s="2"/>
      <c r="E195" s="2"/>
      <c r="F195" s="2"/>
      <c r="G195" s="2"/>
      <c r="H195" s="2"/>
      <c r="I195" s="2"/>
      <c r="J195" s="2"/>
      <c r="K195" s="2"/>
      <c r="L195" s="2"/>
      <c r="M195" s="2"/>
      <c r="N195" s="2"/>
      <c r="O195" s="2"/>
      <c r="P195" s="2"/>
      <c r="Q195" s="2"/>
      <c r="S195" s="1"/>
      <c r="T195" s="1"/>
      <c r="U195" s="1"/>
      <c r="V195" s="1"/>
      <c r="W195" s="1"/>
      <c r="X195" s="1"/>
      <c r="Y195" s="1"/>
      <c r="Z195" s="1"/>
      <c r="AA195" s="1"/>
      <c r="AB195" s="1"/>
      <c r="AC195" s="1"/>
    </row>
    <row r="196" spans="1:29" s="3" customFormat="1">
      <c r="A196" s="1"/>
      <c r="B196" s="138"/>
      <c r="C196" s="2"/>
      <c r="D196" s="2"/>
      <c r="E196" s="2"/>
      <c r="F196" s="2"/>
      <c r="G196" s="2"/>
      <c r="H196" s="2"/>
      <c r="I196" s="2"/>
      <c r="J196" s="2"/>
      <c r="K196" s="2"/>
      <c r="L196" s="2"/>
      <c r="M196" s="2"/>
      <c r="N196" s="2"/>
      <c r="O196" s="2"/>
      <c r="P196" s="2"/>
      <c r="Q196" s="2"/>
      <c r="S196" s="1"/>
      <c r="T196" s="1"/>
      <c r="U196" s="1"/>
      <c r="V196" s="1"/>
      <c r="W196" s="1"/>
      <c r="X196" s="1"/>
      <c r="Y196" s="1"/>
      <c r="Z196" s="1"/>
      <c r="AA196" s="1"/>
      <c r="AB196" s="1"/>
      <c r="AC196" s="1"/>
    </row>
    <row r="197" spans="1:29" s="3" customFormat="1">
      <c r="A197" s="1"/>
      <c r="B197" s="138"/>
      <c r="C197" s="2"/>
      <c r="D197" s="2"/>
      <c r="E197" s="2"/>
      <c r="F197" s="2"/>
      <c r="G197" s="2"/>
      <c r="H197" s="2"/>
      <c r="I197" s="2"/>
      <c r="J197" s="2"/>
      <c r="K197" s="2"/>
      <c r="L197" s="2"/>
      <c r="M197" s="2"/>
      <c r="N197" s="2"/>
      <c r="O197" s="2"/>
      <c r="P197" s="2"/>
      <c r="Q197" s="2"/>
      <c r="S197" s="1"/>
      <c r="T197" s="1"/>
      <c r="U197" s="1"/>
      <c r="V197" s="1"/>
      <c r="W197" s="1"/>
      <c r="X197" s="1"/>
      <c r="Y197" s="1"/>
      <c r="Z197" s="1"/>
      <c r="AA197" s="1"/>
      <c r="AB197" s="1"/>
      <c r="AC197" s="1"/>
    </row>
    <row r="198" spans="1:29" s="3" customFormat="1">
      <c r="A198" s="1"/>
      <c r="B198" s="138"/>
      <c r="C198" s="2"/>
      <c r="D198" s="2"/>
      <c r="E198" s="2"/>
      <c r="F198" s="2"/>
      <c r="G198" s="2"/>
      <c r="H198" s="2"/>
      <c r="I198" s="2"/>
      <c r="J198" s="2"/>
      <c r="K198" s="2"/>
      <c r="L198" s="2"/>
      <c r="M198" s="2"/>
      <c r="N198" s="2"/>
      <c r="O198" s="2"/>
      <c r="P198" s="2"/>
      <c r="Q198" s="2"/>
      <c r="S198" s="1"/>
      <c r="T198" s="1"/>
      <c r="U198" s="1"/>
      <c r="V198" s="1"/>
      <c r="W198" s="1"/>
      <c r="X198" s="1"/>
      <c r="Y198" s="1"/>
      <c r="Z198" s="1"/>
      <c r="AA198" s="1"/>
      <c r="AB198" s="1"/>
      <c r="AC198" s="1"/>
    </row>
    <row r="199" spans="1:29" s="3" customFormat="1">
      <c r="A199" s="1"/>
      <c r="B199" s="138"/>
      <c r="C199" s="2"/>
      <c r="D199" s="2"/>
      <c r="E199" s="2"/>
      <c r="F199" s="2"/>
      <c r="G199" s="2"/>
      <c r="H199" s="2"/>
      <c r="I199" s="2"/>
      <c r="J199" s="2"/>
      <c r="K199" s="2"/>
      <c r="L199" s="2"/>
      <c r="M199" s="2"/>
      <c r="N199" s="2"/>
      <c r="O199" s="2"/>
      <c r="P199" s="2"/>
      <c r="Q199" s="2"/>
      <c r="S199" s="1"/>
      <c r="T199" s="1"/>
      <c r="U199" s="1"/>
      <c r="V199" s="1"/>
      <c r="W199" s="1"/>
      <c r="X199" s="1"/>
      <c r="Y199" s="1"/>
      <c r="Z199" s="1"/>
      <c r="AA199" s="1"/>
      <c r="AB199" s="1"/>
      <c r="AC199" s="1"/>
    </row>
    <row r="200" spans="1:29" s="3" customFormat="1">
      <c r="A200" s="1"/>
      <c r="B200" s="138"/>
      <c r="C200" s="2"/>
      <c r="D200" s="2"/>
      <c r="E200" s="2"/>
      <c r="F200" s="2"/>
      <c r="G200" s="2"/>
      <c r="H200" s="2"/>
      <c r="I200" s="2"/>
      <c r="J200" s="2"/>
      <c r="K200" s="2"/>
      <c r="L200" s="2"/>
      <c r="M200" s="2"/>
      <c r="N200" s="2"/>
      <c r="O200" s="2"/>
      <c r="P200" s="2"/>
      <c r="Q200" s="2"/>
      <c r="S200" s="1"/>
      <c r="T200" s="1"/>
      <c r="U200" s="1"/>
      <c r="V200" s="1"/>
      <c r="W200" s="1"/>
      <c r="X200" s="1"/>
      <c r="Y200" s="1"/>
      <c r="Z200" s="1"/>
      <c r="AA200" s="1"/>
      <c r="AB200" s="1"/>
      <c r="AC200" s="1"/>
    </row>
    <row r="201" spans="1:29" s="3" customFormat="1">
      <c r="A201" s="1"/>
      <c r="B201" s="138"/>
      <c r="C201" s="2"/>
      <c r="D201" s="2"/>
      <c r="E201" s="2"/>
      <c r="F201" s="2"/>
      <c r="G201" s="2"/>
      <c r="H201" s="2"/>
      <c r="I201" s="2"/>
      <c r="J201" s="2"/>
      <c r="K201" s="2"/>
      <c r="L201" s="2"/>
      <c r="M201" s="2"/>
      <c r="N201" s="2"/>
      <c r="O201" s="2"/>
      <c r="P201" s="2"/>
      <c r="Q201" s="2"/>
      <c r="S201" s="1"/>
      <c r="T201" s="1"/>
      <c r="U201" s="1"/>
      <c r="V201" s="1"/>
      <c r="W201" s="1"/>
      <c r="X201" s="1"/>
      <c r="Y201" s="1"/>
      <c r="Z201" s="1"/>
      <c r="AA201" s="1"/>
      <c r="AB201" s="1"/>
      <c r="AC201" s="1"/>
    </row>
    <row r="202" spans="1:29" s="3" customFormat="1">
      <c r="A202" s="1"/>
      <c r="B202" s="138"/>
      <c r="C202" s="2"/>
      <c r="D202" s="2"/>
      <c r="E202" s="2"/>
      <c r="F202" s="2"/>
      <c r="G202" s="2"/>
      <c r="H202" s="2"/>
      <c r="I202" s="2"/>
      <c r="J202" s="2"/>
      <c r="K202" s="2"/>
      <c r="L202" s="2"/>
      <c r="M202" s="2"/>
      <c r="N202" s="2"/>
      <c r="O202" s="2"/>
      <c r="P202" s="2"/>
      <c r="Q202" s="2"/>
      <c r="S202" s="1"/>
      <c r="T202" s="1"/>
      <c r="U202" s="1"/>
      <c r="V202" s="1"/>
      <c r="W202" s="1"/>
      <c r="X202" s="1"/>
      <c r="Y202" s="1"/>
      <c r="Z202" s="1"/>
      <c r="AA202" s="1"/>
      <c r="AB202" s="1"/>
      <c r="AC202" s="1"/>
    </row>
    <row r="203" spans="1:29" s="3" customFormat="1">
      <c r="A203" s="1"/>
      <c r="B203" s="138"/>
      <c r="C203" s="2"/>
      <c r="D203" s="2"/>
      <c r="E203" s="2"/>
      <c r="F203" s="2"/>
      <c r="G203" s="2"/>
      <c r="H203" s="2"/>
      <c r="I203" s="2"/>
      <c r="J203" s="2"/>
      <c r="K203" s="2"/>
      <c r="L203" s="2"/>
      <c r="M203" s="2"/>
      <c r="N203" s="2"/>
      <c r="O203" s="2"/>
      <c r="P203" s="2"/>
      <c r="Q203" s="2"/>
      <c r="S203" s="1"/>
      <c r="T203" s="1"/>
      <c r="U203" s="1"/>
      <c r="V203" s="1"/>
      <c r="W203" s="1"/>
      <c r="X203" s="1"/>
      <c r="Y203" s="1"/>
      <c r="Z203" s="1"/>
      <c r="AA203" s="1"/>
      <c r="AB203" s="1"/>
      <c r="AC203" s="1"/>
    </row>
    <row r="204" spans="1:29" s="3" customFormat="1">
      <c r="A204" s="1"/>
      <c r="B204" s="138"/>
      <c r="C204" s="2"/>
      <c r="D204" s="2"/>
      <c r="E204" s="2"/>
      <c r="F204" s="2"/>
      <c r="G204" s="2"/>
      <c r="H204" s="2"/>
      <c r="I204" s="2"/>
      <c r="J204" s="2"/>
      <c r="K204" s="2"/>
      <c r="L204" s="2"/>
      <c r="M204" s="2"/>
      <c r="N204" s="2"/>
      <c r="O204" s="2"/>
      <c r="P204" s="2"/>
      <c r="Q204" s="2"/>
      <c r="S204" s="1"/>
      <c r="T204" s="1"/>
      <c r="U204" s="1"/>
      <c r="V204" s="1"/>
      <c r="W204" s="1"/>
      <c r="X204" s="1"/>
      <c r="Y204" s="1"/>
      <c r="Z204" s="1"/>
      <c r="AA204" s="1"/>
      <c r="AB204" s="1"/>
      <c r="AC204" s="1"/>
    </row>
    <row r="205" spans="1:29" s="3" customFormat="1">
      <c r="A205" s="1"/>
      <c r="B205" s="138"/>
      <c r="C205" s="2"/>
      <c r="D205" s="2"/>
      <c r="E205" s="2"/>
      <c r="F205" s="2"/>
      <c r="G205" s="2"/>
      <c r="H205" s="2"/>
      <c r="I205" s="2"/>
      <c r="J205" s="2"/>
      <c r="K205" s="2"/>
      <c r="L205" s="2"/>
      <c r="M205" s="2"/>
      <c r="N205" s="2"/>
      <c r="O205" s="2"/>
      <c r="P205" s="2"/>
      <c r="Q205" s="2"/>
      <c r="S205" s="1"/>
      <c r="T205" s="1"/>
      <c r="U205" s="1"/>
      <c r="V205" s="1"/>
      <c r="W205" s="1"/>
      <c r="X205" s="1"/>
      <c r="Y205" s="1"/>
      <c r="Z205" s="1"/>
      <c r="AA205" s="1"/>
      <c r="AB205" s="1"/>
      <c r="AC205" s="1"/>
    </row>
    <row r="206" spans="1:29" s="3" customFormat="1">
      <c r="A206" s="1"/>
      <c r="B206" s="138"/>
      <c r="C206" s="2"/>
      <c r="D206" s="2"/>
      <c r="E206" s="2"/>
      <c r="F206" s="2"/>
      <c r="G206" s="2"/>
      <c r="H206" s="2"/>
      <c r="I206" s="2"/>
      <c r="J206" s="2"/>
      <c r="K206" s="2"/>
      <c r="L206" s="2"/>
      <c r="M206" s="2"/>
      <c r="N206" s="2"/>
      <c r="O206" s="2"/>
      <c r="P206" s="2"/>
      <c r="Q206" s="2"/>
      <c r="S206" s="1"/>
      <c r="T206" s="1"/>
      <c r="U206" s="1"/>
      <c r="V206" s="1"/>
      <c r="W206" s="1"/>
      <c r="X206" s="1"/>
      <c r="Y206" s="1"/>
      <c r="Z206" s="1"/>
      <c r="AA206" s="1"/>
      <c r="AB206" s="1"/>
      <c r="AC206" s="1"/>
    </row>
    <row r="207" spans="1:29" s="3" customFormat="1">
      <c r="A207" s="1"/>
      <c r="B207" s="138"/>
      <c r="C207" s="2"/>
      <c r="D207" s="2"/>
      <c r="E207" s="2"/>
      <c r="F207" s="2"/>
      <c r="G207" s="2"/>
      <c r="H207" s="2"/>
      <c r="I207" s="2"/>
      <c r="J207" s="2"/>
      <c r="K207" s="2"/>
      <c r="L207" s="2"/>
      <c r="M207" s="2"/>
      <c r="N207" s="2"/>
      <c r="O207" s="2"/>
      <c r="P207" s="2"/>
      <c r="Q207" s="2"/>
      <c r="S207" s="1"/>
      <c r="T207" s="1"/>
      <c r="U207" s="1"/>
      <c r="V207" s="1"/>
      <c r="W207" s="1"/>
      <c r="X207" s="1"/>
      <c r="Y207" s="1"/>
      <c r="Z207" s="1"/>
      <c r="AA207" s="1"/>
      <c r="AB207" s="1"/>
      <c r="AC207" s="1"/>
    </row>
    <row r="208" spans="1:29" s="3" customFormat="1">
      <c r="A208" s="1"/>
      <c r="B208" s="138"/>
      <c r="C208" s="2"/>
      <c r="D208" s="2"/>
      <c r="E208" s="2"/>
      <c r="F208" s="2"/>
      <c r="G208" s="2"/>
      <c r="H208" s="2"/>
      <c r="I208" s="2"/>
      <c r="J208" s="2"/>
      <c r="K208" s="2"/>
      <c r="L208" s="2"/>
      <c r="M208" s="2"/>
      <c r="N208" s="2"/>
      <c r="O208" s="2"/>
      <c r="P208" s="2"/>
      <c r="Q208" s="2"/>
      <c r="S208" s="1"/>
      <c r="T208" s="1"/>
      <c r="U208" s="1"/>
      <c r="V208" s="1"/>
      <c r="W208" s="1"/>
      <c r="X208" s="1"/>
      <c r="Y208" s="1"/>
      <c r="Z208" s="1"/>
      <c r="AA208" s="1"/>
      <c r="AB208" s="1"/>
      <c r="AC208" s="1"/>
    </row>
    <row r="209" spans="1:29" s="3" customFormat="1">
      <c r="A209" s="1"/>
      <c r="B209" s="138"/>
      <c r="C209" s="2"/>
      <c r="D209" s="2"/>
      <c r="E209" s="2"/>
      <c r="F209" s="2"/>
      <c r="G209" s="2"/>
      <c r="H209" s="2"/>
      <c r="I209" s="2"/>
      <c r="J209" s="2"/>
      <c r="K209" s="2"/>
      <c r="L209" s="2"/>
      <c r="M209" s="2"/>
      <c r="N209" s="2"/>
      <c r="O209" s="2"/>
      <c r="P209" s="2"/>
      <c r="Q209" s="2"/>
      <c r="S209" s="1"/>
      <c r="T209" s="1"/>
      <c r="U209" s="1"/>
      <c r="V209" s="1"/>
      <c r="W209" s="1"/>
      <c r="X209" s="1"/>
      <c r="Y209" s="1"/>
      <c r="Z209" s="1"/>
      <c r="AA209" s="1"/>
      <c r="AB209" s="1"/>
      <c r="AC209" s="1"/>
    </row>
    <row r="210" spans="1:29" s="3" customFormat="1">
      <c r="A210" s="1"/>
      <c r="B210" s="138"/>
      <c r="C210" s="2"/>
      <c r="D210" s="2"/>
      <c r="E210" s="2"/>
      <c r="F210" s="2"/>
      <c r="G210" s="2"/>
      <c r="H210" s="2"/>
      <c r="I210" s="2"/>
      <c r="J210" s="2"/>
      <c r="K210" s="2"/>
      <c r="L210" s="2"/>
      <c r="M210" s="2"/>
      <c r="N210" s="2"/>
      <c r="O210" s="2"/>
      <c r="P210" s="2"/>
      <c r="Q210" s="2"/>
      <c r="S210" s="1"/>
      <c r="T210" s="1"/>
      <c r="U210" s="1"/>
      <c r="V210" s="1"/>
      <c r="W210" s="1"/>
      <c r="X210" s="1"/>
      <c r="Y210" s="1"/>
      <c r="Z210" s="1"/>
      <c r="AA210" s="1"/>
      <c r="AB210" s="1"/>
      <c r="AC210" s="1"/>
    </row>
    <row r="211" spans="1:29" s="3" customFormat="1">
      <c r="A211" s="1"/>
      <c r="B211" s="138"/>
      <c r="C211" s="2"/>
      <c r="D211" s="2"/>
      <c r="E211" s="2"/>
      <c r="F211" s="2"/>
      <c r="G211" s="2"/>
      <c r="H211" s="2"/>
      <c r="I211" s="2"/>
      <c r="J211" s="2"/>
      <c r="K211" s="2"/>
      <c r="L211" s="2"/>
      <c r="M211" s="2"/>
      <c r="N211" s="2"/>
      <c r="O211" s="2"/>
      <c r="P211" s="2"/>
      <c r="Q211" s="2"/>
      <c r="S211" s="1"/>
      <c r="T211" s="1"/>
      <c r="U211" s="1"/>
      <c r="V211" s="1"/>
      <c r="W211" s="1"/>
      <c r="X211" s="1"/>
      <c r="Y211" s="1"/>
      <c r="Z211" s="1"/>
      <c r="AA211" s="1"/>
      <c r="AB211" s="1"/>
      <c r="AC211" s="1"/>
    </row>
    <row r="212" spans="1:29" s="3" customFormat="1">
      <c r="A212" s="1"/>
      <c r="B212" s="138"/>
      <c r="C212" s="2"/>
      <c r="D212" s="2"/>
      <c r="E212" s="2"/>
      <c r="F212" s="2"/>
      <c r="G212" s="2"/>
      <c r="H212" s="2"/>
      <c r="I212" s="2"/>
      <c r="J212" s="2"/>
      <c r="K212" s="2"/>
      <c r="L212" s="2"/>
      <c r="M212" s="2"/>
      <c r="N212" s="2"/>
      <c r="O212" s="2"/>
      <c r="P212" s="2"/>
      <c r="Q212" s="2"/>
      <c r="S212" s="1"/>
      <c r="T212" s="1"/>
      <c r="U212" s="1"/>
      <c r="V212" s="1"/>
      <c r="W212" s="1"/>
      <c r="X212" s="1"/>
      <c r="Y212" s="1"/>
      <c r="Z212" s="1"/>
      <c r="AA212" s="1"/>
      <c r="AB212" s="1"/>
      <c r="AC212" s="1"/>
    </row>
    <row r="213" spans="1:29" s="3" customFormat="1">
      <c r="A213" s="1"/>
      <c r="B213" s="138"/>
      <c r="C213" s="2"/>
      <c r="D213" s="2"/>
      <c r="E213" s="2"/>
      <c r="F213" s="2"/>
      <c r="G213" s="2"/>
      <c r="H213" s="2"/>
      <c r="I213" s="2"/>
      <c r="J213" s="2"/>
      <c r="K213" s="2"/>
      <c r="L213" s="2"/>
      <c r="M213" s="2"/>
      <c r="N213" s="2"/>
      <c r="O213" s="2"/>
      <c r="P213" s="2"/>
      <c r="Q213" s="2"/>
      <c r="S213" s="1"/>
      <c r="T213" s="1"/>
      <c r="U213" s="1"/>
      <c r="V213" s="1"/>
      <c r="W213" s="1"/>
      <c r="X213" s="1"/>
      <c r="Y213" s="1"/>
      <c r="Z213" s="1"/>
      <c r="AA213" s="1"/>
      <c r="AB213" s="1"/>
      <c r="AC213" s="1"/>
    </row>
    <row r="214" spans="1:29" s="3" customFormat="1">
      <c r="A214" s="1"/>
      <c r="B214" s="138"/>
      <c r="C214" s="2"/>
      <c r="D214" s="2"/>
      <c r="E214" s="2"/>
      <c r="F214" s="2"/>
      <c r="G214" s="2"/>
      <c r="H214" s="2"/>
      <c r="I214" s="2"/>
      <c r="J214" s="2"/>
      <c r="K214" s="2"/>
      <c r="L214" s="2"/>
      <c r="M214" s="2"/>
      <c r="N214" s="2"/>
      <c r="O214" s="2"/>
      <c r="P214" s="2"/>
      <c r="Q214" s="2"/>
      <c r="S214" s="1"/>
      <c r="T214" s="1"/>
      <c r="U214" s="1"/>
      <c r="V214" s="1"/>
      <c r="W214" s="1"/>
      <c r="X214" s="1"/>
      <c r="Y214" s="1"/>
      <c r="Z214" s="1"/>
      <c r="AA214" s="1"/>
      <c r="AB214" s="1"/>
      <c r="AC214" s="1"/>
    </row>
    <row r="215" spans="1:29" s="3" customFormat="1">
      <c r="A215" s="1"/>
      <c r="B215" s="138"/>
      <c r="C215" s="2"/>
      <c r="D215" s="2"/>
      <c r="E215" s="2"/>
      <c r="F215" s="2"/>
      <c r="G215" s="2"/>
      <c r="H215" s="2"/>
      <c r="I215" s="2"/>
      <c r="J215" s="2"/>
      <c r="K215" s="2"/>
      <c r="L215" s="2"/>
      <c r="M215" s="2"/>
      <c r="N215" s="2"/>
      <c r="O215" s="2"/>
      <c r="P215" s="2"/>
      <c r="Q215" s="2"/>
      <c r="S215" s="1"/>
      <c r="T215" s="1"/>
      <c r="U215" s="1"/>
      <c r="V215" s="1"/>
      <c r="W215" s="1"/>
      <c r="X215" s="1"/>
      <c r="Y215" s="1"/>
      <c r="Z215" s="1"/>
      <c r="AA215" s="1"/>
      <c r="AB215" s="1"/>
      <c r="AC215" s="1"/>
    </row>
    <row r="216" spans="1:29" s="3" customFormat="1">
      <c r="A216" s="1"/>
      <c r="B216" s="138"/>
      <c r="C216" s="2"/>
      <c r="D216" s="2"/>
      <c r="E216" s="2"/>
      <c r="F216" s="2"/>
      <c r="G216" s="2"/>
      <c r="H216" s="2"/>
      <c r="I216" s="2"/>
      <c r="J216" s="2"/>
      <c r="K216" s="2"/>
      <c r="L216" s="2"/>
      <c r="M216" s="2"/>
      <c r="N216" s="2"/>
      <c r="O216" s="2"/>
      <c r="P216" s="2"/>
      <c r="Q216" s="2"/>
      <c r="S216" s="1"/>
      <c r="T216" s="1"/>
      <c r="U216" s="1"/>
      <c r="V216" s="1"/>
      <c r="W216" s="1"/>
      <c r="X216" s="1"/>
      <c r="Y216" s="1"/>
      <c r="Z216" s="1"/>
      <c r="AA216" s="1"/>
      <c r="AB216" s="1"/>
      <c r="AC216" s="1"/>
    </row>
    <row r="217" spans="1:29" s="3" customFormat="1">
      <c r="A217" s="1"/>
      <c r="B217" s="138"/>
      <c r="C217" s="2"/>
      <c r="D217" s="2"/>
      <c r="E217" s="2"/>
      <c r="F217" s="2"/>
      <c r="G217" s="2"/>
      <c r="H217" s="2"/>
      <c r="I217" s="2"/>
      <c r="J217" s="2"/>
      <c r="K217" s="2"/>
      <c r="L217" s="2"/>
      <c r="M217" s="2"/>
      <c r="N217" s="2"/>
      <c r="O217" s="2"/>
      <c r="P217" s="2"/>
      <c r="Q217" s="2"/>
      <c r="S217" s="1"/>
      <c r="T217" s="1"/>
      <c r="U217" s="1"/>
      <c r="V217" s="1"/>
      <c r="W217" s="1"/>
      <c r="X217" s="1"/>
      <c r="Y217" s="1"/>
      <c r="Z217" s="1"/>
      <c r="AA217" s="1"/>
      <c r="AB217" s="1"/>
      <c r="AC217" s="1"/>
    </row>
    <row r="218" spans="1:29" s="3" customFormat="1">
      <c r="A218" s="1"/>
      <c r="B218" s="138"/>
      <c r="C218" s="2"/>
      <c r="D218" s="2"/>
      <c r="E218" s="2"/>
      <c r="F218" s="2"/>
      <c r="G218" s="2"/>
      <c r="H218" s="2"/>
      <c r="I218" s="2"/>
      <c r="J218" s="2"/>
      <c r="K218" s="2"/>
      <c r="L218" s="2"/>
      <c r="M218" s="2"/>
      <c r="N218" s="2"/>
      <c r="O218" s="2"/>
      <c r="P218" s="2"/>
      <c r="Q218" s="2"/>
      <c r="S218" s="1"/>
      <c r="T218" s="1"/>
      <c r="U218" s="1"/>
      <c r="V218" s="1"/>
      <c r="W218" s="1"/>
      <c r="X218" s="1"/>
      <c r="Y218" s="1"/>
      <c r="Z218" s="1"/>
      <c r="AA218" s="1"/>
      <c r="AB218" s="1"/>
      <c r="AC218" s="1"/>
    </row>
    <row r="219" spans="1:29" s="3" customFormat="1">
      <c r="A219" s="1"/>
      <c r="B219" s="138"/>
      <c r="C219" s="2"/>
      <c r="D219" s="2"/>
      <c r="E219" s="2"/>
      <c r="F219" s="2"/>
      <c r="G219" s="2"/>
      <c r="H219" s="2"/>
      <c r="I219" s="2"/>
      <c r="J219" s="2"/>
      <c r="K219" s="2"/>
      <c r="L219" s="2"/>
      <c r="M219" s="2"/>
      <c r="N219" s="2"/>
      <c r="O219" s="2"/>
      <c r="P219" s="2"/>
      <c r="Q219" s="2"/>
      <c r="S219" s="1"/>
      <c r="T219" s="1"/>
      <c r="U219" s="1"/>
      <c r="V219" s="1"/>
      <c r="W219" s="1"/>
      <c r="X219" s="1"/>
      <c r="Y219" s="1"/>
      <c r="Z219" s="1"/>
      <c r="AA219" s="1"/>
      <c r="AB219" s="1"/>
      <c r="AC219" s="1"/>
    </row>
    <row r="220" spans="1:29" s="3" customFormat="1">
      <c r="A220" s="1"/>
      <c r="B220" s="138"/>
      <c r="C220" s="2"/>
      <c r="D220" s="2"/>
      <c r="E220" s="2"/>
      <c r="F220" s="2"/>
      <c r="G220" s="2"/>
      <c r="H220" s="2"/>
      <c r="I220" s="2"/>
      <c r="J220" s="2"/>
      <c r="K220" s="2"/>
      <c r="L220" s="2"/>
      <c r="M220" s="2"/>
      <c r="N220" s="2"/>
      <c r="O220" s="2"/>
      <c r="P220" s="2"/>
      <c r="Q220" s="2"/>
      <c r="S220" s="1"/>
      <c r="T220" s="1"/>
      <c r="U220" s="1"/>
      <c r="V220" s="1"/>
      <c r="W220" s="1"/>
      <c r="X220" s="1"/>
      <c r="Y220" s="1"/>
      <c r="Z220" s="1"/>
      <c r="AA220" s="1"/>
      <c r="AB220" s="1"/>
      <c r="AC220" s="1"/>
    </row>
    <row r="221" spans="1:29" s="3" customFormat="1">
      <c r="A221" s="1"/>
      <c r="B221" s="138"/>
      <c r="C221" s="2"/>
      <c r="D221" s="2"/>
      <c r="E221" s="2"/>
      <c r="F221" s="2"/>
      <c r="G221" s="2"/>
      <c r="H221" s="2"/>
      <c r="I221" s="2"/>
      <c r="J221" s="2"/>
      <c r="K221" s="2"/>
      <c r="L221" s="2"/>
      <c r="M221" s="2"/>
      <c r="N221" s="2"/>
      <c r="O221" s="2"/>
      <c r="P221" s="2"/>
      <c r="Q221" s="2"/>
      <c r="S221" s="1"/>
      <c r="T221" s="1"/>
      <c r="U221" s="1"/>
      <c r="V221" s="1"/>
      <c r="W221" s="1"/>
      <c r="X221" s="1"/>
      <c r="Y221" s="1"/>
      <c r="Z221" s="1"/>
      <c r="AA221" s="1"/>
      <c r="AB221" s="1"/>
      <c r="AC221" s="1"/>
    </row>
    <row r="222" spans="1:29" s="3" customFormat="1">
      <c r="A222" s="1"/>
      <c r="B222" s="138"/>
      <c r="C222" s="2"/>
      <c r="D222" s="2"/>
      <c r="E222" s="2"/>
      <c r="F222" s="2"/>
      <c r="G222" s="2"/>
      <c r="H222" s="2"/>
      <c r="I222" s="2"/>
      <c r="J222" s="2"/>
      <c r="K222" s="2"/>
      <c r="L222" s="2"/>
      <c r="M222" s="2"/>
      <c r="N222" s="2"/>
      <c r="O222" s="2"/>
      <c r="P222" s="2"/>
      <c r="Q222" s="2"/>
      <c r="S222" s="1"/>
      <c r="T222" s="1"/>
      <c r="U222" s="1"/>
      <c r="V222" s="1"/>
      <c r="W222" s="1"/>
      <c r="X222" s="1"/>
      <c r="Y222" s="1"/>
      <c r="Z222" s="1"/>
      <c r="AA222" s="1"/>
      <c r="AB222" s="1"/>
      <c r="AC222" s="1"/>
    </row>
    <row r="223" spans="1:29" s="3" customFormat="1">
      <c r="A223" s="1"/>
      <c r="B223" s="138"/>
      <c r="C223" s="2"/>
      <c r="D223" s="2"/>
      <c r="E223" s="2"/>
      <c r="F223" s="2"/>
      <c r="G223" s="2"/>
      <c r="H223" s="2"/>
      <c r="I223" s="2"/>
      <c r="J223" s="2"/>
      <c r="K223" s="2"/>
      <c r="L223" s="2"/>
      <c r="M223" s="2"/>
      <c r="N223" s="2"/>
      <c r="O223" s="2"/>
      <c r="P223" s="2"/>
      <c r="Q223" s="2"/>
      <c r="S223" s="1"/>
      <c r="T223" s="1"/>
      <c r="U223" s="1"/>
      <c r="V223" s="1"/>
      <c r="W223" s="1"/>
      <c r="X223" s="1"/>
      <c r="Y223" s="1"/>
      <c r="Z223" s="1"/>
      <c r="AA223" s="1"/>
      <c r="AB223" s="1"/>
      <c r="AC223" s="1"/>
    </row>
    <row r="224" spans="1:29" s="3" customFormat="1">
      <c r="A224" s="1"/>
      <c r="B224" s="138"/>
      <c r="C224" s="2"/>
      <c r="D224" s="2"/>
      <c r="E224" s="2"/>
      <c r="F224" s="2"/>
      <c r="G224" s="2"/>
      <c r="H224" s="2"/>
      <c r="I224" s="2"/>
      <c r="J224" s="2"/>
      <c r="K224" s="2"/>
      <c r="L224" s="2"/>
      <c r="M224" s="2"/>
      <c r="N224" s="2"/>
      <c r="O224" s="2"/>
      <c r="P224" s="2"/>
      <c r="Q224" s="2"/>
      <c r="S224" s="1"/>
      <c r="T224" s="1"/>
      <c r="U224" s="1"/>
      <c r="V224" s="1"/>
      <c r="W224" s="1"/>
      <c r="X224" s="1"/>
      <c r="Y224" s="1"/>
      <c r="Z224" s="1"/>
      <c r="AA224" s="1"/>
      <c r="AB224" s="1"/>
      <c r="AC224" s="1"/>
    </row>
    <row r="225" spans="1:29" s="3" customFormat="1">
      <c r="A225" s="1"/>
      <c r="B225" s="138"/>
      <c r="C225" s="2"/>
      <c r="D225" s="2"/>
      <c r="E225" s="2"/>
      <c r="F225" s="2"/>
      <c r="G225" s="2"/>
      <c r="H225" s="2"/>
      <c r="I225" s="2"/>
      <c r="J225" s="2"/>
      <c r="K225" s="2"/>
      <c r="L225" s="2"/>
      <c r="M225" s="2"/>
      <c r="N225" s="2"/>
      <c r="O225" s="2"/>
      <c r="P225" s="2"/>
      <c r="Q225" s="2"/>
      <c r="S225" s="1"/>
      <c r="T225" s="1"/>
      <c r="U225" s="1"/>
      <c r="V225" s="1"/>
      <c r="W225" s="1"/>
      <c r="X225" s="1"/>
      <c r="Y225" s="1"/>
      <c r="Z225" s="1"/>
      <c r="AA225" s="1"/>
      <c r="AB225" s="1"/>
      <c r="AC225" s="1"/>
    </row>
    <row r="226" spans="1:29" s="3" customFormat="1">
      <c r="A226" s="1"/>
      <c r="B226" s="138"/>
      <c r="C226" s="2"/>
      <c r="D226" s="2"/>
      <c r="E226" s="2"/>
      <c r="F226" s="2"/>
      <c r="G226" s="2"/>
      <c r="H226" s="2"/>
      <c r="I226" s="2"/>
      <c r="J226" s="2"/>
      <c r="K226" s="2"/>
      <c r="L226" s="2"/>
      <c r="M226" s="2"/>
      <c r="N226" s="2"/>
      <c r="O226" s="2"/>
      <c r="P226" s="2"/>
      <c r="Q226" s="2"/>
      <c r="S226" s="1"/>
      <c r="T226" s="1"/>
      <c r="U226" s="1"/>
      <c r="V226" s="1"/>
      <c r="W226" s="1"/>
      <c r="X226" s="1"/>
      <c r="Y226" s="1"/>
      <c r="Z226" s="1"/>
      <c r="AA226" s="1"/>
      <c r="AB226" s="1"/>
      <c r="AC226" s="1"/>
    </row>
    <row r="227" spans="1:29" s="3" customFormat="1">
      <c r="A227" s="1"/>
      <c r="B227" s="138"/>
      <c r="C227" s="2"/>
      <c r="D227" s="2"/>
      <c r="E227" s="2"/>
      <c r="F227" s="2"/>
      <c r="G227" s="2"/>
      <c r="H227" s="2"/>
      <c r="I227" s="2"/>
      <c r="J227" s="2"/>
      <c r="K227" s="2"/>
      <c r="L227" s="2"/>
      <c r="M227" s="2"/>
      <c r="N227" s="2"/>
      <c r="O227" s="2"/>
      <c r="P227" s="2"/>
      <c r="Q227" s="2"/>
      <c r="S227" s="1"/>
      <c r="T227" s="1"/>
      <c r="U227" s="1"/>
      <c r="V227" s="1"/>
      <c r="W227" s="1"/>
      <c r="X227" s="1"/>
      <c r="Y227" s="1"/>
      <c r="Z227" s="1"/>
      <c r="AA227" s="1"/>
      <c r="AB227" s="1"/>
      <c r="AC227" s="1"/>
    </row>
    <row r="228" spans="1:29" s="3" customFormat="1">
      <c r="A228" s="1"/>
      <c r="B228" s="138"/>
      <c r="C228" s="2"/>
      <c r="D228" s="2"/>
      <c r="E228" s="2"/>
      <c r="F228" s="2"/>
      <c r="G228" s="2"/>
      <c r="H228" s="2"/>
      <c r="I228" s="2"/>
      <c r="J228" s="2"/>
      <c r="K228" s="2"/>
      <c r="L228" s="2"/>
      <c r="M228" s="2"/>
      <c r="N228" s="2"/>
      <c r="O228" s="2"/>
      <c r="P228" s="2"/>
      <c r="Q228" s="2"/>
      <c r="S228" s="1"/>
      <c r="T228" s="1"/>
      <c r="U228" s="1"/>
      <c r="V228" s="1"/>
      <c r="W228" s="1"/>
      <c r="X228" s="1"/>
      <c r="Y228" s="1"/>
      <c r="Z228" s="1"/>
      <c r="AA228" s="1"/>
      <c r="AB228" s="1"/>
      <c r="AC228" s="1"/>
    </row>
    <row r="229" spans="1:29" s="3" customFormat="1">
      <c r="A229" s="1"/>
      <c r="B229" s="138"/>
      <c r="C229" s="2"/>
      <c r="D229" s="2"/>
      <c r="E229" s="2"/>
      <c r="F229" s="2"/>
      <c r="G229" s="2"/>
      <c r="H229" s="2"/>
      <c r="I229" s="2"/>
      <c r="J229" s="2"/>
      <c r="K229" s="2"/>
      <c r="L229" s="2"/>
      <c r="M229" s="2"/>
      <c r="N229" s="2"/>
      <c r="O229" s="2"/>
      <c r="P229" s="2"/>
      <c r="Q229" s="2"/>
      <c r="S229" s="1"/>
      <c r="T229" s="1"/>
      <c r="U229" s="1"/>
      <c r="V229" s="1"/>
      <c r="W229" s="1"/>
      <c r="X229" s="1"/>
      <c r="Y229" s="1"/>
      <c r="Z229" s="1"/>
      <c r="AA229" s="1"/>
      <c r="AB229" s="1"/>
      <c r="AC229" s="1"/>
    </row>
    <row r="230" spans="1:29" s="3" customFormat="1">
      <c r="A230" s="1"/>
      <c r="B230" s="138"/>
      <c r="C230" s="2"/>
      <c r="D230" s="2"/>
      <c r="E230" s="2"/>
      <c r="F230" s="2"/>
      <c r="G230" s="2"/>
      <c r="H230" s="2"/>
      <c r="I230" s="2"/>
      <c r="J230" s="2"/>
      <c r="K230" s="2"/>
      <c r="L230" s="2"/>
      <c r="M230" s="2"/>
      <c r="N230" s="2"/>
      <c r="O230" s="2"/>
      <c r="P230" s="2"/>
      <c r="Q230" s="2"/>
      <c r="S230" s="1"/>
      <c r="T230" s="1"/>
      <c r="U230" s="1"/>
      <c r="V230" s="1"/>
      <c r="W230" s="1"/>
      <c r="X230" s="1"/>
      <c r="Y230" s="1"/>
      <c r="Z230" s="1"/>
      <c r="AA230" s="1"/>
      <c r="AB230" s="1"/>
      <c r="AC230" s="1"/>
    </row>
    <row r="231" spans="1:29" s="3" customFormat="1">
      <c r="A231" s="1"/>
      <c r="B231" s="138"/>
      <c r="C231" s="2"/>
      <c r="D231" s="2"/>
      <c r="E231" s="2"/>
      <c r="F231" s="2"/>
      <c r="G231" s="2"/>
      <c r="H231" s="2"/>
      <c r="I231" s="2"/>
      <c r="J231" s="2"/>
      <c r="K231" s="2"/>
      <c r="L231" s="2"/>
      <c r="M231" s="2"/>
      <c r="N231" s="2"/>
      <c r="O231" s="2"/>
      <c r="P231" s="2"/>
      <c r="Q231" s="2"/>
      <c r="S231" s="1"/>
      <c r="T231" s="1"/>
      <c r="U231" s="1"/>
      <c r="V231" s="1"/>
      <c r="W231" s="1"/>
      <c r="X231" s="1"/>
      <c r="Y231" s="1"/>
      <c r="Z231" s="1"/>
      <c r="AA231" s="1"/>
      <c r="AB231" s="1"/>
      <c r="AC231" s="1"/>
    </row>
    <row r="232" spans="1:29" s="3" customFormat="1">
      <c r="A232" s="1"/>
      <c r="B232" s="138"/>
      <c r="C232" s="2"/>
      <c r="D232" s="2"/>
      <c r="E232" s="2"/>
      <c r="F232" s="2"/>
      <c r="G232" s="2"/>
      <c r="H232" s="2"/>
      <c r="I232" s="2"/>
      <c r="J232" s="2"/>
      <c r="K232" s="2"/>
      <c r="L232" s="2"/>
      <c r="M232" s="2"/>
      <c r="N232" s="2"/>
      <c r="O232" s="2"/>
      <c r="P232" s="2"/>
      <c r="Q232" s="2"/>
      <c r="S232" s="1"/>
      <c r="T232" s="1"/>
      <c r="U232" s="1"/>
      <c r="V232" s="1"/>
      <c r="W232" s="1"/>
      <c r="X232" s="1"/>
      <c r="Y232" s="1"/>
      <c r="Z232" s="1"/>
      <c r="AA232" s="1"/>
      <c r="AB232" s="1"/>
      <c r="AC232" s="1"/>
    </row>
    <row r="233" spans="1:29" s="3" customFormat="1">
      <c r="A233" s="1"/>
      <c r="B233" s="138"/>
      <c r="C233" s="2"/>
      <c r="D233" s="2"/>
      <c r="E233" s="2"/>
      <c r="F233" s="2"/>
      <c r="G233" s="2"/>
      <c r="H233" s="2"/>
      <c r="I233" s="2"/>
      <c r="J233" s="2"/>
      <c r="K233" s="2"/>
      <c r="L233" s="2"/>
      <c r="M233" s="2"/>
      <c r="N233" s="2"/>
      <c r="O233" s="2"/>
      <c r="P233" s="2"/>
      <c r="Q233" s="2"/>
      <c r="S233" s="1"/>
      <c r="T233" s="1"/>
      <c r="U233" s="1"/>
      <c r="V233" s="1"/>
      <c r="W233" s="1"/>
      <c r="X233" s="1"/>
      <c r="Y233" s="1"/>
      <c r="Z233" s="1"/>
      <c r="AA233" s="1"/>
      <c r="AB233" s="1"/>
      <c r="AC233" s="1"/>
    </row>
    <row r="234" spans="1:29" s="3" customFormat="1">
      <c r="A234" s="1"/>
      <c r="B234" s="138"/>
      <c r="C234" s="2"/>
      <c r="D234" s="2"/>
      <c r="E234" s="2"/>
      <c r="F234" s="2"/>
      <c r="G234" s="2"/>
      <c r="H234" s="2"/>
      <c r="I234" s="2"/>
      <c r="J234" s="2"/>
      <c r="K234" s="2"/>
      <c r="L234" s="2"/>
      <c r="M234" s="2"/>
      <c r="N234" s="2"/>
      <c r="O234" s="2"/>
      <c r="P234" s="2"/>
      <c r="Q234" s="2"/>
      <c r="S234" s="1"/>
      <c r="T234" s="1"/>
      <c r="U234" s="1"/>
      <c r="V234" s="1"/>
      <c r="W234" s="1"/>
      <c r="X234" s="1"/>
      <c r="Y234" s="1"/>
      <c r="Z234" s="1"/>
      <c r="AA234" s="1"/>
      <c r="AB234" s="1"/>
      <c r="AC234" s="1"/>
    </row>
    <row r="235" spans="1:29" s="3" customFormat="1">
      <c r="A235" s="1"/>
      <c r="B235" s="138"/>
      <c r="C235" s="2"/>
      <c r="D235" s="2"/>
      <c r="E235" s="2"/>
      <c r="F235" s="2"/>
      <c r="G235" s="2"/>
      <c r="H235" s="2"/>
      <c r="I235" s="2"/>
      <c r="J235" s="2"/>
      <c r="K235" s="2"/>
      <c r="L235" s="2"/>
      <c r="M235" s="2"/>
      <c r="N235" s="2"/>
      <c r="O235" s="2"/>
      <c r="P235" s="2"/>
      <c r="Q235" s="2"/>
      <c r="S235" s="1"/>
      <c r="T235" s="1"/>
      <c r="U235" s="1"/>
      <c r="V235" s="1"/>
      <c r="W235" s="1"/>
      <c r="X235" s="1"/>
      <c r="Y235" s="1"/>
      <c r="Z235" s="1"/>
      <c r="AA235" s="1"/>
      <c r="AB235" s="1"/>
      <c r="AC235" s="1"/>
    </row>
    <row r="236" spans="1:29" s="3" customFormat="1">
      <c r="A236" s="1"/>
      <c r="B236" s="138"/>
      <c r="C236" s="2"/>
      <c r="D236" s="2"/>
      <c r="E236" s="2"/>
      <c r="F236" s="2"/>
      <c r="G236" s="2"/>
      <c r="H236" s="2"/>
      <c r="I236" s="2"/>
      <c r="J236" s="2"/>
      <c r="K236" s="2"/>
      <c r="L236" s="2"/>
      <c r="M236" s="2"/>
      <c r="N236" s="2"/>
      <c r="O236" s="2"/>
      <c r="P236" s="2"/>
      <c r="Q236" s="2"/>
      <c r="S236" s="1"/>
      <c r="T236" s="1"/>
      <c r="U236" s="1"/>
      <c r="V236" s="1"/>
      <c r="W236" s="1"/>
      <c r="X236" s="1"/>
      <c r="Y236" s="1"/>
      <c r="Z236" s="1"/>
      <c r="AA236" s="1"/>
      <c r="AB236" s="1"/>
      <c r="AC236" s="1"/>
    </row>
    <row r="237" spans="1:29" s="3" customFormat="1">
      <c r="A237" s="1"/>
      <c r="B237" s="138"/>
      <c r="C237" s="2"/>
      <c r="D237" s="2"/>
      <c r="E237" s="2"/>
      <c r="F237" s="2"/>
      <c r="G237" s="2"/>
      <c r="H237" s="2"/>
      <c r="I237" s="2"/>
      <c r="J237" s="2"/>
      <c r="K237" s="2"/>
      <c r="L237" s="2"/>
      <c r="M237" s="2"/>
      <c r="N237" s="2"/>
      <c r="O237" s="2"/>
      <c r="P237" s="2"/>
      <c r="Q237" s="2"/>
      <c r="S237" s="1"/>
      <c r="T237" s="1"/>
      <c r="U237" s="1"/>
      <c r="V237" s="1"/>
      <c r="W237" s="1"/>
      <c r="X237" s="1"/>
      <c r="Y237" s="1"/>
      <c r="Z237" s="1"/>
      <c r="AA237" s="1"/>
      <c r="AB237" s="1"/>
      <c r="AC237" s="1"/>
    </row>
    <row r="238" spans="1:29" s="3" customFormat="1">
      <c r="A238" s="1"/>
      <c r="B238" s="138"/>
      <c r="C238" s="2"/>
      <c r="D238" s="2"/>
      <c r="E238" s="2"/>
      <c r="F238" s="2"/>
      <c r="G238" s="2"/>
      <c r="H238" s="2"/>
      <c r="I238" s="2"/>
      <c r="J238" s="2"/>
      <c r="K238" s="2"/>
      <c r="L238" s="2"/>
      <c r="M238" s="2"/>
      <c r="N238" s="2"/>
      <c r="O238" s="2"/>
      <c r="P238" s="2"/>
      <c r="Q238" s="2"/>
      <c r="S238" s="1"/>
      <c r="T238" s="1"/>
      <c r="U238" s="1"/>
      <c r="V238" s="1"/>
      <c r="W238" s="1"/>
      <c r="X238" s="1"/>
      <c r="Y238" s="1"/>
      <c r="Z238" s="1"/>
      <c r="AA238" s="1"/>
      <c r="AB238" s="1"/>
      <c r="AC238" s="1"/>
    </row>
    <row r="239" spans="1:29" s="3" customFormat="1">
      <c r="A239" s="1"/>
      <c r="B239" s="138"/>
      <c r="C239" s="2"/>
      <c r="D239" s="2"/>
      <c r="E239" s="2"/>
      <c r="F239" s="2"/>
      <c r="G239" s="2"/>
      <c r="H239" s="2"/>
      <c r="I239" s="2"/>
      <c r="J239" s="2"/>
      <c r="K239" s="2"/>
      <c r="L239" s="2"/>
      <c r="M239" s="2"/>
      <c r="N239" s="2"/>
      <c r="O239" s="2"/>
      <c r="P239" s="2"/>
      <c r="Q239" s="2"/>
      <c r="S239" s="1"/>
      <c r="T239" s="1"/>
      <c r="U239" s="1"/>
      <c r="V239" s="1"/>
      <c r="W239" s="1"/>
      <c r="X239" s="1"/>
      <c r="Y239" s="1"/>
      <c r="Z239" s="1"/>
      <c r="AA239" s="1"/>
      <c r="AB239" s="1"/>
      <c r="AC239" s="1"/>
    </row>
    <row r="240" spans="1:29" s="3" customFormat="1">
      <c r="A240" s="1"/>
      <c r="B240" s="138"/>
      <c r="C240" s="2"/>
      <c r="D240" s="2"/>
      <c r="E240" s="2"/>
      <c r="F240" s="2"/>
      <c r="G240" s="2"/>
      <c r="H240" s="2"/>
      <c r="I240" s="2"/>
      <c r="J240" s="2"/>
      <c r="K240" s="2"/>
      <c r="L240" s="2"/>
      <c r="M240" s="2"/>
      <c r="N240" s="2"/>
      <c r="O240" s="2"/>
      <c r="P240" s="2"/>
      <c r="Q240" s="2"/>
      <c r="S240" s="1"/>
      <c r="T240" s="1"/>
      <c r="U240" s="1"/>
      <c r="V240" s="1"/>
      <c r="W240" s="1"/>
      <c r="X240" s="1"/>
      <c r="Y240" s="1"/>
      <c r="Z240" s="1"/>
      <c r="AA240" s="1"/>
      <c r="AB240" s="1"/>
      <c r="AC240" s="1"/>
    </row>
    <row r="241" spans="1:29" s="3" customFormat="1">
      <c r="A241" s="1"/>
      <c r="B241" s="138"/>
      <c r="C241" s="2"/>
      <c r="D241" s="2"/>
      <c r="E241" s="2"/>
      <c r="F241" s="2"/>
      <c r="G241" s="2"/>
      <c r="H241" s="2"/>
      <c r="I241" s="2"/>
      <c r="J241" s="2"/>
      <c r="K241" s="2"/>
      <c r="L241" s="2"/>
      <c r="M241" s="2"/>
      <c r="N241" s="2"/>
      <c r="O241" s="2"/>
      <c r="P241" s="2"/>
      <c r="Q241" s="2"/>
      <c r="S241" s="1"/>
      <c r="T241" s="1"/>
      <c r="U241" s="1"/>
      <c r="V241" s="1"/>
      <c r="W241" s="1"/>
      <c r="X241" s="1"/>
      <c r="Y241" s="1"/>
      <c r="Z241" s="1"/>
      <c r="AA241" s="1"/>
      <c r="AB241" s="1"/>
      <c r="AC241" s="1"/>
    </row>
    <row r="242" spans="1:29" s="3" customFormat="1">
      <c r="A242" s="1"/>
      <c r="B242" s="138"/>
      <c r="C242" s="2"/>
      <c r="D242" s="2"/>
      <c r="E242" s="2"/>
      <c r="F242" s="2"/>
      <c r="G242" s="2"/>
      <c r="H242" s="2"/>
      <c r="I242" s="2"/>
      <c r="J242" s="2"/>
      <c r="K242" s="2"/>
      <c r="L242" s="2"/>
      <c r="M242" s="2"/>
      <c r="N242" s="2"/>
      <c r="O242" s="2"/>
      <c r="P242" s="2"/>
      <c r="Q242" s="2"/>
      <c r="S242" s="1"/>
      <c r="T242" s="1"/>
      <c r="U242" s="1"/>
      <c r="V242" s="1"/>
      <c r="W242" s="1"/>
      <c r="X242" s="1"/>
      <c r="Y242" s="1"/>
      <c r="Z242" s="1"/>
      <c r="AA242" s="1"/>
      <c r="AB242" s="1"/>
      <c r="AC242" s="1"/>
    </row>
    <row r="243" spans="1:29" s="3" customFormat="1">
      <c r="A243" s="1"/>
      <c r="B243" s="138"/>
      <c r="C243" s="2"/>
      <c r="D243" s="2"/>
      <c r="E243" s="2"/>
      <c r="F243" s="2"/>
      <c r="G243" s="2"/>
      <c r="H243" s="2"/>
      <c r="I243" s="2"/>
      <c r="J243" s="2"/>
      <c r="K243" s="2"/>
      <c r="L243" s="2"/>
      <c r="M243" s="2"/>
      <c r="N243" s="2"/>
      <c r="O243" s="2"/>
      <c r="P243" s="2"/>
      <c r="Q243" s="2"/>
      <c r="S243" s="1"/>
      <c r="T243" s="1"/>
      <c r="U243" s="1"/>
      <c r="V243" s="1"/>
      <c r="W243" s="1"/>
      <c r="X243" s="1"/>
      <c r="Y243" s="1"/>
      <c r="Z243" s="1"/>
      <c r="AA243" s="1"/>
      <c r="AB243" s="1"/>
      <c r="AC243" s="1"/>
    </row>
    <row r="244" spans="1:29" s="3" customFormat="1">
      <c r="A244" s="1"/>
      <c r="B244" s="138"/>
      <c r="C244" s="2"/>
      <c r="D244" s="2"/>
      <c r="E244" s="2"/>
      <c r="F244" s="2"/>
      <c r="G244" s="2"/>
      <c r="H244" s="2"/>
      <c r="I244" s="2"/>
      <c r="J244" s="2"/>
      <c r="K244" s="2"/>
      <c r="L244" s="2"/>
      <c r="M244" s="2"/>
      <c r="N244" s="2"/>
      <c r="O244" s="2"/>
      <c r="P244" s="2"/>
      <c r="Q244" s="2"/>
      <c r="S244" s="1"/>
      <c r="T244" s="1"/>
      <c r="U244" s="1"/>
      <c r="V244" s="1"/>
      <c r="W244" s="1"/>
      <c r="X244" s="1"/>
      <c r="Y244" s="1"/>
      <c r="Z244" s="1"/>
      <c r="AA244" s="1"/>
      <c r="AB244" s="1"/>
      <c r="AC244" s="1"/>
    </row>
    <row r="245" spans="1:29" s="3" customFormat="1">
      <c r="A245" s="1"/>
      <c r="B245" s="138"/>
      <c r="C245" s="2"/>
      <c r="D245" s="2"/>
      <c r="E245" s="2"/>
      <c r="F245" s="2"/>
      <c r="G245" s="2"/>
      <c r="H245" s="2"/>
      <c r="I245" s="2"/>
      <c r="J245" s="2"/>
      <c r="K245" s="2"/>
      <c r="L245" s="2"/>
      <c r="M245" s="2"/>
      <c r="N245" s="2"/>
      <c r="O245" s="2"/>
      <c r="P245" s="2"/>
      <c r="Q245" s="2"/>
      <c r="S245" s="1"/>
      <c r="T245" s="1"/>
      <c r="U245" s="1"/>
      <c r="V245" s="1"/>
      <c r="W245" s="1"/>
      <c r="X245" s="1"/>
      <c r="Y245" s="1"/>
      <c r="Z245" s="1"/>
      <c r="AA245" s="1"/>
      <c r="AB245" s="1"/>
      <c r="AC245" s="1"/>
    </row>
    <row r="246" spans="1:29" s="3" customFormat="1">
      <c r="A246" s="1"/>
      <c r="B246" s="138"/>
      <c r="C246" s="2"/>
      <c r="D246" s="2"/>
      <c r="E246" s="2"/>
      <c r="F246" s="2"/>
      <c r="G246" s="2"/>
      <c r="H246" s="2"/>
      <c r="I246" s="2"/>
      <c r="J246" s="2"/>
      <c r="K246" s="2"/>
      <c r="L246" s="2"/>
      <c r="M246" s="2"/>
      <c r="N246" s="2"/>
      <c r="O246" s="2"/>
      <c r="P246" s="2"/>
      <c r="Q246" s="2"/>
      <c r="S246" s="1"/>
      <c r="T246" s="1"/>
      <c r="U246" s="1"/>
      <c r="V246" s="1"/>
      <c r="W246" s="1"/>
      <c r="X246" s="1"/>
      <c r="Y246" s="1"/>
      <c r="Z246" s="1"/>
      <c r="AA246" s="1"/>
      <c r="AB246" s="1"/>
      <c r="AC246" s="1"/>
    </row>
    <row r="247" spans="1:29" s="3" customFormat="1">
      <c r="A247" s="1"/>
      <c r="B247" s="138"/>
      <c r="C247" s="2"/>
      <c r="D247" s="2"/>
      <c r="E247" s="2"/>
      <c r="F247" s="2"/>
      <c r="G247" s="2"/>
      <c r="H247" s="2"/>
      <c r="I247" s="2"/>
      <c r="J247" s="2"/>
      <c r="K247" s="2"/>
      <c r="L247" s="2"/>
      <c r="M247" s="2"/>
      <c r="N247" s="2"/>
      <c r="O247" s="2"/>
      <c r="P247" s="2"/>
      <c r="Q247" s="2"/>
      <c r="S247" s="1"/>
      <c r="T247" s="1"/>
      <c r="U247" s="1"/>
      <c r="V247" s="1"/>
      <c r="W247" s="1"/>
      <c r="X247" s="1"/>
      <c r="Y247" s="1"/>
      <c r="Z247" s="1"/>
      <c r="AA247" s="1"/>
      <c r="AB247" s="1"/>
      <c r="AC247" s="1"/>
    </row>
    <row r="248" spans="1:29" s="3" customFormat="1">
      <c r="A248" s="1"/>
      <c r="B248" s="138"/>
      <c r="C248" s="2"/>
      <c r="D248" s="2"/>
      <c r="E248" s="2"/>
      <c r="F248" s="2"/>
      <c r="G248" s="2"/>
      <c r="H248" s="2"/>
      <c r="I248" s="2"/>
      <c r="J248" s="2"/>
      <c r="K248" s="2"/>
      <c r="L248" s="2"/>
      <c r="M248" s="2"/>
      <c r="N248" s="2"/>
      <c r="O248" s="2"/>
      <c r="P248" s="2"/>
      <c r="Q248" s="2"/>
      <c r="S248" s="1"/>
      <c r="T248" s="1"/>
      <c r="U248" s="1"/>
      <c r="V248" s="1"/>
      <c r="W248" s="1"/>
      <c r="X248" s="1"/>
      <c r="Y248" s="1"/>
      <c r="Z248" s="1"/>
      <c r="AA248" s="1"/>
      <c r="AB248" s="1"/>
      <c r="AC248" s="1"/>
    </row>
    <row r="249" spans="1:29" s="3" customFormat="1">
      <c r="A249" s="1"/>
      <c r="B249" s="138"/>
      <c r="C249" s="2"/>
      <c r="D249" s="2"/>
      <c r="E249" s="2"/>
      <c r="F249" s="2"/>
      <c r="G249" s="2"/>
      <c r="H249" s="2"/>
      <c r="I249" s="2"/>
      <c r="J249" s="2"/>
      <c r="K249" s="2"/>
      <c r="L249" s="2"/>
      <c r="M249" s="2"/>
      <c r="N249" s="2"/>
      <c r="O249" s="2"/>
      <c r="P249" s="2"/>
      <c r="Q249" s="2"/>
      <c r="S249" s="1"/>
      <c r="T249" s="1"/>
      <c r="U249" s="1"/>
      <c r="V249" s="1"/>
      <c r="W249" s="1"/>
      <c r="X249" s="1"/>
      <c r="Y249" s="1"/>
      <c r="Z249" s="1"/>
      <c r="AA249" s="1"/>
      <c r="AB249" s="1"/>
      <c r="AC249" s="1"/>
    </row>
    <row r="250" spans="1:29" s="3" customFormat="1">
      <c r="A250" s="1"/>
      <c r="B250" s="138"/>
      <c r="C250" s="2"/>
      <c r="D250" s="2"/>
      <c r="E250" s="2"/>
      <c r="F250" s="2"/>
      <c r="G250" s="2"/>
      <c r="H250" s="2"/>
      <c r="I250" s="2"/>
      <c r="J250" s="2"/>
      <c r="K250" s="2"/>
      <c r="L250" s="2"/>
      <c r="M250" s="2"/>
      <c r="N250" s="2"/>
      <c r="O250" s="2"/>
      <c r="P250" s="2"/>
      <c r="Q250" s="2"/>
      <c r="S250" s="1"/>
      <c r="T250" s="1"/>
      <c r="U250" s="1"/>
      <c r="V250" s="1"/>
      <c r="W250" s="1"/>
      <c r="X250" s="1"/>
      <c r="Y250" s="1"/>
      <c r="Z250" s="1"/>
      <c r="AA250" s="1"/>
      <c r="AB250" s="1"/>
      <c r="AC250" s="1"/>
    </row>
    <row r="251" spans="1:29" s="3" customFormat="1">
      <c r="A251" s="1"/>
      <c r="B251" s="138"/>
      <c r="C251" s="2"/>
      <c r="D251" s="2"/>
      <c r="E251" s="2"/>
      <c r="F251" s="2"/>
      <c r="G251" s="2"/>
      <c r="H251" s="2"/>
      <c r="I251" s="2"/>
      <c r="J251" s="2"/>
      <c r="K251" s="2"/>
      <c r="L251" s="2"/>
      <c r="M251" s="2"/>
      <c r="N251" s="2"/>
      <c r="O251" s="2"/>
      <c r="P251" s="2"/>
      <c r="Q251" s="2"/>
      <c r="S251" s="1"/>
      <c r="T251" s="1"/>
      <c r="U251" s="1"/>
      <c r="V251" s="1"/>
      <c r="W251" s="1"/>
      <c r="X251" s="1"/>
      <c r="Y251" s="1"/>
      <c r="Z251" s="1"/>
      <c r="AA251" s="1"/>
      <c r="AB251" s="1"/>
      <c r="AC251" s="1"/>
    </row>
    <row r="252" spans="1:29" s="3" customFormat="1">
      <c r="A252" s="1"/>
      <c r="B252" s="138"/>
      <c r="C252" s="2"/>
      <c r="D252" s="2"/>
      <c r="E252" s="2"/>
      <c r="F252" s="2"/>
      <c r="G252" s="2"/>
      <c r="H252" s="2"/>
      <c r="I252" s="2"/>
      <c r="J252" s="2"/>
      <c r="K252" s="2"/>
      <c r="L252" s="2"/>
      <c r="M252" s="2"/>
      <c r="N252" s="2"/>
      <c r="O252" s="2"/>
      <c r="P252" s="2"/>
      <c r="Q252" s="2"/>
      <c r="S252" s="1"/>
      <c r="T252" s="1"/>
      <c r="U252" s="1"/>
      <c r="V252" s="1"/>
      <c r="W252" s="1"/>
      <c r="X252" s="1"/>
      <c r="Y252" s="1"/>
      <c r="Z252" s="1"/>
      <c r="AA252" s="1"/>
      <c r="AB252" s="1"/>
      <c r="AC252" s="1"/>
    </row>
    <row r="253" spans="1:29" s="3" customFormat="1">
      <c r="A253" s="1"/>
      <c r="B253" s="138"/>
      <c r="C253" s="2"/>
      <c r="D253" s="2"/>
      <c r="E253" s="2"/>
      <c r="F253" s="2"/>
      <c r="G253" s="2"/>
      <c r="H253" s="2"/>
      <c r="I253" s="2"/>
      <c r="J253" s="2"/>
      <c r="K253" s="2"/>
      <c r="L253" s="2"/>
      <c r="M253" s="2"/>
      <c r="N253" s="2"/>
      <c r="O253" s="2"/>
      <c r="P253" s="2"/>
      <c r="Q253" s="2"/>
      <c r="S253" s="1"/>
      <c r="T253" s="1"/>
      <c r="U253" s="1"/>
      <c r="V253" s="1"/>
      <c r="W253" s="1"/>
      <c r="X253" s="1"/>
      <c r="Y253" s="1"/>
      <c r="Z253" s="1"/>
      <c r="AA253" s="1"/>
      <c r="AB253" s="1"/>
      <c r="AC253" s="1"/>
    </row>
    <row r="254" spans="1:29" s="3" customFormat="1">
      <c r="A254" s="1"/>
      <c r="B254" s="138"/>
      <c r="C254" s="2"/>
      <c r="D254" s="2"/>
      <c r="E254" s="2"/>
      <c r="F254" s="2"/>
      <c r="G254" s="2"/>
      <c r="H254" s="2"/>
      <c r="I254" s="2"/>
      <c r="J254" s="2"/>
      <c r="K254" s="2"/>
      <c r="L254" s="2"/>
      <c r="M254" s="2"/>
      <c r="N254" s="2"/>
      <c r="O254" s="2"/>
      <c r="P254" s="2"/>
      <c r="Q254" s="2"/>
      <c r="S254" s="1"/>
      <c r="T254" s="1"/>
      <c r="U254" s="1"/>
      <c r="V254" s="1"/>
      <c r="W254" s="1"/>
      <c r="X254" s="1"/>
      <c r="Y254" s="1"/>
      <c r="Z254" s="1"/>
      <c r="AA254" s="1"/>
      <c r="AB254" s="1"/>
      <c r="AC254" s="1"/>
    </row>
    <row r="255" spans="1:29" s="3" customFormat="1">
      <c r="A255" s="1"/>
      <c r="B255" s="138"/>
      <c r="C255" s="2"/>
      <c r="D255" s="2"/>
      <c r="E255" s="2"/>
      <c r="F255" s="2"/>
      <c r="G255" s="2"/>
      <c r="H255" s="2"/>
      <c r="I255" s="2"/>
      <c r="J255" s="2"/>
      <c r="K255" s="2"/>
      <c r="L255" s="2"/>
      <c r="M255" s="2"/>
      <c r="N255" s="2"/>
      <c r="O255" s="2"/>
      <c r="P255" s="2"/>
      <c r="Q255" s="2"/>
      <c r="S255" s="1"/>
      <c r="T255" s="1"/>
      <c r="U255" s="1"/>
      <c r="V255" s="1"/>
      <c r="W255" s="1"/>
      <c r="X255" s="1"/>
      <c r="Y255" s="1"/>
      <c r="Z255" s="1"/>
      <c r="AA255" s="1"/>
      <c r="AB255" s="1"/>
      <c r="AC255" s="1"/>
    </row>
    <row r="256" spans="1:29" s="3" customFormat="1">
      <c r="A256" s="1"/>
      <c r="B256" s="138"/>
      <c r="C256" s="2"/>
      <c r="D256" s="2"/>
      <c r="E256" s="2"/>
      <c r="F256" s="2"/>
      <c r="G256" s="2"/>
      <c r="H256" s="2"/>
      <c r="I256" s="2"/>
      <c r="J256" s="2"/>
      <c r="K256" s="2"/>
      <c r="L256" s="2"/>
      <c r="M256" s="2"/>
      <c r="N256" s="2"/>
      <c r="O256" s="2"/>
      <c r="P256" s="2"/>
      <c r="Q256" s="2"/>
      <c r="S256" s="1"/>
      <c r="T256" s="1"/>
      <c r="U256" s="1"/>
      <c r="V256" s="1"/>
      <c r="W256" s="1"/>
      <c r="X256" s="1"/>
      <c r="Y256" s="1"/>
      <c r="Z256" s="1"/>
      <c r="AA256" s="1"/>
      <c r="AB256" s="1"/>
      <c r="AC256" s="1"/>
    </row>
    <row r="257" spans="1:29" s="3" customFormat="1">
      <c r="A257" s="1"/>
      <c r="B257" s="138"/>
      <c r="C257" s="2"/>
      <c r="D257" s="2"/>
      <c r="E257" s="2"/>
      <c r="F257" s="2"/>
      <c r="G257" s="2"/>
      <c r="H257" s="2"/>
      <c r="I257" s="2"/>
      <c r="J257" s="2"/>
      <c r="K257" s="2"/>
      <c r="L257" s="2"/>
      <c r="M257" s="2"/>
      <c r="N257" s="2"/>
      <c r="O257" s="2"/>
      <c r="P257" s="2"/>
      <c r="Q257" s="2"/>
      <c r="S257" s="1"/>
      <c r="T257" s="1"/>
      <c r="U257" s="1"/>
      <c r="V257" s="1"/>
      <c r="W257" s="1"/>
      <c r="X257" s="1"/>
      <c r="Y257" s="1"/>
      <c r="Z257" s="1"/>
      <c r="AA257" s="1"/>
      <c r="AB257" s="1"/>
      <c r="AC257" s="1"/>
    </row>
    <row r="258" spans="1:29" s="3" customFormat="1">
      <c r="A258" s="1"/>
      <c r="B258" s="138"/>
      <c r="C258" s="2"/>
      <c r="D258" s="2"/>
      <c r="E258" s="2"/>
      <c r="F258" s="2"/>
      <c r="G258" s="2"/>
      <c r="H258" s="2"/>
      <c r="I258" s="2"/>
      <c r="J258" s="2"/>
      <c r="K258" s="2"/>
      <c r="L258" s="2"/>
      <c r="M258" s="2"/>
      <c r="N258" s="2"/>
      <c r="O258" s="2"/>
      <c r="P258" s="2"/>
      <c r="Q258" s="2"/>
      <c r="S258" s="1"/>
      <c r="T258" s="1"/>
      <c r="U258" s="1"/>
      <c r="V258" s="1"/>
      <c r="W258" s="1"/>
      <c r="X258" s="1"/>
      <c r="Y258" s="1"/>
      <c r="Z258" s="1"/>
      <c r="AA258" s="1"/>
      <c r="AB258" s="1"/>
      <c r="AC258" s="1"/>
    </row>
    <row r="259" spans="1:29" s="3" customFormat="1">
      <c r="A259" s="1"/>
      <c r="B259" s="138"/>
      <c r="C259" s="2"/>
      <c r="D259" s="2"/>
      <c r="E259" s="2"/>
      <c r="F259" s="2"/>
      <c r="G259" s="2"/>
      <c r="H259" s="2"/>
      <c r="I259" s="2"/>
      <c r="J259" s="2"/>
      <c r="K259" s="2"/>
      <c r="L259" s="2"/>
      <c r="M259" s="2"/>
      <c r="N259" s="2"/>
      <c r="O259" s="2"/>
      <c r="P259" s="2"/>
      <c r="Q259" s="2"/>
      <c r="S259" s="1"/>
      <c r="T259" s="1"/>
      <c r="U259" s="1"/>
      <c r="V259" s="1"/>
      <c r="W259" s="1"/>
      <c r="X259" s="1"/>
      <c r="Y259" s="1"/>
      <c r="Z259" s="1"/>
      <c r="AA259" s="1"/>
      <c r="AB259" s="1"/>
      <c r="AC259" s="1"/>
    </row>
    <row r="260" spans="1:29" s="3" customFormat="1">
      <c r="A260" s="1"/>
      <c r="B260" s="138"/>
      <c r="C260" s="2"/>
      <c r="D260" s="2"/>
      <c r="E260" s="2"/>
      <c r="F260" s="2"/>
      <c r="G260" s="2"/>
      <c r="H260" s="2"/>
      <c r="I260" s="2"/>
      <c r="J260" s="2"/>
      <c r="K260" s="2"/>
      <c r="L260" s="2"/>
      <c r="M260" s="2"/>
      <c r="N260" s="2"/>
      <c r="O260" s="2"/>
      <c r="P260" s="2"/>
      <c r="Q260" s="2"/>
      <c r="S260" s="1"/>
      <c r="T260" s="1"/>
      <c r="U260" s="1"/>
      <c r="V260" s="1"/>
      <c r="W260" s="1"/>
      <c r="X260" s="1"/>
      <c r="Y260" s="1"/>
      <c r="Z260" s="1"/>
      <c r="AA260" s="1"/>
      <c r="AB260" s="1"/>
      <c r="AC260" s="1"/>
    </row>
    <row r="261" spans="1:29" s="3" customFormat="1">
      <c r="A261" s="1"/>
      <c r="B261" s="138"/>
      <c r="C261" s="2"/>
      <c r="D261" s="2"/>
      <c r="E261" s="2"/>
      <c r="F261" s="2"/>
      <c r="G261" s="2"/>
      <c r="H261" s="2"/>
      <c r="I261" s="2"/>
      <c r="J261" s="2"/>
      <c r="K261" s="2"/>
      <c r="L261" s="2"/>
      <c r="M261" s="2"/>
      <c r="N261" s="2"/>
      <c r="O261" s="2"/>
      <c r="P261" s="2"/>
      <c r="Q261" s="2"/>
      <c r="S261" s="1"/>
      <c r="T261" s="1"/>
      <c r="U261" s="1"/>
      <c r="V261" s="1"/>
      <c r="W261" s="1"/>
      <c r="X261" s="1"/>
      <c r="Y261" s="1"/>
      <c r="Z261" s="1"/>
      <c r="AA261" s="1"/>
      <c r="AB261" s="1"/>
      <c r="AC261" s="1"/>
    </row>
    <row r="262" spans="1:29" s="3" customFormat="1">
      <c r="A262" s="1"/>
      <c r="B262" s="138"/>
      <c r="C262" s="2"/>
      <c r="D262" s="2"/>
      <c r="E262" s="2"/>
      <c r="F262" s="2"/>
      <c r="G262" s="2"/>
      <c r="H262" s="2"/>
      <c r="I262" s="2"/>
      <c r="J262" s="2"/>
      <c r="K262" s="2"/>
      <c r="L262" s="2"/>
      <c r="M262" s="2"/>
      <c r="N262" s="2"/>
      <c r="O262" s="2"/>
      <c r="P262" s="2"/>
      <c r="Q262" s="2"/>
      <c r="S262" s="1"/>
      <c r="T262" s="1"/>
      <c r="U262" s="1"/>
      <c r="V262" s="1"/>
      <c r="W262" s="1"/>
      <c r="X262" s="1"/>
      <c r="Y262" s="1"/>
      <c r="Z262" s="1"/>
      <c r="AA262" s="1"/>
      <c r="AB262" s="1"/>
      <c r="AC262" s="1"/>
    </row>
    <row r="263" spans="1:29" s="3" customFormat="1">
      <c r="A263" s="1"/>
      <c r="B263" s="138"/>
      <c r="C263" s="2"/>
      <c r="D263" s="2"/>
      <c r="E263" s="2"/>
      <c r="F263" s="2"/>
      <c r="G263" s="2"/>
      <c r="H263" s="2"/>
      <c r="I263" s="2"/>
      <c r="J263" s="2"/>
      <c r="K263" s="2"/>
      <c r="L263" s="2"/>
      <c r="M263" s="2"/>
      <c r="N263" s="2"/>
      <c r="O263" s="2"/>
      <c r="P263" s="2"/>
      <c r="Q263" s="2"/>
      <c r="S263" s="1"/>
      <c r="T263" s="1"/>
      <c r="U263" s="1"/>
      <c r="V263" s="1"/>
      <c r="W263" s="1"/>
      <c r="X263" s="1"/>
      <c r="Y263" s="1"/>
      <c r="Z263" s="1"/>
      <c r="AA263" s="1"/>
      <c r="AB263" s="1"/>
      <c r="AC263" s="1"/>
    </row>
    <row r="264" spans="1:29" s="3" customFormat="1">
      <c r="A264" s="1"/>
      <c r="B264" s="138"/>
      <c r="C264" s="2"/>
      <c r="D264" s="2"/>
      <c r="E264" s="2"/>
      <c r="F264" s="2"/>
      <c r="G264" s="2"/>
      <c r="H264" s="2"/>
      <c r="I264" s="2"/>
      <c r="J264" s="2"/>
      <c r="K264" s="2"/>
      <c r="L264" s="2"/>
      <c r="M264" s="2"/>
      <c r="N264" s="2"/>
      <c r="O264" s="2"/>
      <c r="P264" s="2"/>
      <c r="Q264" s="2"/>
      <c r="S264" s="1"/>
      <c r="T264" s="1"/>
      <c r="U264" s="1"/>
      <c r="V264" s="1"/>
      <c r="W264" s="1"/>
      <c r="X264" s="1"/>
      <c r="Y264" s="1"/>
      <c r="Z264" s="1"/>
      <c r="AA264" s="1"/>
      <c r="AB264" s="1"/>
      <c r="AC264" s="1"/>
    </row>
    <row r="265" spans="1:29" s="3" customFormat="1">
      <c r="A265" s="1"/>
      <c r="B265" s="138"/>
      <c r="C265" s="2"/>
      <c r="D265" s="2"/>
      <c r="E265" s="2"/>
      <c r="F265" s="2"/>
      <c r="G265" s="2"/>
      <c r="H265" s="2"/>
      <c r="I265" s="2"/>
      <c r="J265" s="2"/>
      <c r="K265" s="2"/>
      <c r="L265" s="2"/>
      <c r="M265" s="2"/>
      <c r="N265" s="2"/>
      <c r="O265" s="2"/>
      <c r="P265" s="2"/>
      <c r="Q265" s="2"/>
      <c r="S265" s="1"/>
      <c r="T265" s="1"/>
      <c r="U265" s="1"/>
      <c r="V265" s="1"/>
      <c r="W265" s="1"/>
      <c r="X265" s="1"/>
      <c r="Y265" s="1"/>
      <c r="Z265" s="1"/>
      <c r="AA265" s="1"/>
      <c r="AB265" s="1"/>
      <c r="AC265" s="1"/>
    </row>
    <row r="266" spans="1:29" s="3" customFormat="1">
      <c r="A266" s="1"/>
      <c r="B266" s="138"/>
      <c r="C266" s="2"/>
      <c r="D266" s="2"/>
      <c r="E266" s="2"/>
      <c r="F266" s="2"/>
      <c r="G266" s="2"/>
      <c r="H266" s="2"/>
      <c r="I266" s="2"/>
      <c r="J266" s="2"/>
      <c r="K266" s="2"/>
      <c r="L266" s="2"/>
      <c r="M266" s="2"/>
      <c r="N266" s="2"/>
      <c r="O266" s="2"/>
      <c r="P266" s="2"/>
      <c r="Q266" s="2"/>
      <c r="S266" s="1"/>
      <c r="T266" s="1"/>
      <c r="U266" s="1"/>
      <c r="V266" s="1"/>
      <c r="W266" s="1"/>
      <c r="X266" s="1"/>
      <c r="Y266" s="1"/>
      <c r="Z266" s="1"/>
      <c r="AA266" s="1"/>
      <c r="AB266" s="1"/>
      <c r="AC266" s="1"/>
    </row>
    <row r="267" spans="1:29" s="3" customFormat="1">
      <c r="A267" s="1"/>
      <c r="B267" s="138"/>
      <c r="C267" s="2"/>
      <c r="D267" s="2"/>
      <c r="E267" s="2"/>
      <c r="F267" s="2"/>
      <c r="G267" s="2"/>
      <c r="H267" s="2"/>
      <c r="I267" s="2"/>
      <c r="J267" s="2"/>
      <c r="K267" s="2"/>
      <c r="L267" s="2"/>
      <c r="M267" s="2"/>
      <c r="N267" s="2"/>
      <c r="O267" s="2"/>
      <c r="P267" s="2"/>
      <c r="Q267" s="2"/>
      <c r="S267" s="1"/>
      <c r="T267" s="1"/>
      <c r="U267" s="1"/>
      <c r="V267" s="1"/>
      <c r="W267" s="1"/>
      <c r="X267" s="1"/>
      <c r="Y267" s="1"/>
      <c r="Z267" s="1"/>
      <c r="AA267" s="1"/>
      <c r="AB267" s="1"/>
      <c r="AC267" s="1"/>
    </row>
    <row r="268" spans="1:29" s="3" customFormat="1">
      <c r="A268" s="1"/>
      <c r="B268" s="138"/>
      <c r="C268" s="2"/>
      <c r="D268" s="2"/>
      <c r="E268" s="2"/>
      <c r="F268" s="2"/>
      <c r="G268" s="2"/>
      <c r="H268" s="2"/>
      <c r="I268" s="2"/>
      <c r="J268" s="2"/>
      <c r="K268" s="2"/>
      <c r="L268" s="2"/>
      <c r="M268" s="2"/>
      <c r="N268" s="2"/>
      <c r="O268" s="2"/>
      <c r="P268" s="2"/>
      <c r="Q268" s="2"/>
      <c r="S268" s="1"/>
      <c r="T268" s="1"/>
      <c r="U268" s="1"/>
      <c r="V268" s="1"/>
      <c r="W268" s="1"/>
      <c r="X268" s="1"/>
      <c r="Y268" s="1"/>
      <c r="Z268" s="1"/>
      <c r="AA268" s="1"/>
      <c r="AB268" s="1"/>
      <c r="AC268" s="1"/>
    </row>
    <row r="269" spans="1:29" s="3" customFormat="1">
      <c r="A269" s="1"/>
      <c r="B269" s="138"/>
      <c r="C269" s="2"/>
      <c r="D269" s="2"/>
      <c r="E269" s="2"/>
      <c r="F269" s="2"/>
      <c r="G269" s="2"/>
      <c r="H269" s="2"/>
      <c r="I269" s="2"/>
      <c r="J269" s="2"/>
      <c r="K269" s="2"/>
      <c r="L269" s="2"/>
      <c r="M269" s="2"/>
      <c r="N269" s="2"/>
      <c r="O269" s="2"/>
      <c r="P269" s="2"/>
      <c r="Q269" s="2"/>
      <c r="S269" s="1"/>
      <c r="T269" s="1"/>
      <c r="U269" s="1"/>
      <c r="V269" s="1"/>
      <c r="W269" s="1"/>
      <c r="X269" s="1"/>
      <c r="Y269" s="1"/>
      <c r="Z269" s="1"/>
      <c r="AA269" s="1"/>
      <c r="AB269" s="1"/>
      <c r="AC269" s="1"/>
    </row>
    <row r="270" spans="1:29" s="3" customFormat="1">
      <c r="A270" s="1"/>
      <c r="B270" s="138"/>
      <c r="C270" s="2"/>
      <c r="D270" s="2"/>
      <c r="E270" s="2"/>
      <c r="F270" s="2"/>
      <c r="G270" s="2"/>
      <c r="H270" s="2"/>
      <c r="I270" s="2"/>
      <c r="J270" s="2"/>
      <c r="K270" s="2"/>
      <c r="L270" s="2"/>
      <c r="M270" s="2"/>
      <c r="N270" s="2"/>
      <c r="O270" s="2"/>
      <c r="P270" s="2"/>
      <c r="Q270" s="2"/>
      <c r="S270" s="1"/>
      <c r="T270" s="1"/>
      <c r="U270" s="1"/>
      <c r="V270" s="1"/>
      <c r="W270" s="1"/>
      <c r="X270" s="1"/>
      <c r="Y270" s="1"/>
      <c r="Z270" s="1"/>
      <c r="AA270" s="1"/>
      <c r="AB270" s="1"/>
      <c r="AC270" s="1"/>
    </row>
    <row r="271" spans="1:29" s="3" customFormat="1">
      <c r="A271" s="1"/>
      <c r="B271" s="138"/>
      <c r="C271" s="2"/>
      <c r="D271" s="2"/>
      <c r="E271" s="2"/>
      <c r="F271" s="2"/>
      <c r="G271" s="2"/>
      <c r="H271" s="2"/>
      <c r="I271" s="2"/>
      <c r="J271" s="2"/>
      <c r="K271" s="2"/>
      <c r="L271" s="2"/>
      <c r="M271" s="2"/>
      <c r="N271" s="2"/>
      <c r="O271" s="2"/>
      <c r="P271" s="2"/>
      <c r="Q271" s="2"/>
      <c r="S271" s="1"/>
      <c r="T271" s="1"/>
      <c r="U271" s="1"/>
      <c r="V271" s="1"/>
      <c r="W271" s="1"/>
      <c r="X271" s="1"/>
      <c r="Y271" s="1"/>
      <c r="Z271" s="1"/>
      <c r="AA271" s="1"/>
      <c r="AB271" s="1"/>
      <c r="AC271" s="1"/>
    </row>
    <row r="272" spans="1:29" s="3" customFormat="1">
      <c r="A272" s="1"/>
      <c r="B272" s="138"/>
      <c r="C272" s="2"/>
      <c r="D272" s="2"/>
      <c r="E272" s="2"/>
      <c r="F272" s="2"/>
      <c r="G272" s="2"/>
      <c r="H272" s="2"/>
      <c r="I272" s="2"/>
      <c r="J272" s="2"/>
      <c r="K272" s="2"/>
      <c r="L272" s="2"/>
      <c r="M272" s="2"/>
      <c r="N272" s="2"/>
      <c r="O272" s="2"/>
      <c r="P272" s="2"/>
      <c r="Q272" s="2"/>
      <c r="S272" s="1"/>
      <c r="T272" s="1"/>
      <c r="U272" s="1"/>
      <c r="V272" s="1"/>
      <c r="W272" s="1"/>
      <c r="X272" s="1"/>
      <c r="Y272" s="1"/>
      <c r="Z272" s="1"/>
      <c r="AA272" s="1"/>
      <c r="AB272" s="1"/>
      <c r="AC272" s="1"/>
    </row>
    <row r="273" spans="1:29" s="3" customFormat="1">
      <c r="A273" s="1"/>
      <c r="B273" s="138"/>
      <c r="C273" s="2"/>
      <c r="D273" s="2"/>
      <c r="E273" s="2"/>
      <c r="F273" s="2"/>
      <c r="G273" s="2"/>
      <c r="H273" s="2"/>
      <c r="I273" s="2"/>
      <c r="J273" s="2"/>
      <c r="K273" s="2"/>
      <c r="L273" s="2"/>
      <c r="M273" s="2"/>
      <c r="N273" s="2"/>
      <c r="O273" s="2"/>
      <c r="P273" s="2"/>
      <c r="Q273" s="2"/>
      <c r="S273" s="1"/>
      <c r="T273" s="1"/>
      <c r="U273" s="1"/>
      <c r="V273" s="1"/>
      <c r="W273" s="1"/>
      <c r="X273" s="1"/>
      <c r="Y273" s="1"/>
      <c r="Z273" s="1"/>
      <c r="AA273" s="1"/>
      <c r="AB273" s="1"/>
      <c r="AC273" s="1"/>
    </row>
    <row r="274" spans="1:29" s="3" customFormat="1">
      <c r="A274" s="1"/>
      <c r="B274" s="138"/>
      <c r="C274" s="2"/>
      <c r="D274" s="2"/>
      <c r="E274" s="2"/>
      <c r="F274" s="2"/>
      <c r="G274" s="2"/>
      <c r="H274" s="2"/>
      <c r="I274" s="2"/>
      <c r="J274" s="2"/>
      <c r="K274" s="2"/>
      <c r="L274" s="2"/>
      <c r="M274" s="2"/>
      <c r="N274" s="2"/>
      <c r="O274" s="2"/>
      <c r="P274" s="2"/>
      <c r="Q274" s="2"/>
      <c r="S274" s="1"/>
      <c r="T274" s="1"/>
      <c r="U274" s="1"/>
      <c r="V274" s="1"/>
      <c r="W274" s="1"/>
      <c r="X274" s="1"/>
      <c r="Y274" s="1"/>
      <c r="Z274" s="1"/>
      <c r="AA274" s="1"/>
      <c r="AB274" s="1"/>
      <c r="AC274" s="1"/>
    </row>
    <row r="275" spans="1:29" s="3" customFormat="1">
      <c r="A275" s="1"/>
      <c r="B275" s="138"/>
      <c r="C275" s="2"/>
      <c r="D275" s="2"/>
      <c r="E275" s="2"/>
      <c r="F275" s="2"/>
      <c r="G275" s="2"/>
      <c r="H275" s="2"/>
      <c r="I275" s="2"/>
      <c r="J275" s="2"/>
      <c r="K275" s="2"/>
      <c r="L275" s="2"/>
      <c r="M275" s="2"/>
      <c r="N275" s="2"/>
      <c r="O275" s="2"/>
      <c r="P275" s="2"/>
      <c r="Q275" s="2"/>
      <c r="S275" s="1"/>
      <c r="T275" s="1"/>
      <c r="U275" s="1"/>
      <c r="V275" s="1"/>
      <c r="W275" s="1"/>
      <c r="X275" s="1"/>
      <c r="Y275" s="1"/>
      <c r="Z275" s="1"/>
      <c r="AA275" s="1"/>
      <c r="AB275" s="1"/>
      <c r="AC275" s="1"/>
    </row>
    <row r="276" spans="1:29" s="3" customFormat="1">
      <c r="A276" s="1"/>
      <c r="B276" s="138"/>
      <c r="C276" s="2"/>
      <c r="D276" s="2"/>
      <c r="E276" s="2"/>
      <c r="F276" s="2"/>
      <c r="G276" s="2"/>
      <c r="H276" s="2"/>
      <c r="I276" s="2"/>
      <c r="J276" s="2"/>
      <c r="K276" s="2"/>
      <c r="L276" s="2"/>
      <c r="M276" s="2"/>
      <c r="N276" s="2"/>
      <c r="O276" s="2"/>
      <c r="P276" s="2"/>
      <c r="Q276" s="2"/>
      <c r="S276" s="1"/>
      <c r="T276" s="1"/>
      <c r="U276" s="1"/>
      <c r="V276" s="1"/>
      <c r="W276" s="1"/>
      <c r="X276" s="1"/>
      <c r="Y276" s="1"/>
      <c r="Z276" s="1"/>
      <c r="AA276" s="1"/>
      <c r="AB276" s="1"/>
      <c r="AC276" s="1"/>
    </row>
    <row r="277" spans="1:29" s="3" customFormat="1">
      <c r="A277" s="1"/>
      <c r="B277" s="138"/>
      <c r="C277" s="2"/>
      <c r="D277" s="2"/>
      <c r="E277" s="2"/>
      <c r="F277" s="2"/>
      <c r="G277" s="2"/>
      <c r="H277" s="2"/>
      <c r="I277" s="2"/>
      <c r="J277" s="2"/>
      <c r="K277" s="2"/>
      <c r="L277" s="2"/>
      <c r="M277" s="2"/>
      <c r="N277" s="2"/>
      <c r="O277" s="2"/>
      <c r="P277" s="2"/>
      <c r="Q277" s="2"/>
      <c r="S277" s="1"/>
      <c r="T277" s="1"/>
      <c r="U277" s="1"/>
      <c r="V277" s="1"/>
      <c r="W277" s="1"/>
      <c r="X277" s="1"/>
      <c r="Y277" s="1"/>
      <c r="Z277" s="1"/>
      <c r="AA277" s="1"/>
      <c r="AB277" s="1"/>
      <c r="AC277" s="1"/>
    </row>
    <row r="278" spans="1:29" s="3" customFormat="1">
      <c r="A278" s="1"/>
      <c r="B278" s="138"/>
      <c r="C278" s="2"/>
      <c r="D278" s="2"/>
      <c r="E278" s="2"/>
      <c r="F278" s="2"/>
      <c r="G278" s="2"/>
      <c r="H278" s="2"/>
      <c r="I278" s="2"/>
      <c r="J278" s="2"/>
      <c r="K278" s="2"/>
      <c r="L278" s="2"/>
      <c r="M278" s="2"/>
      <c r="N278" s="2"/>
      <c r="O278" s="2"/>
      <c r="P278" s="2"/>
      <c r="Q278" s="2"/>
      <c r="S278" s="1"/>
      <c r="T278" s="1"/>
      <c r="U278" s="1"/>
      <c r="V278" s="1"/>
      <c r="W278" s="1"/>
      <c r="X278" s="1"/>
      <c r="Y278" s="1"/>
      <c r="Z278" s="1"/>
      <c r="AA278" s="1"/>
      <c r="AB278" s="1"/>
      <c r="AC278" s="1"/>
    </row>
    <row r="279" spans="1:29" s="3" customFormat="1">
      <c r="A279" s="1"/>
      <c r="B279" s="138"/>
      <c r="C279" s="2"/>
      <c r="D279" s="2"/>
      <c r="E279" s="2"/>
      <c r="F279" s="2"/>
      <c r="G279" s="2"/>
      <c r="H279" s="2"/>
      <c r="I279" s="2"/>
      <c r="J279" s="2"/>
      <c r="K279" s="2"/>
      <c r="L279" s="2"/>
      <c r="M279" s="2"/>
      <c r="N279" s="2"/>
      <c r="O279" s="2"/>
      <c r="P279" s="2"/>
      <c r="Q279" s="2"/>
      <c r="S279" s="1"/>
      <c r="T279" s="1"/>
      <c r="U279" s="1"/>
      <c r="V279" s="1"/>
      <c r="W279" s="1"/>
      <c r="X279" s="1"/>
      <c r="Y279" s="1"/>
      <c r="Z279" s="1"/>
      <c r="AA279" s="1"/>
      <c r="AB279" s="1"/>
      <c r="AC279" s="1"/>
    </row>
    <row r="280" spans="1:29" s="3" customFormat="1">
      <c r="A280" s="1"/>
      <c r="B280" s="138"/>
      <c r="C280" s="2"/>
      <c r="D280" s="2"/>
      <c r="E280" s="2"/>
      <c r="F280" s="2"/>
      <c r="G280" s="2"/>
      <c r="H280" s="2"/>
      <c r="I280" s="2"/>
      <c r="J280" s="2"/>
      <c r="K280" s="2"/>
      <c r="L280" s="2"/>
      <c r="M280" s="2"/>
      <c r="N280" s="2"/>
      <c r="O280" s="2"/>
      <c r="P280" s="2"/>
      <c r="Q280" s="2"/>
      <c r="S280" s="1"/>
      <c r="T280" s="1"/>
      <c r="U280" s="1"/>
      <c r="V280" s="1"/>
      <c r="W280" s="1"/>
      <c r="X280" s="1"/>
      <c r="Y280" s="1"/>
      <c r="Z280" s="1"/>
      <c r="AA280" s="1"/>
      <c r="AB280" s="1"/>
      <c r="AC280" s="1"/>
    </row>
    <row r="281" spans="1:29" s="3" customFormat="1">
      <c r="A281" s="1"/>
      <c r="B281" s="138"/>
      <c r="C281" s="2"/>
      <c r="D281" s="2"/>
      <c r="E281" s="2"/>
      <c r="F281" s="2"/>
      <c r="G281" s="2"/>
      <c r="H281" s="2"/>
      <c r="I281" s="2"/>
      <c r="J281" s="2"/>
      <c r="K281" s="2"/>
      <c r="L281" s="2"/>
      <c r="M281" s="2"/>
      <c r="N281" s="2"/>
      <c r="O281" s="2"/>
      <c r="P281" s="2"/>
      <c r="Q281" s="2"/>
      <c r="S281" s="1"/>
      <c r="T281" s="1"/>
      <c r="U281" s="1"/>
      <c r="V281" s="1"/>
      <c r="W281" s="1"/>
      <c r="X281" s="1"/>
      <c r="Y281" s="1"/>
      <c r="Z281" s="1"/>
      <c r="AA281" s="1"/>
      <c r="AB281" s="1"/>
      <c r="AC281" s="1"/>
    </row>
    <row r="282" spans="1:29" s="3" customFormat="1">
      <c r="A282" s="1"/>
      <c r="B282" s="138"/>
      <c r="C282" s="2"/>
      <c r="D282" s="2"/>
      <c r="E282" s="2"/>
      <c r="F282" s="2"/>
      <c r="G282" s="2"/>
      <c r="H282" s="2"/>
      <c r="I282" s="2"/>
      <c r="J282" s="2"/>
      <c r="K282" s="2"/>
      <c r="L282" s="2"/>
      <c r="M282" s="2"/>
      <c r="N282" s="2"/>
      <c r="O282" s="2"/>
      <c r="P282" s="2"/>
      <c r="Q282" s="2"/>
      <c r="S282" s="1"/>
      <c r="T282" s="1"/>
      <c r="U282" s="1"/>
      <c r="V282" s="1"/>
      <c r="W282" s="1"/>
      <c r="X282" s="1"/>
      <c r="Y282" s="1"/>
      <c r="Z282" s="1"/>
      <c r="AA282" s="1"/>
      <c r="AB282" s="1"/>
      <c r="AC282" s="1"/>
    </row>
    <row r="283" spans="1:29" s="3" customFormat="1">
      <c r="A283" s="1"/>
      <c r="B283" s="138"/>
      <c r="C283" s="2"/>
      <c r="D283" s="2"/>
      <c r="E283" s="2"/>
      <c r="F283" s="2"/>
      <c r="G283" s="2"/>
      <c r="H283" s="2"/>
      <c r="I283" s="2"/>
      <c r="J283" s="2"/>
      <c r="K283" s="2"/>
      <c r="L283" s="2"/>
      <c r="M283" s="2"/>
      <c r="N283" s="2"/>
      <c r="O283" s="2"/>
      <c r="P283" s="2"/>
      <c r="Q283" s="2"/>
      <c r="S283" s="1"/>
      <c r="T283" s="1"/>
      <c r="U283" s="1"/>
      <c r="V283" s="1"/>
      <c r="W283" s="1"/>
      <c r="X283" s="1"/>
      <c r="Y283" s="1"/>
      <c r="Z283" s="1"/>
      <c r="AA283" s="1"/>
      <c r="AB283" s="1"/>
      <c r="AC283" s="1"/>
    </row>
    <row r="284" spans="1:29" s="3" customFormat="1">
      <c r="A284" s="1"/>
      <c r="B284" s="138"/>
      <c r="C284" s="2"/>
      <c r="D284" s="2"/>
      <c r="E284" s="2"/>
      <c r="F284" s="2"/>
      <c r="G284" s="2"/>
      <c r="H284" s="2"/>
      <c r="I284" s="2"/>
      <c r="J284" s="2"/>
      <c r="K284" s="2"/>
      <c r="L284" s="2"/>
      <c r="M284" s="2"/>
      <c r="N284" s="2"/>
      <c r="O284" s="2"/>
      <c r="P284" s="2"/>
      <c r="Q284" s="2"/>
      <c r="S284" s="1"/>
      <c r="T284" s="1"/>
      <c r="U284" s="1"/>
      <c r="V284" s="1"/>
      <c r="W284" s="1"/>
      <c r="X284" s="1"/>
      <c r="Y284" s="1"/>
      <c r="Z284" s="1"/>
      <c r="AA284" s="1"/>
      <c r="AB284" s="1"/>
      <c r="AC284" s="1"/>
    </row>
    <row r="285" spans="1:29" s="3" customFormat="1">
      <c r="A285" s="1"/>
      <c r="B285" s="138"/>
      <c r="C285" s="2"/>
      <c r="D285" s="2"/>
      <c r="E285" s="2"/>
      <c r="F285" s="2"/>
      <c r="G285" s="2"/>
      <c r="H285" s="2"/>
      <c r="I285" s="2"/>
      <c r="J285" s="2"/>
      <c r="K285" s="2"/>
      <c r="L285" s="2"/>
      <c r="M285" s="2"/>
      <c r="N285" s="2"/>
      <c r="O285" s="2"/>
      <c r="P285" s="2"/>
      <c r="Q285" s="2"/>
      <c r="S285" s="1"/>
      <c r="T285" s="1"/>
      <c r="U285" s="1"/>
      <c r="V285" s="1"/>
      <c r="W285" s="1"/>
      <c r="X285" s="1"/>
      <c r="Y285" s="1"/>
      <c r="Z285" s="1"/>
      <c r="AA285" s="1"/>
      <c r="AB285" s="1"/>
      <c r="AC285" s="1"/>
    </row>
    <row r="286" spans="1:29" s="3" customFormat="1">
      <c r="A286" s="1"/>
      <c r="B286" s="138"/>
      <c r="C286" s="2"/>
      <c r="D286" s="2"/>
      <c r="E286" s="2"/>
      <c r="F286" s="2"/>
      <c r="G286" s="2"/>
      <c r="H286" s="2"/>
      <c r="I286" s="2"/>
      <c r="J286" s="2"/>
      <c r="K286" s="2"/>
      <c r="L286" s="2"/>
      <c r="M286" s="2"/>
      <c r="N286" s="2"/>
      <c r="O286" s="2"/>
      <c r="P286" s="2"/>
      <c r="Q286" s="2"/>
      <c r="S286" s="1"/>
      <c r="T286" s="1"/>
      <c r="U286" s="1"/>
      <c r="V286" s="1"/>
      <c r="W286" s="1"/>
      <c r="X286" s="1"/>
      <c r="Y286" s="1"/>
      <c r="Z286" s="1"/>
      <c r="AA286" s="1"/>
      <c r="AB286" s="1"/>
      <c r="AC286" s="1"/>
    </row>
    <row r="287" spans="1:29" s="3" customFormat="1">
      <c r="A287" s="1"/>
      <c r="B287" s="138"/>
      <c r="C287" s="2"/>
      <c r="D287" s="2"/>
      <c r="E287" s="2"/>
      <c r="F287" s="2"/>
      <c r="G287" s="2"/>
      <c r="H287" s="2"/>
      <c r="I287" s="2"/>
      <c r="J287" s="2"/>
      <c r="K287" s="2"/>
      <c r="L287" s="2"/>
      <c r="M287" s="2"/>
      <c r="N287" s="2"/>
      <c r="O287" s="2"/>
      <c r="P287" s="2"/>
      <c r="Q287" s="2"/>
      <c r="S287" s="1"/>
      <c r="T287" s="1"/>
      <c r="U287" s="1"/>
      <c r="V287" s="1"/>
      <c r="W287" s="1"/>
      <c r="X287" s="1"/>
      <c r="Y287" s="1"/>
      <c r="Z287" s="1"/>
      <c r="AA287" s="1"/>
      <c r="AB287" s="1"/>
      <c r="AC287" s="1"/>
    </row>
    <row r="288" spans="1:29" s="3" customFormat="1">
      <c r="A288" s="1"/>
      <c r="B288" s="138"/>
      <c r="C288" s="2"/>
      <c r="D288" s="2"/>
      <c r="E288" s="2"/>
      <c r="F288" s="2"/>
      <c r="G288" s="2"/>
      <c r="H288" s="2"/>
      <c r="I288" s="2"/>
      <c r="J288" s="2"/>
      <c r="K288" s="2"/>
      <c r="L288" s="2"/>
      <c r="M288" s="2"/>
      <c r="N288" s="2"/>
      <c r="O288" s="2"/>
      <c r="P288" s="2"/>
      <c r="Q288" s="2"/>
      <c r="S288" s="1"/>
      <c r="T288" s="1"/>
      <c r="U288" s="1"/>
      <c r="V288" s="1"/>
      <c r="W288" s="1"/>
      <c r="X288" s="1"/>
      <c r="Y288" s="1"/>
      <c r="Z288" s="1"/>
      <c r="AA288" s="1"/>
      <c r="AB288" s="1"/>
      <c r="AC288" s="1"/>
    </row>
    <row r="289" spans="1:29" s="3" customFormat="1">
      <c r="A289" s="1"/>
      <c r="B289" s="138"/>
      <c r="C289" s="2"/>
      <c r="D289" s="2"/>
      <c r="E289" s="2"/>
      <c r="F289" s="2"/>
      <c r="G289" s="2"/>
      <c r="H289" s="2"/>
      <c r="I289" s="2"/>
      <c r="J289" s="2"/>
      <c r="K289" s="2"/>
      <c r="L289" s="2"/>
      <c r="M289" s="2"/>
      <c r="N289" s="2"/>
      <c r="O289" s="2"/>
      <c r="P289" s="2"/>
      <c r="Q289" s="2"/>
      <c r="S289" s="1"/>
      <c r="T289" s="1"/>
      <c r="U289" s="1"/>
      <c r="V289" s="1"/>
      <c r="W289" s="1"/>
      <c r="X289" s="1"/>
      <c r="Y289" s="1"/>
      <c r="Z289" s="1"/>
      <c r="AA289" s="1"/>
      <c r="AB289" s="1"/>
      <c r="AC289" s="1"/>
    </row>
    <row r="290" spans="1:29" s="3" customFormat="1">
      <c r="A290" s="1"/>
      <c r="B290" s="138"/>
      <c r="C290" s="2"/>
      <c r="D290" s="2"/>
      <c r="E290" s="2"/>
      <c r="F290" s="2"/>
      <c r="G290" s="2"/>
      <c r="H290" s="2"/>
      <c r="I290" s="2"/>
      <c r="J290" s="2"/>
      <c r="K290" s="2"/>
      <c r="L290" s="2"/>
      <c r="M290" s="2"/>
      <c r="N290" s="2"/>
      <c r="O290" s="2"/>
      <c r="P290" s="2"/>
      <c r="Q290" s="2"/>
      <c r="S290" s="1"/>
      <c r="T290" s="1"/>
      <c r="U290" s="1"/>
      <c r="V290" s="1"/>
      <c r="W290" s="1"/>
      <c r="X290" s="1"/>
      <c r="Y290" s="1"/>
      <c r="Z290" s="1"/>
      <c r="AA290" s="1"/>
      <c r="AB290" s="1"/>
      <c r="AC290" s="1"/>
    </row>
    <row r="291" spans="1:29" s="3" customFormat="1">
      <c r="A291" s="1"/>
      <c r="B291" s="138"/>
      <c r="C291" s="2"/>
      <c r="D291" s="2"/>
      <c r="E291" s="2"/>
      <c r="F291" s="2"/>
      <c r="G291" s="2"/>
      <c r="H291" s="2"/>
      <c r="I291" s="2"/>
      <c r="J291" s="2"/>
      <c r="K291" s="2"/>
      <c r="L291" s="2"/>
      <c r="M291" s="2"/>
      <c r="N291" s="2"/>
      <c r="O291" s="2"/>
      <c r="P291" s="2"/>
      <c r="Q291" s="2"/>
      <c r="S291" s="1"/>
      <c r="T291" s="1"/>
      <c r="U291" s="1"/>
      <c r="V291" s="1"/>
      <c r="W291" s="1"/>
      <c r="X291" s="1"/>
      <c r="Y291" s="1"/>
      <c r="Z291" s="1"/>
      <c r="AA291" s="1"/>
      <c r="AB291" s="1"/>
      <c r="AC291" s="1"/>
    </row>
    <row r="292" spans="1:29" s="3" customFormat="1">
      <c r="A292" s="1"/>
      <c r="B292" s="138"/>
      <c r="C292" s="2"/>
      <c r="D292" s="2"/>
      <c r="E292" s="2"/>
      <c r="F292" s="2"/>
      <c r="G292" s="2"/>
      <c r="H292" s="2"/>
      <c r="I292" s="2"/>
      <c r="J292" s="2"/>
      <c r="K292" s="2"/>
      <c r="L292" s="2"/>
      <c r="M292" s="2"/>
      <c r="N292" s="2"/>
      <c r="O292" s="2"/>
      <c r="P292" s="2"/>
      <c r="Q292" s="2"/>
      <c r="S292" s="1"/>
      <c r="T292" s="1"/>
      <c r="U292" s="1"/>
      <c r="V292" s="1"/>
      <c r="W292" s="1"/>
      <c r="X292" s="1"/>
      <c r="Y292" s="1"/>
      <c r="Z292" s="1"/>
      <c r="AA292" s="1"/>
      <c r="AB292" s="1"/>
      <c r="AC292" s="1"/>
    </row>
    <row r="293" spans="1:29" s="3" customFormat="1">
      <c r="A293" s="1"/>
      <c r="B293" s="138"/>
      <c r="C293" s="2"/>
      <c r="D293" s="2"/>
      <c r="E293" s="2"/>
      <c r="F293" s="2"/>
      <c r="G293" s="2"/>
      <c r="H293" s="2"/>
      <c r="I293" s="2"/>
      <c r="J293" s="2"/>
      <c r="K293" s="2"/>
      <c r="L293" s="2"/>
      <c r="M293" s="2"/>
      <c r="N293" s="2"/>
      <c r="O293" s="2"/>
      <c r="P293" s="2"/>
      <c r="Q293" s="2"/>
      <c r="S293" s="1"/>
      <c r="T293" s="1"/>
      <c r="U293" s="1"/>
      <c r="V293" s="1"/>
      <c r="W293" s="1"/>
      <c r="X293" s="1"/>
      <c r="Y293" s="1"/>
      <c r="Z293" s="1"/>
      <c r="AA293" s="1"/>
      <c r="AB293" s="1"/>
      <c r="AC293" s="1"/>
    </row>
    <row r="294" spans="1:29" s="3" customFormat="1">
      <c r="A294" s="1"/>
      <c r="B294" s="138"/>
      <c r="C294" s="2"/>
      <c r="D294" s="2"/>
      <c r="E294" s="2"/>
      <c r="F294" s="2"/>
      <c r="G294" s="2"/>
      <c r="H294" s="2"/>
      <c r="I294" s="2"/>
      <c r="J294" s="2"/>
      <c r="K294" s="2"/>
      <c r="L294" s="2"/>
      <c r="M294" s="2"/>
      <c r="N294" s="2"/>
      <c r="O294" s="2"/>
      <c r="P294" s="2"/>
      <c r="Q294" s="2"/>
      <c r="S294" s="1"/>
      <c r="T294" s="1"/>
      <c r="U294" s="1"/>
      <c r="V294" s="1"/>
      <c r="W294" s="1"/>
      <c r="X294" s="1"/>
      <c r="Y294" s="1"/>
      <c r="Z294" s="1"/>
      <c r="AA294" s="1"/>
      <c r="AB294" s="1"/>
      <c r="AC294" s="1"/>
    </row>
    <row r="295" spans="1:29" s="3" customFormat="1">
      <c r="A295" s="1"/>
      <c r="B295" s="138"/>
      <c r="C295" s="2"/>
      <c r="D295" s="2"/>
      <c r="E295" s="2"/>
      <c r="F295" s="2"/>
      <c r="G295" s="2"/>
      <c r="H295" s="2"/>
      <c r="I295" s="2"/>
      <c r="J295" s="2"/>
      <c r="K295" s="2"/>
      <c r="L295" s="2"/>
      <c r="M295" s="2"/>
      <c r="N295" s="2"/>
      <c r="O295" s="2"/>
      <c r="P295" s="2"/>
      <c r="Q295" s="2"/>
      <c r="S295" s="1"/>
      <c r="T295" s="1"/>
      <c r="U295" s="1"/>
      <c r="V295" s="1"/>
      <c r="W295" s="1"/>
      <c r="X295" s="1"/>
      <c r="Y295" s="1"/>
      <c r="Z295" s="1"/>
      <c r="AA295" s="1"/>
      <c r="AB295" s="1"/>
      <c r="AC295" s="1"/>
    </row>
    <row r="296" spans="1:29" s="3" customFormat="1">
      <c r="A296" s="1"/>
      <c r="B296" s="138"/>
      <c r="C296" s="2"/>
      <c r="D296" s="2"/>
      <c r="E296" s="2"/>
      <c r="F296" s="2"/>
      <c r="G296" s="2"/>
      <c r="H296" s="2"/>
      <c r="I296" s="2"/>
      <c r="J296" s="2"/>
      <c r="K296" s="2"/>
      <c r="L296" s="2"/>
      <c r="M296" s="2"/>
      <c r="N296" s="2"/>
      <c r="O296" s="2"/>
      <c r="P296" s="2"/>
      <c r="Q296" s="2"/>
      <c r="S296" s="1"/>
      <c r="T296" s="1"/>
      <c r="U296" s="1"/>
      <c r="V296" s="1"/>
      <c r="W296" s="1"/>
      <c r="X296" s="1"/>
      <c r="Y296" s="1"/>
      <c r="Z296" s="1"/>
      <c r="AA296" s="1"/>
      <c r="AB296" s="1"/>
      <c r="AC296" s="1"/>
    </row>
    <row r="297" spans="1:29" s="3" customFormat="1">
      <c r="A297" s="1"/>
      <c r="B297" s="138"/>
      <c r="C297" s="2"/>
      <c r="D297" s="2"/>
      <c r="E297" s="2"/>
      <c r="F297" s="2"/>
      <c r="G297" s="2"/>
      <c r="H297" s="2"/>
      <c r="I297" s="2"/>
      <c r="J297" s="2"/>
      <c r="K297" s="2"/>
      <c r="L297" s="2"/>
      <c r="M297" s="2"/>
      <c r="N297" s="2"/>
      <c r="O297" s="2"/>
      <c r="P297" s="2"/>
      <c r="Q297" s="2"/>
      <c r="S297" s="1"/>
      <c r="T297" s="1"/>
      <c r="U297" s="1"/>
      <c r="V297" s="1"/>
      <c r="W297" s="1"/>
      <c r="X297" s="1"/>
      <c r="Y297" s="1"/>
      <c r="Z297" s="1"/>
      <c r="AA297" s="1"/>
      <c r="AB297" s="1"/>
      <c r="AC297" s="1"/>
    </row>
    <row r="298" spans="1:29" s="3" customFormat="1">
      <c r="A298" s="1"/>
      <c r="B298" s="138"/>
      <c r="C298" s="2"/>
      <c r="D298" s="2"/>
      <c r="E298" s="2"/>
      <c r="F298" s="2"/>
      <c r="G298" s="2"/>
      <c r="H298" s="2"/>
      <c r="I298" s="2"/>
      <c r="J298" s="2"/>
      <c r="K298" s="2"/>
      <c r="L298" s="2"/>
      <c r="M298" s="2"/>
      <c r="N298" s="2"/>
      <c r="O298" s="2"/>
      <c r="P298" s="2"/>
      <c r="Q298" s="2"/>
      <c r="S298" s="1"/>
      <c r="T298" s="1"/>
      <c r="U298" s="1"/>
      <c r="V298" s="1"/>
      <c r="W298" s="1"/>
      <c r="X298" s="1"/>
      <c r="Y298" s="1"/>
      <c r="Z298" s="1"/>
      <c r="AA298" s="1"/>
      <c r="AB298" s="1"/>
      <c r="AC298" s="1"/>
    </row>
    <row r="299" spans="1:29" s="3" customFormat="1">
      <c r="A299" s="1"/>
      <c r="B299" s="138"/>
      <c r="C299" s="2"/>
      <c r="D299" s="2"/>
      <c r="E299" s="2"/>
      <c r="F299" s="2"/>
      <c r="G299" s="2"/>
      <c r="H299" s="2"/>
      <c r="I299" s="2"/>
      <c r="J299" s="2"/>
      <c r="K299" s="2"/>
      <c r="L299" s="2"/>
      <c r="M299" s="2"/>
      <c r="N299" s="2"/>
      <c r="O299" s="2"/>
      <c r="P299" s="2"/>
      <c r="Q299" s="2"/>
      <c r="S299" s="1"/>
      <c r="T299" s="1"/>
      <c r="U299" s="1"/>
      <c r="V299" s="1"/>
      <c r="W299" s="1"/>
      <c r="X299" s="1"/>
      <c r="Y299" s="1"/>
      <c r="Z299" s="1"/>
      <c r="AA299" s="1"/>
      <c r="AB299" s="1"/>
      <c r="AC299" s="1"/>
    </row>
    <row r="300" spans="1:29" s="3" customFormat="1">
      <c r="A300" s="1"/>
      <c r="B300" s="138"/>
      <c r="C300" s="2"/>
      <c r="D300" s="2"/>
      <c r="E300" s="2"/>
      <c r="F300" s="2"/>
      <c r="G300" s="2"/>
      <c r="H300" s="2"/>
      <c r="I300" s="2"/>
      <c r="J300" s="2"/>
      <c r="K300" s="2"/>
      <c r="L300" s="2"/>
      <c r="M300" s="2"/>
      <c r="N300" s="2"/>
      <c r="O300" s="2"/>
      <c r="P300" s="2"/>
      <c r="Q300" s="2"/>
      <c r="S300" s="1"/>
      <c r="T300" s="1"/>
      <c r="U300" s="1"/>
      <c r="V300" s="1"/>
      <c r="W300" s="1"/>
      <c r="X300" s="1"/>
      <c r="Y300" s="1"/>
      <c r="Z300" s="1"/>
      <c r="AA300" s="1"/>
      <c r="AB300" s="1"/>
      <c r="AC300" s="1"/>
    </row>
    <row r="301" spans="1:29" s="3" customFormat="1">
      <c r="A301" s="1"/>
      <c r="B301" s="138"/>
      <c r="C301" s="2"/>
      <c r="D301" s="2"/>
      <c r="E301" s="2"/>
      <c r="F301" s="2"/>
      <c r="G301" s="2"/>
      <c r="H301" s="2"/>
      <c r="I301" s="2"/>
      <c r="J301" s="2"/>
      <c r="K301" s="2"/>
      <c r="L301" s="2"/>
      <c r="M301" s="2"/>
      <c r="N301" s="2"/>
      <c r="O301" s="2"/>
      <c r="P301" s="2"/>
      <c r="Q301" s="2"/>
      <c r="S301" s="1"/>
      <c r="T301" s="1"/>
      <c r="U301" s="1"/>
      <c r="V301" s="1"/>
      <c r="W301" s="1"/>
      <c r="X301" s="1"/>
      <c r="Y301" s="1"/>
      <c r="Z301" s="1"/>
      <c r="AA301" s="1"/>
      <c r="AB301" s="1"/>
      <c r="AC301" s="1"/>
    </row>
    <row r="302" spans="1:29" s="3" customFormat="1">
      <c r="A302" s="1"/>
      <c r="B302" s="138"/>
      <c r="C302" s="2"/>
      <c r="D302" s="2"/>
      <c r="E302" s="2"/>
      <c r="F302" s="2"/>
      <c r="G302" s="2"/>
      <c r="H302" s="2"/>
      <c r="I302" s="2"/>
      <c r="J302" s="2"/>
      <c r="K302" s="2"/>
      <c r="L302" s="2"/>
      <c r="M302" s="2"/>
      <c r="N302" s="2"/>
      <c r="O302" s="2"/>
      <c r="P302" s="2"/>
      <c r="Q302" s="2"/>
      <c r="S302" s="1"/>
      <c r="T302" s="1"/>
      <c r="U302" s="1"/>
      <c r="V302" s="1"/>
      <c r="W302" s="1"/>
      <c r="X302" s="1"/>
      <c r="Y302" s="1"/>
      <c r="Z302" s="1"/>
      <c r="AA302" s="1"/>
      <c r="AB302" s="1"/>
      <c r="AC302" s="1"/>
    </row>
    <row r="303" spans="1:29" s="3" customFormat="1">
      <c r="A303" s="1"/>
      <c r="B303" s="138"/>
      <c r="C303" s="2"/>
      <c r="D303" s="2"/>
      <c r="E303" s="2"/>
      <c r="F303" s="2"/>
      <c r="G303" s="2"/>
      <c r="H303" s="2"/>
      <c r="I303" s="2"/>
      <c r="J303" s="2"/>
      <c r="K303" s="2"/>
      <c r="L303" s="2"/>
      <c r="M303" s="2"/>
      <c r="N303" s="2"/>
      <c r="O303" s="2"/>
      <c r="P303" s="2"/>
      <c r="Q303" s="2"/>
      <c r="S303" s="1"/>
      <c r="T303" s="1"/>
      <c r="U303" s="1"/>
      <c r="V303" s="1"/>
      <c r="W303" s="1"/>
      <c r="X303" s="1"/>
      <c r="Y303" s="1"/>
      <c r="Z303" s="1"/>
      <c r="AA303" s="1"/>
      <c r="AB303" s="1"/>
      <c r="AC303" s="1"/>
    </row>
    <row r="304" spans="1:29" s="3" customFormat="1">
      <c r="A304" s="1"/>
      <c r="B304" s="138"/>
      <c r="C304" s="2"/>
      <c r="D304" s="2"/>
      <c r="E304" s="2"/>
      <c r="F304" s="2"/>
      <c r="G304" s="2"/>
      <c r="H304" s="2"/>
      <c r="I304" s="2"/>
      <c r="J304" s="2"/>
      <c r="K304" s="2"/>
      <c r="L304" s="2"/>
      <c r="M304" s="2"/>
      <c r="N304" s="2"/>
      <c r="O304" s="2"/>
      <c r="P304" s="2"/>
      <c r="Q304" s="2"/>
      <c r="S304" s="1"/>
      <c r="T304" s="1"/>
      <c r="U304" s="1"/>
      <c r="V304" s="1"/>
      <c r="W304" s="1"/>
      <c r="X304" s="1"/>
      <c r="Y304" s="1"/>
      <c r="Z304" s="1"/>
      <c r="AA304" s="1"/>
      <c r="AB304" s="1"/>
      <c r="AC304" s="1"/>
    </row>
    <row r="305" spans="1:29" s="3" customFormat="1">
      <c r="A305" s="1"/>
      <c r="B305" s="138"/>
      <c r="C305" s="2"/>
      <c r="D305" s="2"/>
      <c r="E305" s="2"/>
      <c r="F305" s="2"/>
      <c r="G305" s="2"/>
      <c r="H305" s="2"/>
      <c r="I305" s="2"/>
      <c r="J305" s="2"/>
      <c r="K305" s="2"/>
      <c r="L305" s="2"/>
      <c r="M305" s="2"/>
      <c r="N305" s="2"/>
      <c r="O305" s="2"/>
      <c r="P305" s="2"/>
      <c r="Q305" s="2"/>
      <c r="S305" s="1"/>
      <c r="T305" s="1"/>
      <c r="U305" s="1"/>
      <c r="V305" s="1"/>
      <c r="W305" s="1"/>
      <c r="X305" s="1"/>
      <c r="Y305" s="1"/>
      <c r="Z305" s="1"/>
      <c r="AA305" s="1"/>
      <c r="AB305" s="1"/>
      <c r="AC305" s="1"/>
    </row>
    <row r="306" spans="1:29" s="3" customFormat="1">
      <c r="A306" s="1"/>
      <c r="B306" s="138"/>
      <c r="C306" s="2"/>
      <c r="D306" s="2"/>
      <c r="E306" s="2"/>
      <c r="F306" s="2"/>
      <c r="G306" s="2"/>
      <c r="H306" s="2"/>
      <c r="I306" s="2"/>
      <c r="J306" s="2"/>
      <c r="K306" s="2"/>
      <c r="L306" s="2"/>
      <c r="M306" s="2"/>
      <c r="N306" s="2"/>
      <c r="O306" s="2"/>
      <c r="P306" s="2"/>
      <c r="Q306" s="2"/>
      <c r="S306" s="1"/>
      <c r="T306" s="1"/>
      <c r="U306" s="1"/>
      <c r="V306" s="1"/>
      <c r="W306" s="1"/>
      <c r="X306" s="1"/>
      <c r="Y306" s="1"/>
      <c r="Z306" s="1"/>
      <c r="AA306" s="1"/>
      <c r="AB306" s="1"/>
      <c r="AC306" s="1"/>
    </row>
    <row r="307" spans="1:29" s="3" customFormat="1">
      <c r="A307" s="1"/>
      <c r="B307" s="138"/>
      <c r="C307" s="2"/>
      <c r="D307" s="2"/>
      <c r="E307" s="2"/>
      <c r="F307" s="2"/>
      <c r="G307" s="2"/>
      <c r="H307" s="2"/>
      <c r="I307" s="2"/>
      <c r="J307" s="2"/>
      <c r="K307" s="2"/>
      <c r="L307" s="2"/>
      <c r="M307" s="2"/>
      <c r="N307" s="2"/>
      <c r="O307" s="2"/>
      <c r="P307" s="2"/>
      <c r="Q307" s="2"/>
      <c r="S307" s="1"/>
      <c r="T307" s="1"/>
      <c r="U307" s="1"/>
      <c r="V307" s="1"/>
      <c r="W307" s="1"/>
      <c r="X307" s="1"/>
      <c r="Y307" s="1"/>
      <c r="Z307" s="1"/>
      <c r="AA307" s="1"/>
      <c r="AB307" s="1"/>
      <c r="AC307" s="1"/>
    </row>
    <row r="308" spans="1:29" s="3" customFormat="1">
      <c r="A308" s="1"/>
      <c r="B308" s="138"/>
      <c r="C308" s="2"/>
      <c r="D308" s="2"/>
      <c r="E308" s="2"/>
      <c r="F308" s="2"/>
      <c r="G308" s="2"/>
      <c r="H308" s="2"/>
      <c r="I308" s="2"/>
      <c r="J308" s="2"/>
      <c r="K308" s="2"/>
      <c r="L308" s="2"/>
      <c r="M308" s="2"/>
      <c r="N308" s="2"/>
      <c r="O308" s="2"/>
      <c r="P308" s="2"/>
      <c r="Q308" s="2"/>
      <c r="S308" s="1"/>
      <c r="T308" s="1"/>
      <c r="U308" s="1"/>
      <c r="V308" s="1"/>
      <c r="W308" s="1"/>
      <c r="X308" s="1"/>
      <c r="Y308" s="1"/>
      <c r="Z308" s="1"/>
      <c r="AA308" s="1"/>
      <c r="AB308" s="1"/>
      <c r="AC308" s="1"/>
    </row>
    <row r="309" spans="1:29" s="3" customFormat="1">
      <c r="A309" s="1"/>
      <c r="B309" s="138"/>
      <c r="C309" s="2"/>
      <c r="D309" s="2"/>
      <c r="E309" s="2"/>
      <c r="F309" s="2"/>
      <c r="G309" s="2"/>
      <c r="H309" s="2"/>
      <c r="I309" s="2"/>
      <c r="J309" s="2"/>
      <c r="K309" s="2"/>
      <c r="L309" s="2"/>
      <c r="M309" s="2"/>
      <c r="N309" s="2"/>
      <c r="O309" s="2"/>
      <c r="P309" s="2"/>
      <c r="Q309" s="2"/>
      <c r="S309" s="1"/>
      <c r="T309" s="1"/>
      <c r="U309" s="1"/>
      <c r="V309" s="1"/>
      <c r="W309" s="1"/>
      <c r="X309" s="1"/>
      <c r="Y309" s="1"/>
      <c r="Z309" s="1"/>
      <c r="AA309" s="1"/>
      <c r="AB309" s="1"/>
      <c r="AC309" s="1"/>
    </row>
    <row r="310" spans="1:29" s="3" customFormat="1">
      <c r="A310" s="1"/>
      <c r="B310" s="138"/>
      <c r="C310" s="2"/>
      <c r="D310" s="2"/>
      <c r="E310" s="2"/>
      <c r="F310" s="2"/>
      <c r="G310" s="2"/>
      <c r="H310" s="2"/>
      <c r="I310" s="2"/>
      <c r="J310" s="2"/>
      <c r="K310" s="2"/>
      <c r="L310" s="2"/>
      <c r="M310" s="2"/>
      <c r="N310" s="2"/>
      <c r="O310" s="2"/>
      <c r="P310" s="2"/>
      <c r="Q310" s="2"/>
      <c r="S310" s="1"/>
      <c r="T310" s="1"/>
      <c r="U310" s="1"/>
      <c r="V310" s="1"/>
      <c r="W310" s="1"/>
      <c r="X310" s="1"/>
      <c r="Y310" s="1"/>
      <c r="Z310" s="1"/>
      <c r="AA310" s="1"/>
      <c r="AB310" s="1"/>
      <c r="AC310" s="1"/>
    </row>
    <row r="311" spans="1:29" s="3" customFormat="1">
      <c r="A311" s="1"/>
      <c r="B311" s="138"/>
      <c r="C311" s="2"/>
      <c r="D311" s="2"/>
      <c r="E311" s="2"/>
      <c r="F311" s="2"/>
      <c r="G311" s="2"/>
      <c r="H311" s="2"/>
      <c r="I311" s="2"/>
      <c r="J311" s="2"/>
      <c r="K311" s="2"/>
      <c r="L311" s="2"/>
      <c r="M311" s="2"/>
      <c r="N311" s="2"/>
      <c r="O311" s="2"/>
      <c r="P311" s="2"/>
      <c r="Q311" s="2"/>
      <c r="S311" s="1"/>
      <c r="T311" s="1"/>
      <c r="U311" s="1"/>
      <c r="V311" s="1"/>
      <c r="W311" s="1"/>
      <c r="X311" s="1"/>
      <c r="Y311" s="1"/>
      <c r="Z311" s="1"/>
      <c r="AA311" s="1"/>
      <c r="AB311" s="1"/>
      <c r="AC311" s="1"/>
    </row>
    <row r="312" spans="1:29" s="3" customFormat="1">
      <c r="A312" s="1"/>
      <c r="B312" s="138"/>
      <c r="C312" s="2"/>
      <c r="D312" s="2"/>
      <c r="E312" s="2"/>
      <c r="F312" s="2"/>
      <c r="G312" s="2"/>
      <c r="H312" s="2"/>
      <c r="I312" s="2"/>
      <c r="J312" s="2"/>
      <c r="K312" s="2"/>
      <c r="L312" s="2"/>
      <c r="M312" s="2"/>
      <c r="N312" s="2"/>
      <c r="O312" s="2"/>
      <c r="P312" s="2"/>
      <c r="Q312" s="2"/>
      <c r="S312" s="1"/>
      <c r="T312" s="1"/>
      <c r="U312" s="1"/>
      <c r="V312" s="1"/>
      <c r="W312" s="1"/>
      <c r="X312" s="1"/>
      <c r="Y312" s="1"/>
      <c r="Z312" s="1"/>
      <c r="AA312" s="1"/>
      <c r="AB312" s="1"/>
      <c r="AC312" s="1"/>
    </row>
    <row r="313" spans="1:29" s="3" customFormat="1">
      <c r="A313" s="1"/>
      <c r="B313" s="138"/>
      <c r="C313" s="2"/>
      <c r="D313" s="2"/>
      <c r="E313" s="2"/>
      <c r="F313" s="2"/>
      <c r="G313" s="2"/>
      <c r="H313" s="2"/>
      <c r="I313" s="2"/>
      <c r="J313" s="2"/>
      <c r="K313" s="2"/>
      <c r="L313" s="2"/>
      <c r="M313" s="2"/>
      <c r="N313" s="2"/>
      <c r="O313" s="2"/>
      <c r="P313" s="2"/>
      <c r="Q313" s="2"/>
      <c r="S313" s="1"/>
      <c r="T313" s="1"/>
      <c r="U313" s="1"/>
      <c r="V313" s="1"/>
      <c r="W313" s="1"/>
      <c r="X313" s="1"/>
      <c r="Y313" s="1"/>
      <c r="Z313" s="1"/>
      <c r="AA313" s="1"/>
      <c r="AB313" s="1"/>
      <c r="AC313" s="1"/>
    </row>
    <row r="314" spans="1:29" s="3" customFormat="1">
      <c r="A314" s="1"/>
      <c r="B314" s="138"/>
      <c r="C314" s="2"/>
      <c r="D314" s="2"/>
      <c r="E314" s="2"/>
      <c r="F314" s="2"/>
      <c r="G314" s="2"/>
      <c r="H314" s="2"/>
      <c r="I314" s="2"/>
      <c r="J314" s="2"/>
      <c r="K314" s="2"/>
      <c r="L314" s="2"/>
      <c r="M314" s="2"/>
      <c r="N314" s="2"/>
      <c r="O314" s="2"/>
      <c r="P314" s="2"/>
      <c r="Q314" s="2"/>
      <c r="S314" s="1"/>
      <c r="T314" s="1"/>
      <c r="U314" s="1"/>
      <c r="V314" s="1"/>
      <c r="W314" s="1"/>
      <c r="X314" s="1"/>
      <c r="Y314" s="1"/>
      <c r="Z314" s="1"/>
      <c r="AA314" s="1"/>
      <c r="AB314" s="1"/>
      <c r="AC314" s="1"/>
    </row>
    <row r="315" spans="1:29" s="3" customFormat="1">
      <c r="A315" s="1"/>
      <c r="B315" s="138"/>
      <c r="C315" s="2"/>
      <c r="D315" s="2"/>
      <c r="E315" s="2"/>
      <c r="F315" s="2"/>
      <c r="G315" s="2"/>
      <c r="H315" s="2"/>
      <c r="I315" s="2"/>
      <c r="J315" s="2"/>
      <c r="K315" s="2"/>
      <c r="L315" s="2"/>
      <c r="M315" s="2"/>
      <c r="N315" s="2"/>
      <c r="O315" s="2"/>
      <c r="P315" s="2"/>
      <c r="Q315" s="2"/>
      <c r="S315" s="1"/>
      <c r="T315" s="1"/>
      <c r="U315" s="1"/>
      <c r="V315" s="1"/>
      <c r="W315" s="1"/>
      <c r="X315" s="1"/>
      <c r="Y315" s="1"/>
      <c r="Z315" s="1"/>
      <c r="AA315" s="1"/>
      <c r="AB315" s="1"/>
      <c r="AC315" s="1"/>
    </row>
    <row r="316" spans="1:29" s="3" customFormat="1">
      <c r="A316" s="1"/>
      <c r="B316" s="138"/>
      <c r="C316" s="2"/>
      <c r="D316" s="2"/>
      <c r="E316" s="2"/>
      <c r="F316" s="2"/>
      <c r="G316" s="2"/>
      <c r="H316" s="2"/>
      <c r="I316" s="2"/>
      <c r="J316" s="2"/>
      <c r="K316" s="2"/>
      <c r="L316" s="2"/>
      <c r="M316" s="2"/>
      <c r="N316" s="2"/>
      <c r="O316" s="2"/>
      <c r="P316" s="2"/>
      <c r="Q316" s="2"/>
      <c r="S316" s="1"/>
      <c r="T316" s="1"/>
      <c r="U316" s="1"/>
      <c r="V316" s="1"/>
      <c r="W316" s="1"/>
      <c r="X316" s="1"/>
      <c r="Y316" s="1"/>
      <c r="Z316" s="1"/>
      <c r="AA316" s="1"/>
      <c r="AB316" s="1"/>
      <c r="AC316" s="1"/>
    </row>
    <row r="317" spans="1:29" s="3" customFormat="1">
      <c r="A317" s="1"/>
      <c r="B317" s="138"/>
      <c r="C317" s="2"/>
      <c r="D317" s="2"/>
      <c r="E317" s="2"/>
      <c r="F317" s="2"/>
      <c r="G317" s="2"/>
      <c r="H317" s="2"/>
      <c r="I317" s="2"/>
      <c r="J317" s="2"/>
      <c r="K317" s="2"/>
      <c r="L317" s="2"/>
      <c r="M317" s="2"/>
      <c r="N317" s="2"/>
      <c r="O317" s="2"/>
      <c r="P317" s="2"/>
      <c r="Q317" s="2"/>
      <c r="S317" s="1"/>
      <c r="T317" s="1"/>
      <c r="U317" s="1"/>
      <c r="V317" s="1"/>
      <c r="W317" s="1"/>
      <c r="X317" s="1"/>
      <c r="Y317" s="1"/>
      <c r="Z317" s="1"/>
      <c r="AA317" s="1"/>
      <c r="AB317" s="1"/>
      <c r="AC317" s="1"/>
    </row>
    <row r="318" spans="1:29" s="3" customFormat="1">
      <c r="A318" s="1"/>
      <c r="B318" s="138"/>
      <c r="C318" s="2"/>
      <c r="D318" s="2"/>
      <c r="E318" s="2"/>
      <c r="F318" s="2"/>
      <c r="G318" s="2"/>
      <c r="H318" s="2"/>
      <c r="I318" s="2"/>
      <c r="J318" s="2"/>
      <c r="K318" s="2"/>
      <c r="L318" s="2"/>
      <c r="M318" s="2"/>
      <c r="N318" s="2"/>
      <c r="O318" s="2"/>
      <c r="P318" s="2"/>
      <c r="Q318" s="2"/>
      <c r="S318" s="1"/>
      <c r="T318" s="1"/>
      <c r="U318" s="1"/>
      <c r="V318" s="1"/>
      <c r="W318" s="1"/>
      <c r="X318" s="1"/>
      <c r="Y318" s="1"/>
      <c r="Z318" s="1"/>
      <c r="AA318" s="1"/>
      <c r="AB318" s="1"/>
      <c r="AC318" s="1"/>
    </row>
    <row r="319" spans="1:29" s="3" customFormat="1">
      <c r="A319" s="1"/>
      <c r="B319" s="138"/>
      <c r="C319" s="2"/>
      <c r="D319" s="2"/>
      <c r="E319" s="2"/>
      <c r="F319" s="2"/>
      <c r="G319" s="2"/>
      <c r="H319" s="2"/>
      <c r="I319" s="2"/>
      <c r="J319" s="2"/>
      <c r="K319" s="2"/>
      <c r="L319" s="2"/>
      <c r="M319" s="2"/>
      <c r="N319" s="2"/>
      <c r="O319" s="2"/>
      <c r="P319" s="2"/>
      <c r="Q319" s="2"/>
      <c r="S319" s="1"/>
      <c r="T319" s="1"/>
      <c r="U319" s="1"/>
      <c r="V319" s="1"/>
      <c r="W319" s="1"/>
      <c r="X319" s="1"/>
      <c r="Y319" s="1"/>
      <c r="Z319" s="1"/>
      <c r="AA319" s="1"/>
      <c r="AB319" s="1"/>
      <c r="AC319" s="1"/>
    </row>
    <row r="320" spans="1:29" s="3" customFormat="1">
      <c r="A320" s="1"/>
      <c r="B320" s="138"/>
      <c r="C320" s="2"/>
      <c r="D320" s="2"/>
      <c r="E320" s="2"/>
      <c r="F320" s="2"/>
      <c r="G320" s="2"/>
      <c r="H320" s="2"/>
      <c r="I320" s="2"/>
      <c r="J320" s="2"/>
      <c r="K320" s="2"/>
      <c r="L320" s="2"/>
      <c r="M320" s="2"/>
      <c r="N320" s="2"/>
      <c r="O320" s="2"/>
      <c r="P320" s="2"/>
      <c r="Q320" s="2"/>
      <c r="S320" s="1"/>
      <c r="T320" s="1"/>
      <c r="U320" s="1"/>
      <c r="V320" s="1"/>
      <c r="W320" s="1"/>
      <c r="X320" s="1"/>
      <c r="Y320" s="1"/>
      <c r="Z320" s="1"/>
      <c r="AA320" s="1"/>
      <c r="AB320" s="1"/>
      <c r="AC320" s="1"/>
    </row>
    <row r="321" spans="1:29" s="3" customFormat="1">
      <c r="A321" s="1"/>
      <c r="B321" s="138"/>
      <c r="C321" s="2"/>
      <c r="D321" s="2"/>
      <c r="E321" s="2"/>
      <c r="F321" s="2"/>
      <c r="G321" s="2"/>
      <c r="H321" s="2"/>
      <c r="I321" s="2"/>
      <c r="J321" s="2"/>
      <c r="K321" s="2"/>
      <c r="L321" s="2"/>
      <c r="M321" s="2"/>
      <c r="N321" s="2"/>
      <c r="O321" s="2"/>
      <c r="P321" s="2"/>
      <c r="Q321" s="2"/>
      <c r="S321" s="1"/>
      <c r="T321" s="1"/>
      <c r="U321" s="1"/>
      <c r="V321" s="1"/>
      <c r="W321" s="1"/>
      <c r="X321" s="1"/>
      <c r="Y321" s="1"/>
      <c r="Z321" s="1"/>
      <c r="AA321" s="1"/>
      <c r="AB321" s="1"/>
      <c r="AC321" s="1"/>
    </row>
    <row r="322" spans="1:29" s="3" customFormat="1">
      <c r="A322" s="1"/>
      <c r="B322" s="138"/>
      <c r="C322" s="2"/>
      <c r="D322" s="2"/>
      <c r="E322" s="2"/>
      <c r="F322" s="2"/>
      <c r="G322" s="2"/>
      <c r="H322" s="2"/>
      <c r="I322" s="2"/>
      <c r="J322" s="2"/>
      <c r="K322" s="2"/>
      <c r="L322" s="2"/>
      <c r="M322" s="2"/>
      <c r="N322" s="2"/>
      <c r="O322" s="2"/>
      <c r="P322" s="2"/>
      <c r="Q322" s="2"/>
      <c r="S322" s="1"/>
      <c r="T322" s="1"/>
      <c r="U322" s="1"/>
      <c r="V322" s="1"/>
      <c r="W322" s="1"/>
      <c r="X322" s="1"/>
      <c r="Y322" s="1"/>
      <c r="Z322" s="1"/>
      <c r="AA322" s="1"/>
      <c r="AB322" s="1"/>
      <c r="AC322" s="1"/>
    </row>
    <row r="323" spans="1:29" s="3" customFormat="1">
      <c r="A323" s="1"/>
      <c r="B323" s="138"/>
      <c r="C323" s="2"/>
      <c r="D323" s="2"/>
      <c r="E323" s="2"/>
      <c r="F323" s="2"/>
      <c r="G323" s="2"/>
      <c r="H323" s="2"/>
      <c r="I323" s="2"/>
      <c r="J323" s="2"/>
      <c r="K323" s="2"/>
      <c r="L323" s="2"/>
      <c r="M323" s="2"/>
      <c r="N323" s="2"/>
      <c r="O323" s="2"/>
      <c r="P323" s="2"/>
      <c r="Q323" s="2"/>
      <c r="S323" s="1"/>
      <c r="T323" s="1"/>
      <c r="U323" s="1"/>
      <c r="V323" s="1"/>
      <c r="W323" s="1"/>
      <c r="X323" s="1"/>
      <c r="Y323" s="1"/>
      <c r="Z323" s="1"/>
      <c r="AA323" s="1"/>
      <c r="AB323" s="1"/>
      <c r="AC323" s="1"/>
    </row>
    <row r="324" spans="1:29" s="3" customFormat="1">
      <c r="A324" s="1"/>
      <c r="B324" s="138"/>
      <c r="C324" s="2"/>
      <c r="D324" s="2"/>
      <c r="E324" s="2"/>
      <c r="F324" s="2"/>
      <c r="G324" s="2"/>
      <c r="H324" s="2"/>
      <c r="I324" s="2"/>
      <c r="J324" s="2"/>
      <c r="K324" s="2"/>
      <c r="L324" s="2"/>
      <c r="M324" s="2"/>
      <c r="N324" s="2"/>
      <c r="O324" s="2"/>
      <c r="P324" s="2"/>
      <c r="Q324" s="2"/>
      <c r="S324" s="1"/>
      <c r="T324" s="1"/>
      <c r="U324" s="1"/>
      <c r="V324" s="1"/>
      <c r="W324" s="1"/>
      <c r="X324" s="1"/>
      <c r="Y324" s="1"/>
      <c r="Z324" s="1"/>
      <c r="AA324" s="1"/>
      <c r="AB324" s="1"/>
      <c r="AC324" s="1"/>
    </row>
    <row r="325" spans="1:29" s="3" customFormat="1">
      <c r="A325" s="1"/>
      <c r="B325" s="138"/>
      <c r="C325" s="2"/>
      <c r="D325" s="2"/>
      <c r="E325" s="2"/>
      <c r="F325" s="2"/>
      <c r="G325" s="2"/>
      <c r="H325" s="2"/>
      <c r="I325" s="2"/>
      <c r="J325" s="2"/>
      <c r="K325" s="2"/>
      <c r="L325" s="2"/>
      <c r="M325" s="2"/>
      <c r="N325" s="2"/>
      <c r="O325" s="2"/>
      <c r="P325" s="2"/>
      <c r="Q325" s="2"/>
      <c r="S325" s="1"/>
      <c r="T325" s="1"/>
      <c r="U325" s="1"/>
      <c r="V325" s="1"/>
      <c r="W325" s="1"/>
      <c r="X325" s="1"/>
      <c r="Y325" s="1"/>
      <c r="Z325" s="1"/>
      <c r="AA325" s="1"/>
      <c r="AB325" s="1"/>
      <c r="AC325" s="1"/>
    </row>
    <row r="326" spans="1:29" s="3" customFormat="1">
      <c r="A326" s="1"/>
      <c r="B326" s="138"/>
      <c r="C326" s="2"/>
      <c r="D326" s="2"/>
      <c r="E326" s="2"/>
      <c r="F326" s="2"/>
      <c r="G326" s="2"/>
      <c r="H326" s="2"/>
      <c r="I326" s="2"/>
      <c r="J326" s="2"/>
      <c r="K326" s="2"/>
      <c r="L326" s="2"/>
      <c r="M326" s="2"/>
      <c r="N326" s="2"/>
      <c r="O326" s="2"/>
      <c r="P326" s="2"/>
      <c r="Q326" s="2"/>
      <c r="S326" s="1"/>
      <c r="T326" s="1"/>
      <c r="U326" s="1"/>
      <c r="V326" s="1"/>
      <c r="W326" s="1"/>
      <c r="X326" s="1"/>
      <c r="Y326" s="1"/>
      <c r="Z326" s="1"/>
      <c r="AA326" s="1"/>
      <c r="AB326" s="1"/>
      <c r="AC326" s="1"/>
    </row>
    <row r="327" spans="1:29" s="3" customFormat="1">
      <c r="A327" s="1"/>
      <c r="B327" s="138"/>
      <c r="C327" s="2"/>
      <c r="D327" s="2"/>
      <c r="E327" s="2"/>
      <c r="F327" s="2"/>
      <c r="G327" s="2"/>
      <c r="H327" s="2"/>
      <c r="I327" s="2"/>
      <c r="J327" s="2"/>
      <c r="K327" s="2"/>
      <c r="L327" s="2"/>
      <c r="M327" s="2"/>
      <c r="N327" s="2"/>
      <c r="O327" s="2"/>
      <c r="P327" s="2"/>
      <c r="Q327" s="2"/>
      <c r="S327" s="1"/>
      <c r="T327" s="1"/>
      <c r="U327" s="1"/>
      <c r="V327" s="1"/>
      <c r="W327" s="1"/>
      <c r="X327" s="1"/>
      <c r="Y327" s="1"/>
      <c r="Z327" s="1"/>
      <c r="AA327" s="1"/>
      <c r="AB327" s="1"/>
      <c r="AC327" s="1"/>
    </row>
    <row r="328" spans="1:29" s="3" customFormat="1">
      <c r="A328" s="1"/>
      <c r="B328" s="138"/>
      <c r="C328" s="2"/>
      <c r="D328" s="2"/>
      <c r="E328" s="2"/>
      <c r="F328" s="2"/>
      <c r="G328" s="2"/>
      <c r="H328" s="2"/>
      <c r="I328" s="2"/>
      <c r="J328" s="2"/>
      <c r="K328" s="2"/>
      <c r="L328" s="2"/>
      <c r="M328" s="2"/>
      <c r="N328" s="2"/>
      <c r="O328" s="2"/>
      <c r="P328" s="2"/>
      <c r="Q328" s="2"/>
      <c r="S328" s="1"/>
      <c r="T328" s="1"/>
      <c r="U328" s="1"/>
      <c r="V328" s="1"/>
      <c r="W328" s="1"/>
      <c r="X328" s="1"/>
      <c r="Y328" s="1"/>
      <c r="Z328" s="1"/>
      <c r="AA328" s="1"/>
      <c r="AB328" s="1"/>
      <c r="AC328" s="1"/>
    </row>
    <row r="329" spans="1:29" s="3" customFormat="1">
      <c r="A329" s="1"/>
      <c r="B329" s="138"/>
      <c r="C329" s="2"/>
      <c r="D329" s="2"/>
      <c r="E329" s="2"/>
      <c r="F329" s="2"/>
      <c r="G329" s="2"/>
      <c r="H329" s="2"/>
      <c r="I329" s="2"/>
      <c r="J329" s="2"/>
      <c r="K329" s="2"/>
      <c r="L329" s="2"/>
      <c r="M329" s="2"/>
      <c r="N329" s="2"/>
      <c r="O329" s="2"/>
      <c r="P329" s="2"/>
      <c r="Q329" s="2"/>
      <c r="S329" s="1"/>
      <c r="T329" s="1"/>
      <c r="U329" s="1"/>
      <c r="V329" s="1"/>
      <c r="W329" s="1"/>
      <c r="X329" s="1"/>
      <c r="Y329" s="1"/>
      <c r="Z329" s="1"/>
      <c r="AA329" s="1"/>
      <c r="AB329" s="1"/>
      <c r="AC329" s="1"/>
    </row>
    <row r="330" spans="1:29" s="3" customFormat="1">
      <c r="A330" s="1"/>
      <c r="B330" s="138"/>
      <c r="C330" s="2"/>
      <c r="D330" s="2"/>
      <c r="E330" s="2"/>
      <c r="F330" s="2"/>
      <c r="G330" s="2"/>
      <c r="H330" s="2"/>
      <c r="I330" s="2"/>
      <c r="J330" s="2"/>
      <c r="K330" s="2"/>
      <c r="L330" s="2"/>
      <c r="M330" s="2"/>
      <c r="N330" s="2"/>
      <c r="O330" s="2"/>
      <c r="P330" s="2"/>
      <c r="Q330" s="2"/>
      <c r="S330" s="1"/>
      <c r="T330" s="1"/>
      <c r="U330" s="1"/>
      <c r="V330" s="1"/>
      <c r="W330" s="1"/>
      <c r="X330" s="1"/>
      <c r="Y330" s="1"/>
      <c r="Z330" s="1"/>
      <c r="AA330" s="1"/>
      <c r="AB330" s="1"/>
      <c r="AC330" s="1"/>
    </row>
    <row r="331" spans="1:29" s="3" customFormat="1">
      <c r="A331" s="1"/>
      <c r="B331" s="138"/>
      <c r="C331" s="2"/>
      <c r="D331" s="2"/>
      <c r="E331" s="2"/>
      <c r="F331" s="2"/>
      <c r="G331" s="2"/>
      <c r="H331" s="2"/>
      <c r="I331" s="2"/>
      <c r="J331" s="2"/>
      <c r="K331" s="2"/>
      <c r="L331" s="2"/>
      <c r="M331" s="2"/>
      <c r="N331" s="2"/>
      <c r="O331" s="2"/>
      <c r="P331" s="2"/>
      <c r="Q331" s="2"/>
      <c r="S331" s="1"/>
      <c r="T331" s="1"/>
      <c r="U331" s="1"/>
      <c r="V331" s="1"/>
      <c r="W331" s="1"/>
      <c r="X331" s="1"/>
      <c r="Y331" s="1"/>
      <c r="Z331" s="1"/>
      <c r="AA331" s="1"/>
      <c r="AB331" s="1"/>
      <c r="AC331" s="1"/>
    </row>
    <row r="332" spans="1:29" s="3" customFormat="1">
      <c r="A332" s="1"/>
      <c r="B332" s="138"/>
      <c r="C332" s="2"/>
      <c r="D332" s="2"/>
      <c r="E332" s="2"/>
      <c r="F332" s="2"/>
      <c r="G332" s="2"/>
      <c r="H332" s="2"/>
      <c r="I332" s="2"/>
      <c r="J332" s="2"/>
      <c r="K332" s="2"/>
      <c r="L332" s="2"/>
      <c r="M332" s="2"/>
      <c r="N332" s="2"/>
      <c r="O332" s="2"/>
      <c r="P332" s="2"/>
      <c r="Q332" s="2"/>
      <c r="S332" s="1"/>
      <c r="T332" s="1"/>
      <c r="U332" s="1"/>
      <c r="V332" s="1"/>
      <c r="W332" s="1"/>
      <c r="X332" s="1"/>
      <c r="Y332" s="1"/>
      <c r="Z332" s="1"/>
      <c r="AA332" s="1"/>
      <c r="AB332" s="1"/>
      <c r="AC332" s="1"/>
    </row>
    <row r="333" spans="1:29" s="3" customFormat="1">
      <c r="A333" s="1"/>
      <c r="B333" s="138"/>
      <c r="C333" s="2"/>
      <c r="D333" s="2"/>
      <c r="E333" s="2"/>
      <c r="F333" s="2"/>
      <c r="G333" s="2"/>
      <c r="H333" s="2"/>
      <c r="I333" s="2"/>
      <c r="J333" s="2"/>
      <c r="K333" s="2"/>
      <c r="L333" s="2"/>
      <c r="M333" s="2"/>
      <c r="N333" s="2"/>
      <c r="O333" s="2"/>
      <c r="P333" s="2"/>
      <c r="Q333" s="2"/>
      <c r="S333" s="1"/>
      <c r="T333" s="1"/>
      <c r="U333" s="1"/>
      <c r="V333" s="1"/>
      <c r="W333" s="1"/>
      <c r="X333" s="1"/>
      <c r="Y333" s="1"/>
      <c r="Z333" s="1"/>
      <c r="AA333" s="1"/>
      <c r="AB333" s="1"/>
      <c r="AC333" s="1"/>
    </row>
    <row r="334" spans="1:29" s="3" customFormat="1">
      <c r="A334" s="1"/>
      <c r="B334" s="138"/>
      <c r="C334" s="2"/>
      <c r="D334" s="2"/>
      <c r="E334" s="2"/>
      <c r="F334" s="2"/>
      <c r="G334" s="2"/>
      <c r="H334" s="2"/>
      <c r="I334" s="2"/>
      <c r="J334" s="2"/>
      <c r="K334" s="2"/>
      <c r="L334" s="2"/>
      <c r="M334" s="2"/>
      <c r="N334" s="2"/>
      <c r="O334" s="2"/>
      <c r="P334" s="2"/>
      <c r="Q334" s="2"/>
      <c r="S334" s="1"/>
      <c r="T334" s="1"/>
      <c r="U334" s="1"/>
      <c r="V334" s="1"/>
      <c r="W334" s="1"/>
      <c r="X334" s="1"/>
      <c r="Y334" s="1"/>
      <c r="Z334" s="1"/>
      <c r="AA334" s="1"/>
      <c r="AB334" s="1"/>
      <c r="AC334" s="1"/>
    </row>
    <row r="335" spans="1:29" s="3" customFormat="1">
      <c r="A335" s="1"/>
      <c r="B335" s="138"/>
      <c r="C335" s="2"/>
      <c r="D335" s="2"/>
      <c r="E335" s="2"/>
      <c r="F335" s="2"/>
      <c r="G335" s="2"/>
      <c r="H335" s="2"/>
      <c r="I335" s="2"/>
      <c r="J335" s="2"/>
      <c r="K335" s="2"/>
      <c r="L335" s="2"/>
      <c r="M335" s="2"/>
      <c r="N335" s="2"/>
      <c r="O335" s="2"/>
      <c r="P335" s="2"/>
      <c r="Q335" s="2"/>
      <c r="S335" s="1"/>
      <c r="T335" s="1"/>
      <c r="U335" s="1"/>
      <c r="V335" s="1"/>
      <c r="W335" s="1"/>
      <c r="X335" s="1"/>
      <c r="Y335" s="1"/>
      <c r="Z335" s="1"/>
      <c r="AA335" s="1"/>
      <c r="AB335" s="1"/>
      <c r="AC335" s="1"/>
    </row>
    <row r="336" spans="1:29" s="3" customFormat="1">
      <c r="A336" s="1"/>
      <c r="B336" s="138"/>
      <c r="C336" s="2"/>
      <c r="D336" s="2"/>
      <c r="E336" s="2"/>
      <c r="F336" s="2"/>
      <c r="G336" s="2"/>
      <c r="H336" s="2"/>
      <c r="I336" s="2"/>
      <c r="J336" s="2"/>
      <c r="K336" s="2"/>
      <c r="L336" s="2"/>
      <c r="M336" s="2"/>
      <c r="N336" s="2"/>
      <c r="O336" s="2"/>
      <c r="P336" s="2"/>
      <c r="Q336" s="2"/>
      <c r="S336" s="1"/>
      <c r="T336" s="1"/>
      <c r="U336" s="1"/>
      <c r="V336" s="1"/>
      <c r="W336" s="1"/>
      <c r="X336" s="1"/>
      <c r="Y336" s="1"/>
      <c r="Z336" s="1"/>
      <c r="AA336" s="1"/>
      <c r="AB336" s="1"/>
      <c r="AC336" s="1"/>
    </row>
    <row r="337" spans="1:29" s="3" customFormat="1">
      <c r="A337" s="1"/>
      <c r="B337" s="138"/>
      <c r="C337" s="2"/>
      <c r="D337" s="2"/>
      <c r="E337" s="2"/>
      <c r="F337" s="2"/>
      <c r="G337" s="2"/>
      <c r="H337" s="2"/>
      <c r="I337" s="2"/>
      <c r="J337" s="2"/>
      <c r="K337" s="2"/>
      <c r="L337" s="2"/>
      <c r="M337" s="2"/>
      <c r="N337" s="2"/>
      <c r="O337" s="2"/>
      <c r="P337" s="2"/>
      <c r="Q337" s="2"/>
      <c r="S337" s="1"/>
      <c r="T337" s="1"/>
      <c r="U337" s="1"/>
      <c r="V337" s="1"/>
      <c r="W337" s="1"/>
      <c r="X337" s="1"/>
      <c r="Y337" s="1"/>
      <c r="Z337" s="1"/>
      <c r="AA337" s="1"/>
      <c r="AB337" s="1"/>
      <c r="AC337" s="1"/>
    </row>
    <row r="338" spans="1:29" s="3" customFormat="1">
      <c r="A338" s="1"/>
      <c r="B338" s="138"/>
      <c r="C338" s="2"/>
      <c r="D338" s="2"/>
      <c r="E338" s="2"/>
      <c r="F338" s="2"/>
      <c r="G338" s="2"/>
      <c r="H338" s="2"/>
      <c r="I338" s="2"/>
      <c r="J338" s="2"/>
      <c r="K338" s="2"/>
      <c r="L338" s="2"/>
      <c r="M338" s="2"/>
      <c r="N338" s="2"/>
      <c r="O338" s="2"/>
      <c r="P338" s="2"/>
      <c r="Q338" s="2"/>
      <c r="S338" s="1"/>
      <c r="T338" s="1"/>
      <c r="U338" s="1"/>
      <c r="V338" s="1"/>
      <c r="W338" s="1"/>
      <c r="X338" s="1"/>
      <c r="Y338" s="1"/>
      <c r="Z338" s="1"/>
      <c r="AA338" s="1"/>
      <c r="AB338" s="1"/>
      <c r="AC338" s="1"/>
    </row>
    <row r="339" spans="1:29" s="3" customFormat="1">
      <c r="A339" s="1"/>
      <c r="B339" s="138"/>
      <c r="C339" s="2"/>
      <c r="D339" s="2"/>
      <c r="E339" s="2"/>
      <c r="F339" s="2"/>
      <c r="G339" s="2"/>
      <c r="H339" s="2"/>
      <c r="I339" s="2"/>
      <c r="J339" s="2"/>
      <c r="K339" s="2"/>
      <c r="L339" s="2"/>
      <c r="M339" s="2"/>
      <c r="N339" s="2"/>
      <c r="O339" s="2"/>
      <c r="P339" s="2"/>
      <c r="Q339" s="2"/>
      <c r="S339" s="1"/>
      <c r="T339" s="1"/>
      <c r="U339" s="1"/>
      <c r="V339" s="1"/>
      <c r="W339" s="1"/>
      <c r="X339" s="1"/>
      <c r="Y339" s="1"/>
      <c r="Z339" s="1"/>
      <c r="AA339" s="1"/>
      <c r="AB339" s="1"/>
      <c r="AC339" s="1"/>
    </row>
    <row r="340" spans="1:29" s="3" customFormat="1">
      <c r="A340" s="1"/>
      <c r="B340" s="138"/>
      <c r="C340" s="2"/>
      <c r="D340" s="2"/>
      <c r="E340" s="2"/>
      <c r="F340" s="2"/>
      <c r="G340" s="2"/>
      <c r="H340" s="2"/>
      <c r="I340" s="2"/>
      <c r="J340" s="2"/>
      <c r="K340" s="2"/>
      <c r="L340" s="2"/>
      <c r="M340" s="2"/>
      <c r="N340" s="2"/>
      <c r="O340" s="2"/>
      <c r="P340" s="2"/>
      <c r="Q340" s="2"/>
      <c r="S340" s="1"/>
      <c r="T340" s="1"/>
      <c r="U340" s="1"/>
      <c r="V340" s="1"/>
      <c r="W340" s="1"/>
      <c r="X340" s="1"/>
      <c r="Y340" s="1"/>
      <c r="Z340" s="1"/>
      <c r="AA340" s="1"/>
      <c r="AB340" s="1"/>
      <c r="AC340" s="1"/>
    </row>
    <row r="341" spans="1:29" s="3" customFormat="1">
      <c r="A341" s="1"/>
      <c r="B341" s="138"/>
      <c r="C341" s="2"/>
      <c r="D341" s="2"/>
      <c r="E341" s="2"/>
      <c r="F341" s="2"/>
      <c r="G341" s="2"/>
      <c r="H341" s="2"/>
      <c r="I341" s="2"/>
      <c r="J341" s="2"/>
      <c r="K341" s="2"/>
      <c r="L341" s="2"/>
      <c r="M341" s="2"/>
      <c r="N341" s="2"/>
      <c r="O341" s="2"/>
      <c r="P341" s="2"/>
      <c r="Q341" s="2"/>
      <c r="S341" s="1"/>
      <c r="T341" s="1"/>
      <c r="U341" s="1"/>
      <c r="V341" s="1"/>
      <c r="W341" s="1"/>
      <c r="X341" s="1"/>
      <c r="Y341" s="1"/>
      <c r="Z341" s="1"/>
      <c r="AA341" s="1"/>
      <c r="AB341" s="1"/>
      <c r="AC341" s="1"/>
    </row>
    <row r="342" spans="1:29" s="3" customFormat="1">
      <c r="A342" s="1"/>
      <c r="B342" s="138"/>
      <c r="C342" s="2"/>
      <c r="D342" s="2"/>
      <c r="E342" s="2"/>
      <c r="F342" s="2"/>
      <c r="G342" s="2"/>
      <c r="H342" s="2"/>
      <c r="I342" s="2"/>
      <c r="J342" s="2"/>
      <c r="K342" s="2"/>
      <c r="L342" s="2"/>
      <c r="M342" s="2"/>
      <c r="N342" s="2"/>
      <c r="O342" s="2"/>
      <c r="P342" s="2"/>
      <c r="Q342" s="2"/>
      <c r="S342" s="1"/>
      <c r="T342" s="1"/>
      <c r="U342" s="1"/>
      <c r="V342" s="1"/>
      <c r="W342" s="1"/>
      <c r="X342" s="1"/>
      <c r="Y342" s="1"/>
      <c r="Z342" s="1"/>
      <c r="AA342" s="1"/>
      <c r="AB342" s="1"/>
      <c r="AC342" s="1"/>
    </row>
    <row r="343" spans="1:29" s="3" customFormat="1">
      <c r="A343" s="1"/>
      <c r="B343" s="138"/>
      <c r="C343" s="2"/>
      <c r="D343" s="2"/>
      <c r="E343" s="2"/>
      <c r="F343" s="2"/>
      <c r="G343" s="2"/>
      <c r="H343" s="2"/>
      <c r="I343" s="2"/>
      <c r="J343" s="2"/>
      <c r="K343" s="2"/>
      <c r="L343" s="2"/>
      <c r="M343" s="2"/>
      <c r="N343" s="2"/>
      <c r="O343" s="2"/>
      <c r="P343" s="2"/>
      <c r="Q343" s="2"/>
      <c r="S343" s="1"/>
      <c r="T343" s="1"/>
      <c r="U343" s="1"/>
      <c r="V343" s="1"/>
      <c r="W343" s="1"/>
      <c r="X343" s="1"/>
      <c r="Y343" s="1"/>
      <c r="Z343" s="1"/>
      <c r="AA343" s="1"/>
      <c r="AB343" s="1"/>
      <c r="AC343" s="1"/>
    </row>
    <row r="344" spans="1:29" s="3" customFormat="1">
      <c r="A344" s="1"/>
      <c r="B344" s="138"/>
      <c r="C344" s="2"/>
      <c r="D344" s="2"/>
      <c r="E344" s="2"/>
      <c r="F344" s="2"/>
      <c r="G344" s="2"/>
      <c r="H344" s="2"/>
      <c r="I344" s="2"/>
      <c r="J344" s="2"/>
      <c r="K344" s="2"/>
      <c r="L344" s="2"/>
      <c r="M344" s="2"/>
      <c r="N344" s="2"/>
      <c r="O344" s="2"/>
      <c r="P344" s="2"/>
      <c r="Q344" s="2"/>
      <c r="S344" s="1"/>
      <c r="T344" s="1"/>
      <c r="U344" s="1"/>
      <c r="V344" s="1"/>
      <c r="W344" s="1"/>
      <c r="X344" s="1"/>
      <c r="Y344" s="1"/>
      <c r="Z344" s="1"/>
      <c r="AA344" s="1"/>
      <c r="AB344" s="1"/>
      <c r="AC344" s="1"/>
    </row>
    <row r="345" spans="1:29" s="3" customFormat="1">
      <c r="A345" s="1"/>
      <c r="B345" s="138"/>
      <c r="C345" s="2"/>
      <c r="D345" s="2"/>
      <c r="E345" s="2"/>
      <c r="F345" s="2"/>
      <c r="G345" s="2"/>
      <c r="H345" s="2"/>
      <c r="I345" s="2"/>
      <c r="J345" s="2"/>
      <c r="K345" s="2"/>
      <c r="L345" s="2"/>
      <c r="M345" s="2"/>
      <c r="N345" s="2"/>
      <c r="O345" s="2"/>
      <c r="P345" s="2"/>
      <c r="Q345" s="2"/>
      <c r="S345" s="1"/>
      <c r="T345" s="1"/>
      <c r="U345" s="1"/>
      <c r="V345" s="1"/>
      <c r="W345" s="1"/>
      <c r="X345" s="1"/>
      <c r="Y345" s="1"/>
      <c r="Z345" s="1"/>
      <c r="AA345" s="1"/>
      <c r="AB345" s="1"/>
      <c r="AC345" s="1"/>
    </row>
    <row r="346" spans="1:29" s="3" customFormat="1">
      <c r="A346" s="1"/>
      <c r="B346" s="138"/>
      <c r="C346" s="2"/>
      <c r="D346" s="2"/>
      <c r="E346" s="2"/>
      <c r="F346" s="2"/>
      <c r="G346" s="2"/>
      <c r="H346" s="2"/>
      <c r="I346" s="2"/>
      <c r="J346" s="2"/>
      <c r="K346" s="2"/>
      <c r="L346" s="2"/>
      <c r="M346" s="2"/>
      <c r="N346" s="2"/>
      <c r="O346" s="2"/>
      <c r="P346" s="2"/>
      <c r="Q346" s="2"/>
      <c r="S346" s="1"/>
      <c r="T346" s="1"/>
      <c r="U346" s="1"/>
      <c r="V346" s="1"/>
      <c r="W346" s="1"/>
      <c r="X346" s="1"/>
      <c r="Y346" s="1"/>
      <c r="Z346" s="1"/>
      <c r="AA346" s="1"/>
      <c r="AB346" s="1"/>
      <c r="AC346" s="1"/>
    </row>
    <row r="347" spans="1:29" s="3" customFormat="1">
      <c r="A347" s="1"/>
      <c r="B347" s="138"/>
      <c r="C347" s="2"/>
      <c r="D347" s="2"/>
      <c r="E347" s="2"/>
      <c r="F347" s="2"/>
      <c r="G347" s="2"/>
      <c r="H347" s="2"/>
      <c r="I347" s="2"/>
      <c r="J347" s="2"/>
      <c r="K347" s="2"/>
      <c r="L347" s="2"/>
      <c r="M347" s="2"/>
      <c r="N347" s="2"/>
      <c r="O347" s="2"/>
      <c r="P347" s="2"/>
      <c r="Q347" s="2"/>
      <c r="S347" s="1"/>
      <c r="T347" s="1"/>
      <c r="U347" s="1"/>
      <c r="V347" s="1"/>
      <c r="W347" s="1"/>
      <c r="X347" s="1"/>
      <c r="Y347" s="1"/>
      <c r="Z347" s="1"/>
      <c r="AA347" s="1"/>
      <c r="AB347" s="1"/>
      <c r="AC347" s="1"/>
    </row>
    <row r="348" spans="1:29" s="3" customFormat="1">
      <c r="A348" s="1"/>
      <c r="B348" s="138"/>
      <c r="C348" s="2"/>
      <c r="D348" s="2"/>
      <c r="E348" s="2"/>
      <c r="F348" s="2"/>
      <c r="G348" s="2"/>
      <c r="H348" s="2"/>
      <c r="I348" s="2"/>
      <c r="J348" s="2"/>
      <c r="K348" s="2"/>
      <c r="L348" s="2"/>
      <c r="M348" s="2"/>
      <c r="N348" s="2"/>
      <c r="O348" s="2"/>
      <c r="P348" s="2"/>
      <c r="Q348" s="2"/>
      <c r="S348" s="1"/>
      <c r="T348" s="1"/>
      <c r="U348" s="1"/>
      <c r="V348" s="1"/>
      <c r="W348" s="1"/>
      <c r="X348" s="1"/>
      <c r="Y348" s="1"/>
      <c r="Z348" s="1"/>
      <c r="AA348" s="1"/>
      <c r="AB348" s="1"/>
      <c r="AC348" s="1"/>
    </row>
    <row r="349" spans="1:29" s="3" customFormat="1">
      <c r="A349" s="1"/>
      <c r="B349" s="138"/>
      <c r="C349" s="2"/>
      <c r="D349" s="2"/>
      <c r="E349" s="2"/>
      <c r="F349" s="2"/>
      <c r="G349" s="2"/>
      <c r="H349" s="2"/>
      <c r="I349" s="2"/>
      <c r="J349" s="2"/>
      <c r="K349" s="2"/>
      <c r="L349" s="2"/>
      <c r="M349" s="2"/>
      <c r="N349" s="2"/>
      <c r="O349" s="2"/>
      <c r="P349" s="2"/>
      <c r="Q349" s="2"/>
      <c r="S349" s="1"/>
      <c r="T349" s="1"/>
      <c r="U349" s="1"/>
      <c r="V349" s="1"/>
      <c r="W349" s="1"/>
      <c r="X349" s="1"/>
      <c r="Y349" s="1"/>
      <c r="Z349" s="1"/>
      <c r="AA349" s="1"/>
      <c r="AB349" s="1"/>
      <c r="AC349" s="1"/>
    </row>
    <row r="350" spans="1:29" s="3" customFormat="1">
      <c r="A350" s="1"/>
      <c r="B350" s="138"/>
      <c r="C350" s="2"/>
      <c r="D350" s="2"/>
      <c r="E350" s="2"/>
      <c r="F350" s="2"/>
      <c r="G350" s="2"/>
      <c r="H350" s="2"/>
      <c r="I350" s="2"/>
      <c r="J350" s="2"/>
      <c r="K350" s="2"/>
      <c r="L350" s="2"/>
      <c r="M350" s="2"/>
      <c r="N350" s="2"/>
      <c r="O350" s="2"/>
      <c r="P350" s="2"/>
      <c r="Q350" s="2"/>
      <c r="S350" s="1"/>
      <c r="T350" s="1"/>
      <c r="U350" s="1"/>
      <c r="V350" s="1"/>
      <c r="W350" s="1"/>
      <c r="X350" s="1"/>
      <c r="Y350" s="1"/>
      <c r="Z350" s="1"/>
      <c r="AA350" s="1"/>
      <c r="AB350" s="1"/>
      <c r="AC350" s="1"/>
    </row>
    <row r="351" spans="1:29" s="3" customFormat="1">
      <c r="A351" s="1"/>
      <c r="B351" s="138"/>
      <c r="C351" s="2"/>
      <c r="D351" s="2"/>
      <c r="E351" s="2"/>
      <c r="F351" s="2"/>
      <c r="G351" s="2"/>
      <c r="H351" s="2"/>
      <c r="I351" s="2"/>
      <c r="J351" s="2"/>
      <c r="K351" s="2"/>
      <c r="L351" s="2"/>
      <c r="M351" s="2"/>
      <c r="N351" s="2"/>
      <c r="O351" s="2"/>
      <c r="P351" s="2"/>
      <c r="Q351" s="2"/>
      <c r="S351" s="1"/>
      <c r="T351" s="1"/>
      <c r="U351" s="1"/>
      <c r="V351" s="1"/>
      <c r="W351" s="1"/>
      <c r="X351" s="1"/>
      <c r="Y351" s="1"/>
      <c r="Z351" s="1"/>
      <c r="AA351" s="1"/>
      <c r="AB351" s="1"/>
      <c r="AC351" s="1"/>
    </row>
    <row r="352" spans="1:29" s="3" customFormat="1">
      <c r="A352" s="1"/>
      <c r="B352" s="138"/>
      <c r="C352" s="2"/>
      <c r="D352" s="2"/>
      <c r="E352" s="2"/>
      <c r="F352" s="2"/>
      <c r="G352" s="2"/>
      <c r="H352" s="2"/>
      <c r="I352" s="2"/>
      <c r="J352" s="2"/>
      <c r="K352" s="2"/>
      <c r="L352" s="2"/>
      <c r="M352" s="2"/>
      <c r="N352" s="2"/>
      <c r="O352" s="2"/>
      <c r="P352" s="2"/>
      <c r="Q352" s="2"/>
      <c r="S352" s="1"/>
      <c r="T352" s="1"/>
      <c r="U352" s="1"/>
      <c r="V352" s="1"/>
      <c r="W352" s="1"/>
      <c r="X352" s="1"/>
      <c r="Y352" s="1"/>
      <c r="Z352" s="1"/>
      <c r="AA352" s="1"/>
      <c r="AB352" s="1"/>
      <c r="AC352" s="1"/>
    </row>
    <row r="353" spans="1:29" s="3" customFormat="1">
      <c r="A353" s="1"/>
      <c r="B353" s="138"/>
      <c r="C353" s="2"/>
      <c r="D353" s="2"/>
      <c r="E353" s="2"/>
      <c r="F353" s="2"/>
      <c r="G353" s="2"/>
      <c r="H353" s="2"/>
      <c r="I353" s="2"/>
      <c r="J353" s="2"/>
      <c r="K353" s="2"/>
      <c r="L353" s="2"/>
      <c r="M353" s="2"/>
      <c r="N353" s="2"/>
      <c r="O353" s="2"/>
      <c r="P353" s="2"/>
      <c r="Q353" s="2"/>
      <c r="S353" s="1"/>
      <c r="T353" s="1"/>
      <c r="U353" s="1"/>
      <c r="V353" s="1"/>
      <c r="W353" s="1"/>
      <c r="X353" s="1"/>
      <c r="Y353" s="1"/>
      <c r="Z353" s="1"/>
      <c r="AA353" s="1"/>
      <c r="AB353" s="1"/>
      <c r="AC353" s="1"/>
    </row>
    <row r="354" spans="1:29" s="3" customFormat="1">
      <c r="A354" s="1"/>
      <c r="B354" s="138"/>
      <c r="C354" s="2"/>
      <c r="D354" s="2"/>
      <c r="E354" s="2"/>
      <c r="F354" s="2"/>
      <c r="G354" s="2"/>
      <c r="H354" s="2"/>
      <c r="I354" s="2"/>
      <c r="J354" s="2"/>
      <c r="K354" s="2"/>
      <c r="L354" s="2"/>
      <c r="M354" s="2"/>
      <c r="N354" s="2"/>
      <c r="O354" s="2"/>
      <c r="P354" s="2"/>
      <c r="Q354" s="2"/>
      <c r="S354" s="1"/>
      <c r="T354" s="1"/>
      <c r="U354" s="1"/>
      <c r="V354" s="1"/>
      <c r="W354" s="1"/>
      <c r="X354" s="1"/>
      <c r="Y354" s="1"/>
      <c r="Z354" s="1"/>
      <c r="AA354" s="1"/>
      <c r="AB354" s="1"/>
      <c r="AC354" s="1"/>
    </row>
    <row r="355" spans="1:29" s="3" customFormat="1">
      <c r="A355" s="1"/>
      <c r="B355" s="138"/>
      <c r="C355" s="2"/>
      <c r="D355" s="2"/>
      <c r="E355" s="2"/>
      <c r="F355" s="2"/>
      <c r="G355" s="2"/>
      <c r="H355" s="2"/>
      <c r="I355" s="2"/>
      <c r="J355" s="2"/>
      <c r="K355" s="2"/>
      <c r="L355" s="2"/>
      <c r="M355" s="2"/>
      <c r="N355" s="2"/>
      <c r="O355" s="2"/>
      <c r="P355" s="2"/>
      <c r="Q355" s="2"/>
      <c r="S355" s="1"/>
      <c r="T355" s="1"/>
      <c r="U355" s="1"/>
      <c r="V355" s="1"/>
      <c r="W355" s="1"/>
      <c r="X355" s="1"/>
      <c r="Y355" s="1"/>
      <c r="Z355" s="1"/>
      <c r="AA355" s="1"/>
      <c r="AB355" s="1"/>
      <c r="AC355" s="1"/>
    </row>
    <row r="356" spans="1:29" s="3" customFormat="1">
      <c r="A356" s="1"/>
      <c r="B356" s="138"/>
      <c r="C356" s="2"/>
      <c r="D356" s="2"/>
      <c r="E356" s="2"/>
      <c r="F356" s="2"/>
      <c r="G356" s="2"/>
      <c r="H356" s="2"/>
      <c r="I356" s="2"/>
      <c r="J356" s="2"/>
      <c r="K356" s="2"/>
      <c r="L356" s="2"/>
      <c r="M356" s="2"/>
      <c r="N356" s="2"/>
      <c r="O356" s="2"/>
      <c r="P356" s="2"/>
      <c r="Q356" s="2"/>
      <c r="S356" s="1"/>
      <c r="T356" s="1"/>
      <c r="U356" s="1"/>
      <c r="V356" s="1"/>
      <c r="W356" s="1"/>
      <c r="X356" s="1"/>
      <c r="Y356" s="1"/>
      <c r="Z356" s="1"/>
      <c r="AA356" s="1"/>
      <c r="AB356" s="1"/>
      <c r="AC356" s="1"/>
    </row>
    <row r="357" spans="1:29" s="3" customFormat="1">
      <c r="A357" s="1"/>
      <c r="B357" s="138"/>
      <c r="C357" s="2"/>
      <c r="D357" s="2"/>
      <c r="E357" s="2"/>
      <c r="F357" s="2"/>
      <c r="G357" s="2"/>
      <c r="H357" s="2"/>
      <c r="I357" s="2"/>
      <c r="J357" s="2"/>
      <c r="K357" s="2"/>
      <c r="L357" s="2"/>
      <c r="M357" s="2"/>
      <c r="N357" s="2"/>
      <c r="O357" s="2"/>
      <c r="P357" s="2"/>
      <c r="Q357" s="2"/>
      <c r="S357" s="1"/>
      <c r="T357" s="1"/>
      <c r="U357" s="1"/>
      <c r="V357" s="1"/>
      <c r="W357" s="1"/>
      <c r="X357" s="1"/>
      <c r="Y357" s="1"/>
      <c r="Z357" s="1"/>
      <c r="AA357" s="1"/>
      <c r="AB357" s="1"/>
      <c r="AC357" s="1"/>
    </row>
    <row r="358" spans="1:29" s="3" customFormat="1">
      <c r="A358" s="1"/>
      <c r="B358" s="138"/>
      <c r="C358" s="2"/>
      <c r="D358" s="2"/>
      <c r="E358" s="2"/>
      <c r="F358" s="2"/>
      <c r="G358" s="2"/>
      <c r="H358" s="2"/>
      <c r="I358" s="2"/>
      <c r="J358" s="2"/>
      <c r="K358" s="2"/>
      <c r="L358" s="2"/>
      <c r="M358" s="2"/>
      <c r="N358" s="2"/>
      <c r="O358" s="2"/>
      <c r="P358" s="2"/>
      <c r="Q358" s="2"/>
      <c r="S358" s="1"/>
      <c r="T358" s="1"/>
      <c r="U358" s="1"/>
      <c r="V358" s="1"/>
      <c r="W358" s="1"/>
      <c r="X358" s="1"/>
      <c r="Y358" s="1"/>
      <c r="Z358" s="1"/>
      <c r="AA358" s="1"/>
      <c r="AB358" s="1"/>
      <c r="AC358" s="1"/>
    </row>
    <row r="359" spans="1:29" s="3" customFormat="1">
      <c r="A359" s="1"/>
      <c r="B359" s="138"/>
      <c r="C359" s="2"/>
      <c r="D359" s="2"/>
      <c r="E359" s="2"/>
      <c r="F359" s="2"/>
      <c r="G359" s="2"/>
      <c r="H359" s="2"/>
      <c r="I359" s="2"/>
      <c r="J359" s="2"/>
      <c r="K359" s="2"/>
      <c r="L359" s="2"/>
      <c r="M359" s="2"/>
      <c r="N359" s="2"/>
      <c r="O359" s="2"/>
      <c r="P359" s="2"/>
      <c r="Q359" s="2"/>
      <c r="S359" s="1"/>
      <c r="T359" s="1"/>
      <c r="U359" s="1"/>
      <c r="V359" s="1"/>
      <c r="W359" s="1"/>
      <c r="X359" s="1"/>
      <c r="Y359" s="1"/>
      <c r="Z359" s="1"/>
      <c r="AA359" s="1"/>
      <c r="AB359" s="1"/>
      <c r="AC359" s="1"/>
    </row>
    <row r="360" spans="1:29" s="3" customFormat="1">
      <c r="A360" s="1"/>
      <c r="B360" s="138"/>
      <c r="C360" s="2"/>
      <c r="D360" s="2"/>
      <c r="E360" s="2"/>
      <c r="F360" s="2"/>
      <c r="G360" s="2"/>
      <c r="H360" s="2"/>
      <c r="I360" s="2"/>
      <c r="J360" s="2"/>
      <c r="K360" s="2"/>
      <c r="L360" s="2"/>
      <c r="M360" s="2"/>
      <c r="N360" s="2"/>
      <c r="O360" s="2"/>
      <c r="P360" s="2"/>
      <c r="Q360" s="2"/>
      <c r="S360" s="1"/>
      <c r="T360" s="1"/>
      <c r="U360" s="1"/>
      <c r="V360" s="1"/>
      <c r="W360" s="1"/>
      <c r="X360" s="1"/>
      <c r="Y360" s="1"/>
      <c r="Z360" s="1"/>
      <c r="AA360" s="1"/>
      <c r="AB360" s="1"/>
      <c r="AC360" s="1"/>
    </row>
    <row r="361" spans="1:29" s="3" customFormat="1">
      <c r="A361" s="1"/>
      <c r="B361" s="138"/>
      <c r="C361" s="2"/>
      <c r="D361" s="2"/>
      <c r="E361" s="2"/>
      <c r="F361" s="2"/>
      <c r="G361" s="2"/>
      <c r="H361" s="2"/>
      <c r="I361" s="2"/>
      <c r="J361" s="2"/>
      <c r="K361" s="2"/>
      <c r="L361" s="2"/>
      <c r="M361" s="2"/>
      <c r="N361" s="2"/>
      <c r="O361" s="2"/>
      <c r="P361" s="2"/>
      <c r="Q361" s="2"/>
      <c r="S361" s="1"/>
      <c r="T361" s="1"/>
      <c r="U361" s="1"/>
      <c r="V361" s="1"/>
      <c r="W361" s="1"/>
      <c r="X361" s="1"/>
      <c r="Y361" s="1"/>
      <c r="Z361" s="1"/>
      <c r="AA361" s="1"/>
      <c r="AB361" s="1"/>
      <c r="AC361" s="1"/>
    </row>
    <row r="362" spans="1:29" s="3" customFormat="1">
      <c r="A362" s="1"/>
      <c r="B362" s="138"/>
      <c r="C362" s="2"/>
      <c r="D362" s="2"/>
      <c r="E362" s="2"/>
      <c r="F362" s="2"/>
      <c r="G362" s="2"/>
      <c r="H362" s="2"/>
      <c r="I362" s="2"/>
      <c r="J362" s="2"/>
      <c r="K362" s="2"/>
      <c r="L362" s="2"/>
      <c r="M362" s="2"/>
      <c r="N362" s="2"/>
      <c r="O362" s="2"/>
      <c r="P362" s="2"/>
      <c r="Q362" s="2"/>
      <c r="S362" s="1"/>
      <c r="T362" s="1"/>
      <c r="U362" s="1"/>
      <c r="V362" s="1"/>
      <c r="W362" s="1"/>
      <c r="X362" s="1"/>
      <c r="Y362" s="1"/>
      <c r="Z362" s="1"/>
      <c r="AA362" s="1"/>
      <c r="AB362" s="1"/>
      <c r="AC362" s="1"/>
    </row>
    <row r="363" spans="1:29" s="3" customFormat="1">
      <c r="A363" s="1"/>
      <c r="B363" s="138"/>
      <c r="C363" s="2"/>
      <c r="D363" s="2"/>
      <c r="E363" s="2"/>
      <c r="F363" s="2"/>
      <c r="G363" s="2"/>
      <c r="H363" s="2"/>
      <c r="I363" s="2"/>
      <c r="J363" s="2"/>
      <c r="K363" s="2"/>
      <c r="L363" s="2"/>
      <c r="M363" s="2"/>
      <c r="N363" s="2"/>
      <c r="O363" s="2"/>
      <c r="P363" s="2"/>
      <c r="Q363" s="2"/>
      <c r="S363" s="1"/>
      <c r="T363" s="1"/>
      <c r="U363" s="1"/>
      <c r="V363" s="1"/>
      <c r="W363" s="1"/>
      <c r="X363" s="1"/>
      <c r="Y363" s="1"/>
      <c r="Z363" s="1"/>
      <c r="AA363" s="1"/>
      <c r="AB363" s="1"/>
      <c r="AC363" s="1"/>
    </row>
    <row r="364" spans="1:29" s="3" customFormat="1">
      <c r="A364" s="1"/>
      <c r="B364" s="138"/>
      <c r="C364" s="2"/>
      <c r="D364" s="2"/>
      <c r="E364" s="2"/>
      <c r="F364" s="2"/>
      <c r="G364" s="2"/>
      <c r="H364" s="2"/>
      <c r="I364" s="2"/>
      <c r="J364" s="2"/>
      <c r="K364" s="2"/>
      <c r="L364" s="2"/>
      <c r="M364" s="2"/>
      <c r="N364" s="2"/>
      <c r="O364" s="2"/>
      <c r="P364" s="2"/>
      <c r="Q364" s="2"/>
      <c r="S364" s="1"/>
      <c r="T364" s="1"/>
      <c r="U364" s="1"/>
      <c r="V364" s="1"/>
      <c r="W364" s="1"/>
      <c r="X364" s="1"/>
      <c r="Y364" s="1"/>
      <c r="Z364" s="1"/>
      <c r="AA364" s="1"/>
      <c r="AB364" s="1"/>
      <c r="AC364" s="1"/>
    </row>
    <row r="365" spans="1:29" s="3" customFormat="1">
      <c r="A365" s="1"/>
      <c r="B365" s="138"/>
      <c r="C365" s="2"/>
      <c r="D365" s="2"/>
      <c r="E365" s="2"/>
      <c r="F365" s="2"/>
      <c r="G365" s="2"/>
      <c r="H365" s="2"/>
      <c r="I365" s="2"/>
      <c r="J365" s="2"/>
      <c r="K365" s="2"/>
      <c r="L365" s="2"/>
      <c r="M365" s="2"/>
      <c r="N365" s="2"/>
      <c r="O365" s="2"/>
      <c r="P365" s="2"/>
      <c r="Q365" s="2"/>
      <c r="S365" s="1"/>
      <c r="T365" s="1"/>
      <c r="U365" s="1"/>
      <c r="V365" s="1"/>
      <c r="W365" s="1"/>
      <c r="X365" s="1"/>
      <c r="Y365" s="1"/>
      <c r="Z365" s="1"/>
      <c r="AA365" s="1"/>
      <c r="AB365" s="1"/>
      <c r="AC365" s="1"/>
    </row>
    <row r="366" spans="1:29" s="3" customFormat="1">
      <c r="A366" s="1"/>
      <c r="B366" s="138"/>
      <c r="C366" s="2"/>
      <c r="D366" s="2"/>
      <c r="E366" s="2"/>
      <c r="F366" s="2"/>
      <c r="G366" s="2"/>
      <c r="H366" s="2"/>
      <c r="I366" s="2"/>
      <c r="J366" s="2"/>
      <c r="K366" s="2"/>
      <c r="L366" s="2"/>
      <c r="M366" s="2"/>
      <c r="N366" s="2"/>
      <c r="O366" s="2"/>
      <c r="P366" s="2"/>
      <c r="Q366" s="2"/>
      <c r="S366" s="1"/>
      <c r="T366" s="1"/>
      <c r="U366" s="1"/>
      <c r="V366" s="1"/>
      <c r="W366" s="1"/>
      <c r="X366" s="1"/>
      <c r="Y366" s="1"/>
      <c r="Z366" s="1"/>
      <c r="AA366" s="1"/>
      <c r="AB366" s="1"/>
      <c r="AC366" s="1"/>
    </row>
    <row r="367" spans="1:29" s="3" customFormat="1">
      <c r="A367" s="1"/>
      <c r="B367" s="138"/>
      <c r="C367" s="2"/>
      <c r="D367" s="2"/>
      <c r="E367" s="2"/>
      <c r="F367" s="2"/>
      <c r="G367" s="2"/>
      <c r="H367" s="2"/>
      <c r="I367" s="2"/>
      <c r="J367" s="2"/>
      <c r="K367" s="2"/>
      <c r="L367" s="2"/>
      <c r="M367" s="2"/>
      <c r="N367" s="2"/>
      <c r="O367" s="2"/>
      <c r="P367" s="2"/>
      <c r="Q367" s="2"/>
      <c r="S367" s="1"/>
      <c r="T367" s="1"/>
      <c r="U367" s="1"/>
      <c r="V367" s="1"/>
      <c r="W367" s="1"/>
      <c r="X367" s="1"/>
      <c r="Y367" s="1"/>
      <c r="Z367" s="1"/>
      <c r="AA367" s="1"/>
      <c r="AB367" s="1"/>
      <c r="AC367" s="1"/>
    </row>
    <row r="368" spans="1:29" s="3" customFormat="1">
      <c r="A368" s="1"/>
      <c r="B368" s="138"/>
      <c r="C368" s="2"/>
      <c r="D368" s="2"/>
      <c r="E368" s="2"/>
      <c r="F368" s="2"/>
      <c r="G368" s="2"/>
      <c r="H368" s="2"/>
      <c r="I368" s="2"/>
      <c r="J368" s="2"/>
      <c r="K368" s="2"/>
      <c r="L368" s="2"/>
      <c r="M368" s="2"/>
      <c r="N368" s="2"/>
      <c r="O368" s="2"/>
      <c r="P368" s="2"/>
      <c r="Q368" s="2"/>
      <c r="S368" s="1"/>
      <c r="T368" s="1"/>
      <c r="U368" s="1"/>
      <c r="V368" s="1"/>
      <c r="W368" s="1"/>
      <c r="X368" s="1"/>
      <c r="Y368" s="1"/>
      <c r="Z368" s="1"/>
      <c r="AA368" s="1"/>
      <c r="AB368" s="1"/>
      <c r="AC368" s="1"/>
    </row>
    <row r="369" spans="1:29" s="3" customFormat="1">
      <c r="A369" s="1"/>
      <c r="B369" s="138"/>
      <c r="C369" s="2"/>
      <c r="D369" s="2"/>
      <c r="E369" s="2"/>
      <c r="F369" s="2"/>
      <c r="G369" s="2"/>
      <c r="H369" s="2"/>
      <c r="I369" s="2"/>
      <c r="J369" s="2"/>
      <c r="K369" s="2"/>
      <c r="L369" s="2"/>
      <c r="M369" s="2"/>
      <c r="N369" s="2"/>
      <c r="O369" s="2"/>
      <c r="P369" s="2"/>
      <c r="Q369" s="2"/>
      <c r="S369" s="1"/>
      <c r="T369" s="1"/>
      <c r="U369" s="1"/>
      <c r="V369" s="1"/>
      <c r="W369" s="1"/>
      <c r="X369" s="1"/>
      <c r="Y369" s="1"/>
      <c r="Z369" s="1"/>
      <c r="AA369" s="1"/>
      <c r="AB369" s="1"/>
      <c r="AC369" s="1"/>
    </row>
    <row r="370" spans="1:29" s="3" customFormat="1">
      <c r="A370" s="1"/>
      <c r="B370" s="138"/>
      <c r="C370" s="2"/>
      <c r="D370" s="2"/>
      <c r="E370" s="2"/>
      <c r="F370" s="2"/>
      <c r="G370" s="2"/>
      <c r="H370" s="2"/>
      <c r="I370" s="2"/>
      <c r="J370" s="2"/>
      <c r="K370" s="2"/>
      <c r="L370" s="2"/>
      <c r="M370" s="2"/>
      <c r="N370" s="2"/>
      <c r="O370" s="2"/>
      <c r="P370" s="2"/>
      <c r="Q370" s="2"/>
      <c r="S370" s="1"/>
      <c r="T370" s="1"/>
      <c r="U370" s="1"/>
      <c r="V370" s="1"/>
      <c r="W370" s="1"/>
      <c r="X370" s="1"/>
      <c r="Y370" s="1"/>
      <c r="Z370" s="1"/>
      <c r="AA370" s="1"/>
      <c r="AB370" s="1"/>
      <c r="AC370" s="1"/>
    </row>
    <row r="371" spans="1:29" s="3" customFormat="1">
      <c r="A371" s="1"/>
      <c r="B371" s="138"/>
      <c r="C371" s="2"/>
      <c r="D371" s="2"/>
      <c r="E371" s="2"/>
      <c r="F371" s="2"/>
      <c r="G371" s="2"/>
      <c r="H371" s="2"/>
      <c r="I371" s="2"/>
      <c r="J371" s="2"/>
      <c r="K371" s="2"/>
      <c r="L371" s="2"/>
      <c r="M371" s="2"/>
      <c r="N371" s="2"/>
      <c r="O371" s="2"/>
      <c r="P371" s="2"/>
      <c r="Q371" s="2"/>
      <c r="S371" s="1"/>
      <c r="T371" s="1"/>
      <c r="U371" s="1"/>
      <c r="V371" s="1"/>
      <c r="W371" s="1"/>
      <c r="X371" s="1"/>
      <c r="Y371" s="1"/>
      <c r="Z371" s="1"/>
      <c r="AA371" s="1"/>
      <c r="AB371" s="1"/>
      <c r="AC371" s="1"/>
    </row>
    <row r="372" spans="1:29" s="3" customFormat="1">
      <c r="A372" s="1"/>
      <c r="B372" s="138"/>
      <c r="C372" s="2"/>
      <c r="D372" s="2"/>
      <c r="E372" s="2"/>
      <c r="F372" s="2"/>
      <c r="G372" s="2"/>
      <c r="H372" s="2"/>
      <c r="I372" s="2"/>
      <c r="J372" s="2"/>
      <c r="K372" s="2"/>
      <c r="L372" s="2"/>
      <c r="M372" s="2"/>
      <c r="N372" s="2"/>
      <c r="O372" s="2"/>
      <c r="P372" s="2"/>
      <c r="Q372" s="2"/>
      <c r="S372" s="1"/>
      <c r="T372" s="1"/>
      <c r="U372" s="1"/>
      <c r="V372" s="1"/>
      <c r="W372" s="1"/>
      <c r="X372" s="1"/>
      <c r="Y372" s="1"/>
      <c r="Z372" s="1"/>
      <c r="AA372" s="1"/>
      <c r="AB372" s="1"/>
      <c r="AC372" s="1"/>
    </row>
    <row r="373" spans="1:29" s="3" customFormat="1">
      <c r="A373" s="1"/>
      <c r="B373" s="138"/>
      <c r="C373" s="2"/>
      <c r="D373" s="2"/>
      <c r="E373" s="2"/>
      <c r="F373" s="2"/>
      <c r="G373" s="2"/>
      <c r="H373" s="2"/>
      <c r="I373" s="2"/>
      <c r="J373" s="2"/>
      <c r="K373" s="2"/>
      <c r="L373" s="2"/>
      <c r="M373" s="2"/>
      <c r="N373" s="2"/>
      <c r="O373" s="2"/>
      <c r="P373" s="2"/>
      <c r="Q373" s="2"/>
      <c r="S373" s="1"/>
      <c r="T373" s="1"/>
      <c r="U373" s="1"/>
      <c r="V373" s="1"/>
      <c r="W373" s="1"/>
      <c r="X373" s="1"/>
      <c r="Y373" s="1"/>
      <c r="Z373" s="1"/>
      <c r="AA373" s="1"/>
      <c r="AB373" s="1"/>
      <c r="AC373" s="1"/>
    </row>
    <row r="374" spans="1:29" s="3" customFormat="1">
      <c r="A374" s="1"/>
      <c r="B374" s="138"/>
      <c r="C374" s="2"/>
      <c r="D374" s="2"/>
      <c r="E374" s="2"/>
      <c r="F374" s="2"/>
      <c r="G374" s="2"/>
      <c r="H374" s="2"/>
      <c r="I374" s="2"/>
      <c r="J374" s="2"/>
      <c r="K374" s="2"/>
      <c r="L374" s="2"/>
      <c r="M374" s="2"/>
      <c r="N374" s="2"/>
      <c r="O374" s="2"/>
      <c r="P374" s="2"/>
      <c r="Q374" s="2"/>
      <c r="S374" s="1"/>
      <c r="T374" s="1"/>
      <c r="U374" s="1"/>
      <c r="V374" s="1"/>
      <c r="W374" s="1"/>
      <c r="X374" s="1"/>
      <c r="Y374" s="1"/>
      <c r="Z374" s="1"/>
      <c r="AA374" s="1"/>
      <c r="AB374" s="1"/>
      <c r="AC374" s="1"/>
    </row>
    <row r="375" spans="1:29" s="3" customFormat="1">
      <c r="A375" s="1"/>
      <c r="B375" s="138"/>
      <c r="C375" s="2"/>
      <c r="D375" s="2"/>
      <c r="E375" s="2"/>
      <c r="F375" s="2"/>
      <c r="G375" s="2"/>
      <c r="H375" s="2"/>
      <c r="I375" s="2"/>
      <c r="J375" s="2"/>
      <c r="K375" s="2"/>
      <c r="L375" s="2"/>
      <c r="M375" s="2"/>
      <c r="N375" s="2"/>
      <c r="O375" s="2"/>
      <c r="P375" s="2"/>
      <c r="Q375" s="2"/>
      <c r="S375" s="1"/>
      <c r="T375" s="1"/>
      <c r="U375" s="1"/>
      <c r="V375" s="1"/>
      <c r="W375" s="1"/>
      <c r="X375" s="1"/>
      <c r="Y375" s="1"/>
      <c r="Z375" s="1"/>
      <c r="AA375" s="1"/>
      <c r="AB375" s="1"/>
      <c r="AC375" s="1"/>
    </row>
    <row r="376" spans="1:29" s="3" customFormat="1">
      <c r="A376" s="1"/>
      <c r="B376" s="138"/>
      <c r="C376" s="2"/>
      <c r="D376" s="2"/>
      <c r="E376" s="2"/>
      <c r="F376" s="2"/>
      <c r="G376" s="2"/>
      <c r="H376" s="2"/>
      <c r="I376" s="2"/>
      <c r="J376" s="2"/>
      <c r="K376" s="2"/>
      <c r="L376" s="2"/>
      <c r="M376" s="2"/>
      <c r="N376" s="2"/>
      <c r="O376" s="2"/>
      <c r="P376" s="2"/>
      <c r="Q376" s="2"/>
      <c r="S376" s="1"/>
      <c r="T376" s="1"/>
      <c r="U376" s="1"/>
      <c r="V376" s="1"/>
      <c r="W376" s="1"/>
      <c r="X376" s="1"/>
      <c r="Y376" s="1"/>
      <c r="Z376" s="1"/>
      <c r="AA376" s="1"/>
      <c r="AB376" s="1"/>
      <c r="AC376" s="1"/>
    </row>
    <row r="377" spans="1:29" s="3" customFormat="1">
      <c r="A377" s="1"/>
      <c r="B377" s="138"/>
      <c r="C377" s="2"/>
      <c r="D377" s="2"/>
      <c r="E377" s="2"/>
      <c r="F377" s="2"/>
      <c r="G377" s="2"/>
      <c r="H377" s="2"/>
      <c r="I377" s="2"/>
      <c r="J377" s="2"/>
      <c r="K377" s="2"/>
      <c r="L377" s="2"/>
      <c r="M377" s="2"/>
      <c r="N377" s="2"/>
      <c r="O377" s="2"/>
      <c r="P377" s="2"/>
      <c r="Q377" s="2"/>
      <c r="S377" s="1"/>
      <c r="T377" s="1"/>
      <c r="U377" s="1"/>
      <c r="V377" s="1"/>
      <c r="W377" s="1"/>
      <c r="X377" s="1"/>
      <c r="Y377" s="1"/>
      <c r="Z377" s="1"/>
      <c r="AA377" s="1"/>
      <c r="AB377" s="1"/>
      <c r="AC377" s="1"/>
    </row>
    <row r="378" spans="1:29" s="3" customFormat="1">
      <c r="A378" s="1"/>
      <c r="B378" s="138"/>
      <c r="C378" s="2"/>
      <c r="D378" s="2"/>
      <c r="E378" s="2"/>
      <c r="F378" s="2"/>
      <c r="G378" s="2"/>
      <c r="H378" s="2"/>
      <c r="I378" s="2"/>
      <c r="J378" s="2"/>
      <c r="K378" s="2"/>
      <c r="L378" s="2"/>
      <c r="M378" s="2"/>
      <c r="N378" s="2"/>
      <c r="O378" s="2"/>
      <c r="P378" s="2"/>
      <c r="Q378" s="2"/>
      <c r="S378" s="1"/>
      <c r="T378" s="1"/>
      <c r="U378" s="1"/>
      <c r="V378" s="1"/>
      <c r="W378" s="1"/>
      <c r="X378" s="1"/>
      <c r="Y378" s="1"/>
      <c r="Z378" s="1"/>
      <c r="AA378" s="1"/>
      <c r="AB378" s="1"/>
      <c r="AC378" s="1"/>
    </row>
    <row r="379" spans="1:29" s="3" customFormat="1">
      <c r="A379" s="1"/>
      <c r="B379" s="138"/>
      <c r="C379" s="2"/>
      <c r="D379" s="2"/>
      <c r="E379" s="2"/>
      <c r="F379" s="2"/>
      <c r="G379" s="2"/>
      <c r="H379" s="2"/>
      <c r="I379" s="2"/>
      <c r="J379" s="2"/>
      <c r="K379" s="2"/>
      <c r="L379" s="2"/>
      <c r="M379" s="2"/>
      <c r="N379" s="2"/>
      <c r="O379" s="2"/>
      <c r="P379" s="2"/>
      <c r="Q379" s="2"/>
      <c r="S379" s="1"/>
      <c r="T379" s="1"/>
      <c r="U379" s="1"/>
      <c r="V379" s="1"/>
      <c r="W379" s="1"/>
      <c r="X379" s="1"/>
      <c r="Y379" s="1"/>
      <c r="Z379" s="1"/>
      <c r="AA379" s="1"/>
      <c r="AB379" s="1"/>
      <c r="AC379" s="1"/>
    </row>
    <row r="380" spans="1:29" s="3" customFormat="1">
      <c r="A380" s="1"/>
      <c r="B380" s="138"/>
      <c r="C380" s="2"/>
      <c r="D380" s="2"/>
      <c r="E380" s="2"/>
      <c r="F380" s="2"/>
      <c r="G380" s="2"/>
      <c r="H380" s="2"/>
      <c r="I380" s="2"/>
      <c r="J380" s="2"/>
      <c r="K380" s="2"/>
      <c r="L380" s="2"/>
      <c r="M380" s="2"/>
      <c r="N380" s="2"/>
      <c r="O380" s="2"/>
      <c r="P380" s="2"/>
      <c r="Q380" s="2"/>
      <c r="S380" s="1"/>
      <c r="T380" s="1"/>
      <c r="U380" s="1"/>
      <c r="V380" s="1"/>
      <c r="W380" s="1"/>
      <c r="X380" s="1"/>
      <c r="Y380" s="1"/>
      <c r="Z380" s="1"/>
      <c r="AA380" s="1"/>
      <c r="AB380" s="1"/>
      <c r="AC380" s="1"/>
    </row>
    <row r="381" spans="1:29" s="3" customFormat="1">
      <c r="A381" s="1"/>
      <c r="B381" s="138"/>
      <c r="C381" s="2"/>
      <c r="D381" s="2"/>
      <c r="E381" s="2"/>
      <c r="F381" s="2"/>
      <c r="G381" s="2"/>
      <c r="H381" s="2"/>
      <c r="I381" s="2"/>
      <c r="J381" s="2"/>
      <c r="K381" s="2"/>
      <c r="L381" s="2"/>
      <c r="M381" s="2"/>
      <c r="N381" s="2"/>
      <c r="O381" s="2"/>
      <c r="P381" s="2"/>
      <c r="Q381" s="2"/>
      <c r="S381" s="1"/>
      <c r="T381" s="1"/>
      <c r="U381" s="1"/>
      <c r="V381" s="1"/>
      <c r="W381" s="1"/>
      <c r="X381" s="1"/>
      <c r="Y381" s="1"/>
      <c r="Z381" s="1"/>
      <c r="AA381" s="1"/>
      <c r="AB381" s="1"/>
      <c r="AC381" s="1"/>
    </row>
    <row r="382" spans="1:29" s="3" customFormat="1">
      <c r="A382" s="1"/>
      <c r="B382" s="138"/>
      <c r="C382" s="2"/>
      <c r="D382" s="2"/>
      <c r="E382" s="2"/>
      <c r="F382" s="2"/>
      <c r="G382" s="2"/>
      <c r="H382" s="2"/>
      <c r="I382" s="2"/>
      <c r="J382" s="2"/>
      <c r="K382" s="2"/>
      <c r="L382" s="2"/>
      <c r="M382" s="2"/>
      <c r="N382" s="2"/>
      <c r="O382" s="2"/>
      <c r="P382" s="2"/>
      <c r="Q382" s="2"/>
      <c r="S382" s="1"/>
      <c r="T382" s="1"/>
      <c r="U382" s="1"/>
      <c r="V382" s="1"/>
      <c r="W382" s="1"/>
      <c r="X382" s="1"/>
      <c r="Y382" s="1"/>
      <c r="Z382" s="1"/>
      <c r="AA382" s="1"/>
      <c r="AB382" s="1"/>
      <c r="AC382" s="1"/>
    </row>
    <row r="383" spans="1:29" s="3" customFormat="1">
      <c r="A383" s="1"/>
      <c r="B383" s="138"/>
      <c r="C383" s="2"/>
      <c r="D383" s="2"/>
      <c r="E383" s="2"/>
      <c r="F383" s="2"/>
      <c r="G383" s="2"/>
      <c r="H383" s="2"/>
      <c r="I383" s="2"/>
      <c r="J383" s="2"/>
      <c r="K383" s="2"/>
      <c r="L383" s="2"/>
      <c r="M383" s="2"/>
      <c r="N383" s="2"/>
      <c r="O383" s="2"/>
      <c r="P383" s="2"/>
      <c r="Q383" s="2"/>
      <c r="S383" s="1"/>
      <c r="T383" s="1"/>
      <c r="U383" s="1"/>
      <c r="V383" s="1"/>
      <c r="W383" s="1"/>
      <c r="X383" s="1"/>
      <c r="Y383" s="1"/>
      <c r="Z383" s="1"/>
      <c r="AA383" s="1"/>
      <c r="AB383" s="1"/>
      <c r="AC383" s="1"/>
    </row>
    <row r="384" spans="1:29" s="3" customFormat="1">
      <c r="A384" s="1"/>
      <c r="B384" s="138"/>
      <c r="C384" s="2"/>
      <c r="D384" s="2"/>
      <c r="E384" s="2"/>
      <c r="F384" s="2"/>
      <c r="G384" s="2"/>
      <c r="H384" s="2"/>
      <c r="I384" s="2"/>
      <c r="J384" s="2"/>
      <c r="K384" s="2"/>
      <c r="L384" s="2"/>
      <c r="M384" s="2"/>
      <c r="N384" s="2"/>
      <c r="O384" s="2"/>
      <c r="P384" s="2"/>
      <c r="Q384" s="2"/>
      <c r="S384" s="1"/>
      <c r="T384" s="1"/>
      <c r="U384" s="1"/>
      <c r="V384" s="1"/>
      <c r="W384" s="1"/>
      <c r="X384" s="1"/>
      <c r="Y384" s="1"/>
      <c r="Z384" s="1"/>
      <c r="AA384" s="1"/>
      <c r="AB384" s="1"/>
      <c r="AC384" s="1"/>
    </row>
    <row r="385" spans="1:29" s="3" customFormat="1">
      <c r="A385" s="1"/>
      <c r="B385" s="138"/>
      <c r="C385" s="2"/>
      <c r="D385" s="2"/>
      <c r="E385" s="2"/>
      <c r="F385" s="2"/>
      <c r="G385" s="2"/>
      <c r="H385" s="2"/>
      <c r="I385" s="2"/>
      <c r="J385" s="2"/>
      <c r="K385" s="2"/>
      <c r="L385" s="2"/>
      <c r="M385" s="2"/>
      <c r="N385" s="2"/>
      <c r="O385" s="2"/>
      <c r="P385" s="2"/>
      <c r="Q385" s="2"/>
      <c r="S385" s="1"/>
      <c r="T385" s="1"/>
      <c r="U385" s="1"/>
      <c r="V385" s="1"/>
      <c r="W385" s="1"/>
      <c r="X385" s="1"/>
      <c r="Y385" s="1"/>
      <c r="Z385" s="1"/>
      <c r="AA385" s="1"/>
      <c r="AB385" s="1"/>
      <c r="AC385" s="1"/>
    </row>
    <row r="386" spans="1:29" s="3" customFormat="1">
      <c r="A386" s="1"/>
      <c r="B386" s="138"/>
      <c r="C386" s="2"/>
      <c r="D386" s="2"/>
      <c r="E386" s="2"/>
      <c r="F386" s="2"/>
      <c r="G386" s="2"/>
      <c r="H386" s="2"/>
      <c r="I386" s="2"/>
      <c r="J386" s="2"/>
      <c r="K386" s="2"/>
      <c r="L386" s="2"/>
      <c r="M386" s="2"/>
      <c r="N386" s="2"/>
      <c r="O386" s="2"/>
      <c r="P386" s="2"/>
      <c r="Q386" s="2"/>
      <c r="S386" s="1"/>
      <c r="T386" s="1"/>
      <c r="U386" s="1"/>
      <c r="V386" s="1"/>
      <c r="W386" s="1"/>
      <c r="X386" s="1"/>
      <c r="Y386" s="1"/>
      <c r="Z386" s="1"/>
      <c r="AA386" s="1"/>
      <c r="AB386" s="1"/>
      <c r="AC386" s="1"/>
    </row>
    <row r="387" spans="1:29" s="3" customFormat="1">
      <c r="A387" s="1"/>
      <c r="B387" s="138"/>
      <c r="C387" s="2"/>
      <c r="D387" s="2"/>
      <c r="E387" s="2"/>
      <c r="F387" s="2"/>
      <c r="G387" s="2"/>
      <c r="H387" s="2"/>
      <c r="I387" s="2"/>
      <c r="J387" s="2"/>
      <c r="K387" s="2"/>
      <c r="L387" s="2"/>
      <c r="M387" s="2"/>
      <c r="N387" s="2"/>
      <c r="O387" s="2"/>
      <c r="P387" s="2"/>
      <c r="Q387" s="2"/>
      <c r="S387" s="1"/>
      <c r="T387" s="1"/>
      <c r="U387" s="1"/>
      <c r="V387" s="1"/>
      <c r="W387" s="1"/>
      <c r="X387" s="1"/>
      <c r="Y387" s="1"/>
      <c r="Z387" s="1"/>
      <c r="AA387" s="1"/>
      <c r="AB387" s="1"/>
      <c r="AC387" s="1"/>
    </row>
    <row r="388" spans="1:29" s="3" customFormat="1">
      <c r="A388" s="1"/>
      <c r="B388" s="138"/>
      <c r="C388" s="2"/>
      <c r="D388" s="2"/>
      <c r="E388" s="2"/>
      <c r="F388" s="2"/>
      <c r="G388" s="2"/>
      <c r="H388" s="2"/>
      <c r="I388" s="2"/>
      <c r="J388" s="2"/>
      <c r="K388" s="2"/>
      <c r="L388" s="2"/>
      <c r="M388" s="2"/>
      <c r="N388" s="2"/>
      <c r="O388" s="2"/>
      <c r="P388" s="2"/>
      <c r="Q388" s="2"/>
      <c r="S388" s="1"/>
      <c r="T388" s="1"/>
      <c r="U388" s="1"/>
      <c r="V388" s="1"/>
      <c r="W388" s="1"/>
      <c r="X388" s="1"/>
      <c r="Y388" s="1"/>
      <c r="Z388" s="1"/>
      <c r="AA388" s="1"/>
      <c r="AB388" s="1"/>
      <c r="AC388" s="1"/>
    </row>
    <row r="389" spans="1:29" s="3" customFormat="1">
      <c r="A389" s="1"/>
      <c r="B389" s="138"/>
      <c r="C389" s="2"/>
      <c r="D389" s="2"/>
      <c r="E389" s="2"/>
      <c r="F389" s="2"/>
      <c r="G389" s="2"/>
      <c r="H389" s="2"/>
      <c r="I389" s="2"/>
      <c r="J389" s="2"/>
      <c r="K389" s="2"/>
      <c r="L389" s="2"/>
      <c r="M389" s="2"/>
      <c r="N389" s="2"/>
      <c r="O389" s="2"/>
      <c r="P389" s="2"/>
      <c r="Q389" s="2"/>
      <c r="S389" s="1"/>
      <c r="T389" s="1"/>
      <c r="U389" s="1"/>
      <c r="V389" s="1"/>
      <c r="W389" s="1"/>
      <c r="X389" s="1"/>
      <c r="Y389" s="1"/>
      <c r="Z389" s="1"/>
      <c r="AA389" s="1"/>
      <c r="AB389" s="1"/>
      <c r="AC389" s="1"/>
    </row>
    <row r="390" spans="1:29" s="3" customFormat="1">
      <c r="A390" s="1"/>
      <c r="B390" s="138"/>
      <c r="C390" s="2"/>
      <c r="D390" s="2"/>
      <c r="E390" s="2"/>
      <c r="F390" s="2"/>
      <c r="G390" s="2"/>
      <c r="H390" s="2"/>
      <c r="I390" s="2"/>
      <c r="J390" s="2"/>
      <c r="K390" s="2"/>
      <c r="L390" s="2"/>
      <c r="M390" s="2"/>
      <c r="N390" s="2"/>
      <c r="O390" s="2"/>
      <c r="P390" s="2"/>
      <c r="Q390" s="2"/>
      <c r="S390" s="1"/>
      <c r="T390" s="1"/>
      <c r="U390" s="1"/>
      <c r="V390" s="1"/>
      <c r="W390" s="1"/>
      <c r="X390" s="1"/>
      <c r="Y390" s="1"/>
      <c r="Z390" s="1"/>
      <c r="AA390" s="1"/>
      <c r="AB390" s="1"/>
      <c r="AC390" s="1"/>
    </row>
    <row r="391" spans="1:29" s="3" customFormat="1">
      <c r="A391" s="1"/>
      <c r="B391" s="138"/>
      <c r="C391" s="2"/>
      <c r="D391" s="2"/>
      <c r="E391" s="2"/>
      <c r="F391" s="2"/>
      <c r="G391" s="2"/>
      <c r="H391" s="2"/>
      <c r="I391" s="2"/>
      <c r="J391" s="2"/>
      <c r="K391" s="2"/>
      <c r="L391" s="2"/>
      <c r="M391" s="2"/>
      <c r="N391" s="2"/>
      <c r="O391" s="2"/>
      <c r="P391" s="2"/>
      <c r="Q391" s="2"/>
      <c r="S391" s="1"/>
      <c r="T391" s="1"/>
      <c r="U391" s="1"/>
      <c r="V391" s="1"/>
      <c r="W391" s="1"/>
      <c r="X391" s="1"/>
      <c r="Y391" s="1"/>
      <c r="Z391" s="1"/>
      <c r="AA391" s="1"/>
      <c r="AB391" s="1"/>
      <c r="AC391" s="1"/>
    </row>
    <row r="392" spans="1:29" s="3" customFormat="1">
      <c r="A392" s="1"/>
      <c r="B392" s="138"/>
      <c r="C392" s="2"/>
      <c r="D392" s="2"/>
      <c r="E392" s="2"/>
      <c r="F392" s="2"/>
      <c r="G392" s="2"/>
      <c r="H392" s="2"/>
      <c r="I392" s="2"/>
      <c r="J392" s="2"/>
      <c r="K392" s="2"/>
      <c r="L392" s="2"/>
      <c r="M392" s="2"/>
      <c r="N392" s="2"/>
      <c r="O392" s="2"/>
      <c r="P392" s="2"/>
      <c r="Q392" s="2"/>
      <c r="S392" s="1"/>
      <c r="T392" s="1"/>
      <c r="U392" s="1"/>
      <c r="V392" s="1"/>
      <c r="W392" s="1"/>
      <c r="X392" s="1"/>
      <c r="Y392" s="1"/>
      <c r="Z392" s="1"/>
      <c r="AA392" s="1"/>
      <c r="AB392" s="1"/>
      <c r="AC392" s="1"/>
    </row>
    <row r="393" spans="1:29" s="3" customFormat="1">
      <c r="A393" s="1"/>
      <c r="B393" s="138"/>
      <c r="C393" s="2"/>
      <c r="D393" s="2"/>
      <c r="E393" s="2"/>
      <c r="F393" s="2"/>
      <c r="G393" s="2"/>
      <c r="H393" s="2"/>
      <c r="I393" s="2"/>
      <c r="J393" s="2"/>
      <c r="K393" s="2"/>
      <c r="L393" s="2"/>
      <c r="M393" s="2"/>
      <c r="N393" s="2"/>
      <c r="O393" s="2"/>
      <c r="P393" s="2"/>
      <c r="Q393" s="2"/>
      <c r="S393" s="1"/>
      <c r="T393" s="1"/>
      <c r="U393" s="1"/>
      <c r="V393" s="1"/>
      <c r="W393" s="1"/>
      <c r="X393" s="1"/>
      <c r="Y393" s="1"/>
      <c r="Z393" s="1"/>
      <c r="AA393" s="1"/>
      <c r="AB393" s="1"/>
      <c r="AC393" s="1"/>
    </row>
    <row r="394" spans="1:29" s="3" customFormat="1">
      <c r="A394" s="1"/>
      <c r="B394" s="138"/>
      <c r="C394" s="2"/>
      <c r="D394" s="2"/>
      <c r="E394" s="2"/>
      <c r="F394" s="2"/>
      <c r="G394" s="2"/>
      <c r="H394" s="2"/>
      <c r="I394" s="2"/>
      <c r="J394" s="2"/>
      <c r="K394" s="2"/>
      <c r="L394" s="2"/>
      <c r="M394" s="2"/>
      <c r="N394" s="2"/>
      <c r="O394" s="2"/>
      <c r="P394" s="2"/>
      <c r="Q394" s="2"/>
      <c r="S394" s="1"/>
      <c r="T394" s="1"/>
      <c r="U394" s="1"/>
      <c r="V394" s="1"/>
      <c r="W394" s="1"/>
      <c r="X394" s="1"/>
      <c r="Y394" s="1"/>
      <c r="Z394" s="1"/>
      <c r="AA394" s="1"/>
      <c r="AB394" s="1"/>
      <c r="AC394" s="1"/>
    </row>
    <row r="395" spans="1:29" s="3" customFormat="1">
      <c r="A395" s="1"/>
      <c r="B395" s="138"/>
      <c r="C395" s="2"/>
      <c r="D395" s="2"/>
      <c r="E395" s="2"/>
      <c r="F395" s="2"/>
      <c r="G395" s="2"/>
      <c r="H395" s="2"/>
      <c r="I395" s="2"/>
      <c r="J395" s="2"/>
      <c r="K395" s="2"/>
      <c r="L395" s="2"/>
      <c r="M395" s="2"/>
      <c r="N395" s="2"/>
      <c r="O395" s="2"/>
      <c r="P395" s="2"/>
      <c r="Q395" s="2"/>
      <c r="S395" s="1"/>
      <c r="T395" s="1"/>
      <c r="U395" s="1"/>
      <c r="V395" s="1"/>
      <c r="W395" s="1"/>
      <c r="X395" s="1"/>
      <c r="Y395" s="1"/>
      <c r="Z395" s="1"/>
      <c r="AA395" s="1"/>
      <c r="AB395" s="1"/>
      <c r="AC395" s="1"/>
    </row>
    <row r="396" spans="1:29" s="3" customFormat="1">
      <c r="A396" s="1"/>
      <c r="B396" s="138"/>
      <c r="C396" s="2"/>
      <c r="D396" s="2"/>
      <c r="E396" s="2"/>
      <c r="F396" s="2"/>
      <c r="G396" s="2"/>
      <c r="H396" s="2"/>
      <c r="I396" s="2"/>
      <c r="J396" s="2"/>
      <c r="K396" s="2"/>
      <c r="L396" s="2"/>
      <c r="M396" s="2"/>
      <c r="N396" s="2"/>
      <c r="O396" s="2"/>
      <c r="P396" s="2"/>
      <c r="Q396" s="2"/>
      <c r="S396" s="1"/>
      <c r="T396" s="1"/>
      <c r="U396" s="1"/>
      <c r="V396" s="1"/>
      <c r="W396" s="1"/>
      <c r="X396" s="1"/>
      <c r="Y396" s="1"/>
      <c r="Z396" s="1"/>
      <c r="AA396" s="1"/>
      <c r="AB396" s="1"/>
      <c r="AC396" s="1"/>
    </row>
    <row r="397" spans="1:29" s="3" customFormat="1">
      <c r="A397" s="1"/>
      <c r="B397" s="138"/>
      <c r="C397" s="2"/>
      <c r="D397" s="2"/>
      <c r="E397" s="2"/>
      <c r="F397" s="2"/>
      <c r="G397" s="2"/>
      <c r="H397" s="2"/>
      <c r="I397" s="2"/>
      <c r="J397" s="2"/>
      <c r="K397" s="2"/>
      <c r="L397" s="2"/>
      <c r="M397" s="2"/>
      <c r="N397" s="2"/>
      <c r="O397" s="2"/>
      <c r="P397" s="2"/>
      <c r="Q397" s="2"/>
      <c r="S397" s="1"/>
      <c r="T397" s="1"/>
      <c r="U397" s="1"/>
      <c r="V397" s="1"/>
      <c r="W397" s="1"/>
      <c r="X397" s="1"/>
      <c r="Y397" s="1"/>
      <c r="Z397" s="1"/>
      <c r="AA397" s="1"/>
      <c r="AB397" s="1"/>
      <c r="AC397" s="1"/>
    </row>
    <row r="398" spans="1:29" s="3" customFormat="1">
      <c r="A398" s="1"/>
      <c r="B398" s="138"/>
      <c r="C398" s="2"/>
      <c r="D398" s="2"/>
      <c r="E398" s="2"/>
      <c r="F398" s="2"/>
      <c r="G398" s="2"/>
      <c r="H398" s="2"/>
      <c r="I398" s="2"/>
      <c r="J398" s="2"/>
      <c r="K398" s="2"/>
      <c r="L398" s="2"/>
      <c r="M398" s="2"/>
      <c r="N398" s="2"/>
      <c r="O398" s="2"/>
      <c r="P398" s="2"/>
      <c r="Q398" s="2"/>
      <c r="S398" s="1"/>
      <c r="T398" s="1"/>
      <c r="U398" s="1"/>
      <c r="V398" s="1"/>
      <c r="W398" s="1"/>
      <c r="X398" s="1"/>
      <c r="Y398" s="1"/>
      <c r="Z398" s="1"/>
      <c r="AA398" s="1"/>
      <c r="AB398" s="1"/>
      <c r="AC398" s="1"/>
    </row>
    <row r="399" spans="1:29" s="3" customFormat="1">
      <c r="A399" s="1"/>
      <c r="B399" s="138"/>
      <c r="C399" s="2"/>
      <c r="D399" s="2"/>
      <c r="E399" s="2"/>
      <c r="F399" s="2"/>
      <c r="G399" s="2"/>
      <c r="H399" s="2"/>
      <c r="I399" s="2"/>
      <c r="J399" s="2"/>
      <c r="K399" s="2"/>
      <c r="L399" s="2"/>
      <c r="M399" s="2"/>
      <c r="N399" s="2"/>
      <c r="O399" s="2"/>
      <c r="P399" s="2"/>
      <c r="Q399" s="2"/>
      <c r="S399" s="1"/>
      <c r="T399" s="1"/>
      <c r="U399" s="1"/>
      <c r="V399" s="1"/>
      <c r="W399" s="1"/>
      <c r="X399" s="1"/>
      <c r="Y399" s="1"/>
      <c r="Z399" s="1"/>
      <c r="AA399" s="1"/>
      <c r="AB399" s="1"/>
      <c r="AC399" s="1"/>
    </row>
    <row r="400" spans="1:29" s="3" customFormat="1">
      <c r="A400" s="1"/>
      <c r="B400" s="138"/>
      <c r="C400" s="2"/>
      <c r="D400" s="2"/>
      <c r="E400" s="2"/>
      <c r="F400" s="2"/>
      <c r="G400" s="2"/>
      <c r="H400" s="2"/>
      <c r="I400" s="2"/>
      <c r="J400" s="2"/>
      <c r="K400" s="2"/>
      <c r="L400" s="2"/>
      <c r="M400" s="2"/>
      <c r="N400" s="2"/>
      <c r="O400" s="2"/>
      <c r="P400" s="2"/>
      <c r="Q400" s="2"/>
      <c r="S400" s="1"/>
      <c r="T400" s="1"/>
      <c r="U400" s="1"/>
      <c r="V400" s="1"/>
      <c r="W400" s="1"/>
      <c r="X400" s="1"/>
      <c r="Y400" s="1"/>
      <c r="Z400" s="1"/>
      <c r="AA400" s="1"/>
      <c r="AB400" s="1"/>
      <c r="AC400" s="1"/>
    </row>
    <row r="401" spans="1:29" s="3" customFormat="1">
      <c r="A401" s="1"/>
      <c r="B401" s="138"/>
      <c r="C401" s="2"/>
      <c r="D401" s="2"/>
      <c r="E401" s="2"/>
      <c r="F401" s="2"/>
      <c r="G401" s="2"/>
      <c r="H401" s="2"/>
      <c r="I401" s="2"/>
      <c r="J401" s="2"/>
      <c r="K401" s="2"/>
      <c r="L401" s="2"/>
      <c r="M401" s="2"/>
      <c r="N401" s="2"/>
      <c r="O401" s="2"/>
      <c r="P401" s="2"/>
      <c r="Q401" s="2"/>
      <c r="S401" s="1"/>
      <c r="T401" s="1"/>
      <c r="U401" s="1"/>
      <c r="V401" s="1"/>
      <c r="W401" s="1"/>
      <c r="X401" s="1"/>
      <c r="Y401" s="1"/>
      <c r="Z401" s="1"/>
      <c r="AA401" s="1"/>
      <c r="AB401" s="1"/>
      <c r="AC401" s="1"/>
    </row>
    <row r="402" spans="1:29" s="3" customFormat="1">
      <c r="A402" s="1"/>
      <c r="B402" s="138"/>
      <c r="C402" s="2"/>
      <c r="D402" s="2"/>
      <c r="E402" s="2"/>
      <c r="F402" s="2"/>
      <c r="G402" s="2"/>
      <c r="H402" s="2"/>
      <c r="I402" s="2"/>
      <c r="J402" s="2"/>
      <c r="K402" s="2"/>
      <c r="L402" s="2"/>
      <c r="M402" s="2"/>
      <c r="N402" s="2"/>
      <c r="O402" s="2"/>
      <c r="P402" s="2"/>
      <c r="Q402" s="2"/>
      <c r="S402" s="1"/>
      <c r="T402" s="1"/>
      <c r="U402" s="1"/>
      <c r="V402" s="1"/>
      <c r="W402" s="1"/>
      <c r="X402" s="1"/>
      <c r="Y402" s="1"/>
      <c r="Z402" s="1"/>
      <c r="AA402" s="1"/>
      <c r="AB402" s="1"/>
      <c r="AC402" s="1"/>
    </row>
    <row r="403" spans="1:29" s="3" customFormat="1">
      <c r="A403" s="1"/>
      <c r="B403" s="138"/>
      <c r="C403" s="2"/>
      <c r="D403" s="2"/>
      <c r="E403" s="2"/>
      <c r="F403" s="2"/>
      <c r="G403" s="2"/>
      <c r="H403" s="2"/>
      <c r="I403" s="2"/>
      <c r="J403" s="2"/>
      <c r="K403" s="2"/>
      <c r="L403" s="2"/>
      <c r="M403" s="2"/>
      <c r="N403" s="2"/>
      <c r="O403" s="2"/>
      <c r="P403" s="2"/>
      <c r="Q403" s="2"/>
      <c r="S403" s="1"/>
      <c r="T403" s="1"/>
      <c r="U403" s="1"/>
      <c r="V403" s="1"/>
      <c r="W403" s="1"/>
      <c r="X403" s="1"/>
      <c r="Y403" s="1"/>
      <c r="Z403" s="1"/>
      <c r="AA403" s="1"/>
      <c r="AB403" s="1"/>
      <c r="AC403" s="1"/>
    </row>
    <row r="404" spans="1:29" s="3" customFormat="1">
      <c r="A404" s="1"/>
      <c r="B404" s="138"/>
      <c r="C404" s="2"/>
      <c r="D404" s="2"/>
      <c r="E404" s="2"/>
      <c r="F404" s="2"/>
      <c r="G404" s="2"/>
      <c r="H404" s="2"/>
      <c r="I404" s="2"/>
      <c r="J404" s="2"/>
      <c r="K404" s="2"/>
      <c r="L404" s="2"/>
      <c r="M404" s="2"/>
      <c r="N404" s="2"/>
      <c r="O404" s="2"/>
      <c r="P404" s="2"/>
      <c r="Q404" s="2"/>
      <c r="S404" s="1"/>
      <c r="T404" s="1"/>
      <c r="U404" s="1"/>
      <c r="V404" s="1"/>
      <c r="W404" s="1"/>
      <c r="X404" s="1"/>
      <c r="Y404" s="1"/>
      <c r="Z404" s="1"/>
      <c r="AA404" s="1"/>
      <c r="AB404" s="1"/>
      <c r="AC404" s="1"/>
    </row>
    <row r="405" spans="1:29" s="3" customFormat="1">
      <c r="A405" s="1"/>
      <c r="B405" s="138"/>
      <c r="C405" s="2"/>
      <c r="D405" s="2"/>
      <c r="E405" s="2"/>
      <c r="F405" s="2"/>
      <c r="G405" s="2"/>
      <c r="H405" s="2"/>
      <c r="I405" s="2"/>
      <c r="J405" s="2"/>
      <c r="K405" s="2"/>
      <c r="L405" s="2"/>
      <c r="M405" s="2"/>
      <c r="N405" s="2"/>
      <c r="O405" s="2"/>
      <c r="P405" s="2"/>
      <c r="Q405" s="2"/>
      <c r="S405" s="1"/>
      <c r="T405" s="1"/>
      <c r="U405" s="1"/>
      <c r="V405" s="1"/>
      <c r="W405" s="1"/>
      <c r="X405" s="1"/>
      <c r="Y405" s="1"/>
      <c r="Z405" s="1"/>
      <c r="AA405" s="1"/>
      <c r="AB405" s="1"/>
      <c r="AC405" s="1"/>
    </row>
    <row r="406" spans="1:29" s="3" customFormat="1">
      <c r="A406" s="1"/>
      <c r="B406" s="138"/>
      <c r="C406" s="2"/>
      <c r="D406" s="2"/>
      <c r="E406" s="2"/>
      <c r="F406" s="2"/>
      <c r="G406" s="2"/>
      <c r="H406" s="2"/>
      <c r="I406" s="2"/>
      <c r="J406" s="2"/>
      <c r="K406" s="2"/>
      <c r="L406" s="2"/>
      <c r="M406" s="2"/>
      <c r="N406" s="2"/>
      <c r="O406" s="2"/>
      <c r="P406" s="2"/>
      <c r="Q406" s="2"/>
      <c r="S406" s="1"/>
      <c r="T406" s="1"/>
      <c r="U406" s="1"/>
      <c r="V406" s="1"/>
      <c r="W406" s="1"/>
      <c r="X406" s="1"/>
      <c r="Y406" s="1"/>
      <c r="Z406" s="1"/>
      <c r="AA406" s="1"/>
      <c r="AB406" s="1"/>
      <c r="AC406" s="1"/>
    </row>
    <row r="407" spans="1:29" s="3" customFormat="1">
      <c r="A407" s="1"/>
      <c r="B407" s="138"/>
      <c r="C407" s="2"/>
      <c r="D407" s="2"/>
      <c r="E407" s="2"/>
      <c r="F407" s="2"/>
      <c r="G407" s="2"/>
      <c r="H407" s="2"/>
      <c r="I407" s="2"/>
      <c r="J407" s="2"/>
      <c r="K407" s="2"/>
      <c r="L407" s="2"/>
      <c r="M407" s="2"/>
      <c r="N407" s="2"/>
      <c r="O407" s="2"/>
      <c r="P407" s="2"/>
      <c r="Q407" s="2"/>
      <c r="S407" s="1"/>
      <c r="T407" s="1"/>
      <c r="U407" s="1"/>
      <c r="V407" s="1"/>
      <c r="W407" s="1"/>
      <c r="X407" s="1"/>
      <c r="Y407" s="1"/>
      <c r="Z407" s="1"/>
      <c r="AA407" s="1"/>
      <c r="AB407" s="1"/>
      <c r="AC407" s="1"/>
    </row>
    <row r="408" spans="1:29" s="3" customFormat="1">
      <c r="A408" s="1"/>
      <c r="B408" s="138"/>
      <c r="C408" s="2"/>
      <c r="D408" s="2"/>
      <c r="E408" s="2"/>
      <c r="F408" s="2"/>
      <c r="G408" s="2"/>
      <c r="H408" s="2"/>
      <c r="I408" s="2"/>
      <c r="J408" s="2"/>
      <c r="K408" s="2"/>
      <c r="L408" s="2"/>
      <c r="M408" s="2"/>
      <c r="N408" s="2"/>
      <c r="O408" s="2"/>
      <c r="P408" s="2"/>
      <c r="Q408" s="2"/>
      <c r="S408" s="1"/>
      <c r="T408" s="1"/>
      <c r="U408" s="1"/>
      <c r="V408" s="1"/>
      <c r="W408" s="1"/>
      <c r="X408" s="1"/>
      <c r="Y408" s="1"/>
      <c r="Z408" s="1"/>
      <c r="AA408" s="1"/>
      <c r="AB408" s="1"/>
      <c r="AC408" s="1"/>
    </row>
    <row r="409" spans="1:29" s="3" customFormat="1">
      <c r="A409" s="1"/>
      <c r="B409" s="138"/>
      <c r="C409" s="2"/>
      <c r="D409" s="2"/>
      <c r="E409" s="2"/>
      <c r="F409" s="2"/>
      <c r="G409" s="2"/>
      <c r="H409" s="2"/>
      <c r="I409" s="2"/>
      <c r="J409" s="2"/>
      <c r="K409" s="2"/>
      <c r="L409" s="2"/>
      <c r="M409" s="2"/>
      <c r="N409" s="2"/>
      <c r="O409" s="2"/>
      <c r="P409" s="2"/>
      <c r="Q409" s="2"/>
      <c r="S409" s="1"/>
      <c r="T409" s="1"/>
      <c r="U409" s="1"/>
      <c r="V409" s="1"/>
      <c r="W409" s="1"/>
      <c r="X409" s="1"/>
      <c r="Y409" s="1"/>
      <c r="Z409" s="1"/>
      <c r="AA409" s="1"/>
      <c r="AB409" s="1"/>
      <c r="AC409" s="1"/>
    </row>
    <row r="410" spans="1:29" s="3" customFormat="1">
      <c r="A410" s="1"/>
      <c r="B410" s="138"/>
      <c r="C410" s="2"/>
      <c r="D410" s="2"/>
      <c r="E410" s="2"/>
      <c r="F410" s="2"/>
      <c r="G410" s="2"/>
      <c r="H410" s="2"/>
      <c r="I410" s="2"/>
      <c r="J410" s="2"/>
      <c r="K410" s="2"/>
      <c r="L410" s="2"/>
      <c r="M410" s="2"/>
      <c r="N410" s="2"/>
      <c r="O410" s="2"/>
      <c r="P410" s="2"/>
      <c r="Q410" s="2"/>
      <c r="S410" s="1"/>
      <c r="T410" s="1"/>
      <c r="U410" s="1"/>
      <c r="V410" s="1"/>
      <c r="W410" s="1"/>
      <c r="X410" s="1"/>
      <c r="Y410" s="1"/>
      <c r="Z410" s="1"/>
      <c r="AA410" s="1"/>
      <c r="AB410" s="1"/>
      <c r="AC410" s="1"/>
    </row>
    <row r="411" spans="1:29" s="3" customFormat="1">
      <c r="A411" s="1"/>
      <c r="B411" s="138"/>
      <c r="C411" s="2"/>
      <c r="D411" s="2"/>
      <c r="E411" s="2"/>
      <c r="F411" s="2"/>
      <c r="G411" s="2"/>
      <c r="H411" s="2"/>
      <c r="I411" s="2"/>
      <c r="J411" s="2"/>
      <c r="K411" s="2"/>
      <c r="L411" s="2"/>
      <c r="M411" s="2"/>
      <c r="N411" s="2"/>
      <c r="O411" s="2"/>
      <c r="P411" s="2"/>
      <c r="Q411" s="2"/>
      <c r="S411" s="1"/>
      <c r="T411" s="1"/>
      <c r="U411" s="1"/>
      <c r="V411" s="1"/>
      <c r="W411" s="1"/>
      <c r="X411" s="1"/>
      <c r="Y411" s="1"/>
      <c r="Z411" s="1"/>
      <c r="AA411" s="1"/>
      <c r="AB411" s="1"/>
      <c r="AC411" s="1"/>
    </row>
    <row r="412" spans="1:29" s="3" customFormat="1">
      <c r="A412" s="1"/>
      <c r="B412" s="138"/>
      <c r="C412" s="2"/>
      <c r="D412" s="2"/>
      <c r="E412" s="2"/>
      <c r="F412" s="2"/>
      <c r="G412" s="2"/>
      <c r="H412" s="2"/>
      <c r="I412" s="2"/>
      <c r="J412" s="2"/>
      <c r="K412" s="2"/>
      <c r="L412" s="2"/>
      <c r="M412" s="2"/>
      <c r="N412" s="2"/>
      <c r="O412" s="2"/>
      <c r="P412" s="2"/>
      <c r="Q412" s="2"/>
      <c r="S412" s="1"/>
      <c r="T412" s="1"/>
      <c r="U412" s="1"/>
      <c r="V412" s="1"/>
      <c r="W412" s="1"/>
      <c r="X412" s="1"/>
      <c r="Y412" s="1"/>
      <c r="Z412" s="1"/>
      <c r="AA412" s="1"/>
      <c r="AB412" s="1"/>
      <c r="AC412" s="1"/>
    </row>
    <row r="413" spans="1:29" s="3" customFormat="1">
      <c r="A413" s="1"/>
      <c r="B413" s="138"/>
      <c r="C413" s="2"/>
      <c r="D413" s="2"/>
      <c r="E413" s="2"/>
      <c r="F413" s="2"/>
      <c r="G413" s="2"/>
      <c r="H413" s="2"/>
      <c r="I413" s="2"/>
      <c r="J413" s="2"/>
      <c r="K413" s="2"/>
      <c r="L413" s="2"/>
      <c r="M413" s="2"/>
      <c r="N413" s="2"/>
      <c r="O413" s="2"/>
      <c r="P413" s="2"/>
      <c r="Q413" s="2"/>
      <c r="S413" s="1"/>
      <c r="T413" s="1"/>
      <c r="U413" s="1"/>
      <c r="V413" s="1"/>
      <c r="W413" s="1"/>
      <c r="X413" s="1"/>
      <c r="Y413" s="1"/>
      <c r="Z413" s="1"/>
      <c r="AA413" s="1"/>
      <c r="AB413" s="1"/>
      <c r="AC413" s="1"/>
    </row>
    <row r="414" spans="1:29" s="3" customFormat="1">
      <c r="A414" s="1"/>
      <c r="B414" s="138"/>
      <c r="C414" s="2"/>
      <c r="D414" s="2"/>
      <c r="E414" s="2"/>
      <c r="F414" s="2"/>
      <c r="G414" s="2"/>
      <c r="H414" s="2"/>
      <c r="I414" s="2"/>
      <c r="J414" s="2"/>
      <c r="K414" s="2"/>
      <c r="L414" s="2"/>
      <c r="M414" s="2"/>
      <c r="N414" s="2"/>
      <c r="O414" s="2"/>
      <c r="P414" s="2"/>
      <c r="Q414" s="2"/>
      <c r="S414" s="1"/>
      <c r="T414" s="1"/>
      <c r="U414" s="1"/>
      <c r="V414" s="1"/>
      <c r="W414" s="1"/>
      <c r="X414" s="1"/>
      <c r="Y414" s="1"/>
      <c r="Z414" s="1"/>
      <c r="AA414" s="1"/>
      <c r="AB414" s="1"/>
      <c r="AC414" s="1"/>
    </row>
    <row r="415" spans="1:29" s="3" customFormat="1">
      <c r="A415" s="1"/>
      <c r="B415" s="138"/>
      <c r="C415" s="2"/>
      <c r="D415" s="2"/>
      <c r="E415" s="2"/>
      <c r="F415" s="2"/>
      <c r="G415" s="2"/>
      <c r="H415" s="2"/>
      <c r="I415" s="2"/>
      <c r="J415" s="2"/>
      <c r="K415" s="2"/>
      <c r="L415" s="2"/>
      <c r="M415" s="2"/>
      <c r="N415" s="2"/>
      <c r="O415" s="2"/>
      <c r="P415" s="2"/>
      <c r="Q415" s="2"/>
      <c r="S415" s="1"/>
      <c r="T415" s="1"/>
      <c r="U415" s="1"/>
      <c r="V415" s="1"/>
      <c r="W415" s="1"/>
      <c r="X415" s="1"/>
      <c r="Y415" s="1"/>
      <c r="Z415" s="1"/>
      <c r="AA415" s="1"/>
      <c r="AB415" s="1"/>
      <c r="AC415" s="1"/>
    </row>
    <row r="416" spans="1:29" s="3" customFormat="1">
      <c r="A416" s="1"/>
      <c r="B416" s="138"/>
      <c r="C416" s="2"/>
      <c r="D416" s="2"/>
      <c r="E416" s="2"/>
      <c r="F416" s="2"/>
      <c r="G416" s="2"/>
      <c r="H416" s="2"/>
      <c r="I416" s="2"/>
      <c r="J416" s="2"/>
      <c r="K416" s="2"/>
      <c r="L416" s="2"/>
      <c r="M416" s="2"/>
      <c r="N416" s="2"/>
      <c r="O416" s="2"/>
      <c r="P416" s="2"/>
      <c r="Q416" s="2"/>
      <c r="S416" s="1"/>
      <c r="T416" s="1"/>
      <c r="U416" s="1"/>
      <c r="V416" s="1"/>
      <c r="W416" s="1"/>
      <c r="X416" s="1"/>
      <c r="Y416" s="1"/>
      <c r="Z416" s="1"/>
      <c r="AA416" s="1"/>
      <c r="AB416" s="1"/>
      <c r="AC416" s="1"/>
    </row>
    <row r="417" spans="1:29" s="3" customFormat="1">
      <c r="A417" s="1"/>
      <c r="B417" s="138"/>
      <c r="C417" s="2"/>
      <c r="D417" s="2"/>
      <c r="E417" s="2"/>
      <c r="F417" s="2"/>
      <c r="G417" s="2"/>
      <c r="H417" s="2"/>
      <c r="I417" s="2"/>
      <c r="J417" s="2"/>
      <c r="K417" s="2"/>
      <c r="L417" s="2"/>
      <c r="M417" s="2"/>
      <c r="N417" s="2"/>
      <c r="O417" s="2"/>
      <c r="P417" s="2"/>
      <c r="Q417" s="2"/>
      <c r="S417" s="1"/>
      <c r="T417" s="1"/>
      <c r="U417" s="1"/>
      <c r="V417" s="1"/>
      <c r="W417" s="1"/>
      <c r="X417" s="1"/>
      <c r="Y417" s="1"/>
      <c r="Z417" s="1"/>
      <c r="AA417" s="1"/>
      <c r="AB417" s="1"/>
      <c r="AC417" s="1"/>
    </row>
    <row r="418" spans="1:29" s="3" customFormat="1">
      <c r="A418" s="1"/>
      <c r="B418" s="138"/>
      <c r="C418" s="2"/>
      <c r="D418" s="2"/>
      <c r="E418" s="2"/>
      <c r="F418" s="2"/>
      <c r="G418" s="2"/>
      <c r="H418" s="2"/>
      <c r="I418" s="2"/>
      <c r="J418" s="2"/>
      <c r="K418" s="2"/>
      <c r="L418" s="2"/>
      <c r="M418" s="2"/>
      <c r="N418" s="2"/>
      <c r="O418" s="2"/>
      <c r="P418" s="2"/>
      <c r="Q418" s="2"/>
      <c r="S418" s="1"/>
      <c r="T418" s="1"/>
      <c r="U418" s="1"/>
      <c r="V418" s="1"/>
      <c r="W418" s="1"/>
      <c r="X418" s="1"/>
      <c r="Y418" s="1"/>
      <c r="Z418" s="1"/>
      <c r="AA418" s="1"/>
      <c r="AB418" s="1"/>
      <c r="AC418" s="1"/>
    </row>
    <row r="419" spans="1:29" s="3" customFormat="1">
      <c r="A419" s="1"/>
      <c r="B419" s="138"/>
      <c r="C419" s="2"/>
      <c r="D419" s="2"/>
      <c r="E419" s="2"/>
      <c r="F419" s="2"/>
      <c r="G419" s="2"/>
      <c r="H419" s="2"/>
      <c r="I419" s="2"/>
      <c r="J419" s="2"/>
      <c r="K419" s="2"/>
      <c r="L419" s="2"/>
      <c r="M419" s="2"/>
      <c r="N419" s="2"/>
      <c r="O419" s="2"/>
      <c r="P419" s="2"/>
      <c r="Q419" s="2"/>
      <c r="S419" s="1"/>
      <c r="T419" s="1"/>
      <c r="U419" s="1"/>
      <c r="V419" s="1"/>
      <c r="W419" s="1"/>
      <c r="X419" s="1"/>
      <c r="Y419" s="1"/>
      <c r="Z419" s="1"/>
      <c r="AA419" s="1"/>
      <c r="AB419" s="1"/>
      <c r="AC419" s="1"/>
    </row>
    <row r="420" spans="1:29" s="3" customFormat="1">
      <c r="A420" s="1"/>
      <c r="B420" s="138"/>
      <c r="C420" s="2"/>
      <c r="D420" s="2"/>
      <c r="E420" s="2"/>
      <c r="F420" s="2"/>
      <c r="G420" s="2"/>
      <c r="H420" s="2"/>
      <c r="I420" s="2"/>
      <c r="J420" s="2"/>
      <c r="K420" s="2"/>
      <c r="L420" s="2"/>
      <c r="M420" s="2"/>
      <c r="N420" s="2"/>
      <c r="O420" s="2"/>
      <c r="P420" s="2"/>
      <c r="Q420" s="2"/>
      <c r="S420" s="1"/>
      <c r="T420" s="1"/>
      <c r="U420" s="1"/>
      <c r="V420" s="1"/>
      <c r="W420" s="1"/>
      <c r="X420" s="1"/>
      <c r="Y420" s="1"/>
      <c r="Z420" s="1"/>
      <c r="AA420" s="1"/>
      <c r="AB420" s="1"/>
      <c r="AC420" s="1"/>
    </row>
    <row r="421" spans="1:29" s="3" customFormat="1">
      <c r="A421" s="1"/>
      <c r="B421" s="138"/>
      <c r="C421" s="2"/>
      <c r="D421" s="2"/>
      <c r="E421" s="2"/>
      <c r="F421" s="2"/>
      <c r="G421" s="2"/>
      <c r="H421" s="2"/>
      <c r="I421" s="2"/>
      <c r="J421" s="2"/>
      <c r="K421" s="2"/>
      <c r="L421" s="2"/>
      <c r="M421" s="2"/>
      <c r="N421" s="2"/>
      <c r="O421" s="2"/>
      <c r="P421" s="2"/>
      <c r="Q421" s="2"/>
      <c r="S421" s="1"/>
      <c r="T421" s="1"/>
      <c r="U421" s="1"/>
      <c r="V421" s="1"/>
      <c r="W421" s="1"/>
      <c r="X421" s="1"/>
      <c r="Y421" s="1"/>
      <c r="Z421" s="1"/>
      <c r="AA421" s="1"/>
      <c r="AB421" s="1"/>
      <c r="AC421" s="1"/>
    </row>
    <row r="422" spans="1:29" s="3" customFormat="1">
      <c r="A422" s="1"/>
      <c r="B422" s="138"/>
      <c r="C422" s="2"/>
      <c r="D422" s="2"/>
      <c r="E422" s="2"/>
      <c r="F422" s="2"/>
      <c r="G422" s="2"/>
      <c r="H422" s="2"/>
      <c r="I422" s="2"/>
      <c r="J422" s="2"/>
      <c r="K422" s="2"/>
      <c r="L422" s="2"/>
      <c r="M422" s="2"/>
      <c r="N422" s="2"/>
      <c r="O422" s="2"/>
      <c r="P422" s="2"/>
      <c r="Q422" s="2"/>
      <c r="S422" s="1"/>
      <c r="T422" s="1"/>
      <c r="U422" s="1"/>
      <c r="V422" s="1"/>
      <c r="W422" s="1"/>
      <c r="X422" s="1"/>
      <c r="Y422" s="1"/>
      <c r="Z422" s="1"/>
      <c r="AA422" s="1"/>
      <c r="AB422" s="1"/>
      <c r="AC422" s="1"/>
    </row>
    <row r="423" spans="1:29" s="3" customFormat="1">
      <c r="A423" s="1"/>
      <c r="B423" s="138"/>
      <c r="C423" s="2"/>
      <c r="D423" s="2"/>
      <c r="E423" s="2"/>
      <c r="F423" s="2"/>
      <c r="G423" s="2"/>
      <c r="H423" s="2"/>
      <c r="I423" s="2"/>
      <c r="J423" s="2"/>
      <c r="K423" s="2"/>
      <c r="L423" s="2"/>
      <c r="M423" s="2"/>
      <c r="N423" s="2"/>
      <c r="O423" s="2"/>
      <c r="P423" s="2"/>
      <c r="Q423" s="2"/>
      <c r="S423" s="1"/>
      <c r="T423" s="1"/>
      <c r="U423" s="1"/>
      <c r="V423" s="1"/>
      <c r="W423" s="1"/>
      <c r="X423" s="1"/>
      <c r="Y423" s="1"/>
      <c r="Z423" s="1"/>
      <c r="AA423" s="1"/>
      <c r="AB423" s="1"/>
      <c r="AC423" s="1"/>
    </row>
    <row r="424" spans="1:29" s="3" customFormat="1">
      <c r="A424" s="1"/>
      <c r="B424" s="138"/>
      <c r="C424" s="2"/>
      <c r="D424" s="2"/>
      <c r="E424" s="2"/>
      <c r="F424" s="2"/>
      <c r="G424" s="2"/>
      <c r="H424" s="2"/>
      <c r="I424" s="2"/>
      <c r="J424" s="2"/>
      <c r="K424" s="2"/>
      <c r="L424" s="2"/>
      <c r="M424" s="2"/>
      <c r="N424" s="2"/>
      <c r="O424" s="2"/>
      <c r="P424" s="2"/>
      <c r="Q424" s="2"/>
      <c r="S424" s="1"/>
      <c r="T424" s="1"/>
      <c r="U424" s="1"/>
      <c r="V424" s="1"/>
      <c r="W424" s="1"/>
      <c r="X424" s="1"/>
      <c r="Y424" s="1"/>
      <c r="Z424" s="1"/>
      <c r="AA424" s="1"/>
      <c r="AB424" s="1"/>
      <c r="AC424" s="1"/>
    </row>
    <row r="425" spans="1:29" s="3" customFormat="1">
      <c r="A425" s="1"/>
      <c r="B425" s="138"/>
      <c r="C425" s="2"/>
      <c r="D425" s="2"/>
      <c r="E425" s="2"/>
      <c r="F425" s="2"/>
      <c r="G425" s="2"/>
      <c r="H425" s="2"/>
      <c r="I425" s="2"/>
      <c r="J425" s="2"/>
      <c r="K425" s="2"/>
      <c r="L425" s="2"/>
      <c r="M425" s="2"/>
      <c r="N425" s="2"/>
      <c r="O425" s="2"/>
      <c r="P425" s="2"/>
      <c r="Q425" s="2"/>
      <c r="S425" s="1"/>
      <c r="T425" s="1"/>
      <c r="U425" s="1"/>
      <c r="V425" s="1"/>
      <c r="W425" s="1"/>
      <c r="X425" s="1"/>
      <c r="Y425" s="1"/>
      <c r="Z425" s="1"/>
      <c r="AA425" s="1"/>
      <c r="AB425" s="1"/>
      <c r="AC425" s="1"/>
    </row>
    <row r="426" spans="1:29" s="3" customFormat="1">
      <c r="A426" s="1"/>
      <c r="B426" s="138"/>
      <c r="C426" s="2"/>
      <c r="D426" s="2"/>
      <c r="E426" s="2"/>
      <c r="F426" s="2"/>
      <c r="G426" s="2"/>
      <c r="H426" s="2"/>
      <c r="I426" s="2"/>
      <c r="J426" s="2"/>
      <c r="K426" s="2"/>
      <c r="L426" s="2"/>
      <c r="M426" s="2"/>
      <c r="N426" s="2"/>
      <c r="O426" s="2"/>
      <c r="P426" s="2"/>
      <c r="Q426" s="2"/>
      <c r="S426" s="1"/>
      <c r="T426" s="1"/>
      <c r="U426" s="1"/>
      <c r="V426" s="1"/>
      <c r="W426" s="1"/>
      <c r="X426" s="1"/>
      <c r="Y426" s="1"/>
      <c r="Z426" s="1"/>
      <c r="AA426" s="1"/>
      <c r="AB426" s="1"/>
      <c r="AC426" s="1"/>
    </row>
    <row r="427" spans="1:29" s="3" customFormat="1">
      <c r="A427" s="1"/>
      <c r="B427" s="138"/>
      <c r="C427" s="2"/>
      <c r="D427" s="2"/>
      <c r="E427" s="2"/>
      <c r="F427" s="2"/>
      <c r="G427" s="2"/>
      <c r="H427" s="2"/>
      <c r="I427" s="2"/>
      <c r="J427" s="2"/>
      <c r="K427" s="2"/>
      <c r="L427" s="2"/>
      <c r="M427" s="2"/>
      <c r="N427" s="2"/>
      <c r="O427" s="2"/>
      <c r="P427" s="2"/>
      <c r="Q427" s="2"/>
      <c r="S427" s="1"/>
      <c r="T427" s="1"/>
      <c r="U427" s="1"/>
      <c r="V427" s="1"/>
      <c r="W427" s="1"/>
      <c r="X427" s="1"/>
      <c r="Y427" s="1"/>
      <c r="Z427" s="1"/>
      <c r="AA427" s="1"/>
      <c r="AB427" s="1"/>
      <c r="AC427" s="1"/>
    </row>
    <row r="428" spans="1:29" s="3" customFormat="1">
      <c r="A428" s="1"/>
      <c r="B428" s="138"/>
      <c r="C428" s="2"/>
      <c r="D428" s="2"/>
      <c r="E428" s="2"/>
      <c r="F428" s="2"/>
      <c r="G428" s="2"/>
      <c r="H428" s="2"/>
      <c r="I428" s="2"/>
      <c r="J428" s="2"/>
      <c r="K428" s="2"/>
      <c r="L428" s="2"/>
      <c r="M428" s="2"/>
      <c r="N428" s="2"/>
      <c r="O428" s="2"/>
      <c r="P428" s="2"/>
      <c r="Q428" s="2"/>
      <c r="S428" s="1"/>
      <c r="T428" s="1"/>
      <c r="U428" s="1"/>
      <c r="V428" s="1"/>
      <c r="W428" s="1"/>
      <c r="X428" s="1"/>
      <c r="Y428" s="1"/>
      <c r="Z428" s="1"/>
      <c r="AA428" s="1"/>
      <c r="AB428" s="1"/>
      <c r="AC428" s="1"/>
    </row>
    <row r="429" spans="1:29" s="3" customFormat="1">
      <c r="A429" s="1"/>
      <c r="B429" s="138"/>
      <c r="C429" s="2"/>
      <c r="D429" s="2"/>
      <c r="E429" s="2"/>
      <c r="F429" s="2"/>
      <c r="G429" s="2"/>
      <c r="H429" s="2"/>
      <c r="I429" s="2"/>
      <c r="J429" s="2"/>
      <c r="K429" s="2"/>
      <c r="L429" s="2"/>
      <c r="M429" s="2"/>
      <c r="N429" s="2"/>
      <c r="O429" s="2"/>
      <c r="P429" s="2"/>
      <c r="Q429" s="2"/>
      <c r="S429" s="1"/>
      <c r="T429" s="1"/>
      <c r="U429" s="1"/>
      <c r="V429" s="1"/>
      <c r="W429" s="1"/>
      <c r="X429" s="1"/>
      <c r="Y429" s="1"/>
      <c r="Z429" s="1"/>
      <c r="AA429" s="1"/>
      <c r="AB429" s="1"/>
      <c r="AC429" s="1"/>
    </row>
    <row r="430" spans="1:29" s="3" customFormat="1">
      <c r="A430" s="1"/>
      <c r="B430" s="138"/>
      <c r="C430" s="2"/>
      <c r="D430" s="2"/>
      <c r="E430" s="2"/>
      <c r="F430" s="2"/>
      <c r="G430" s="2"/>
      <c r="H430" s="2"/>
      <c r="I430" s="2"/>
      <c r="J430" s="2"/>
      <c r="K430" s="2"/>
      <c r="L430" s="2"/>
      <c r="M430" s="2"/>
      <c r="N430" s="2"/>
      <c r="O430" s="2"/>
      <c r="P430" s="2"/>
      <c r="Q430" s="2"/>
      <c r="S430" s="1"/>
      <c r="T430" s="1"/>
      <c r="U430" s="1"/>
      <c r="V430" s="1"/>
      <c r="W430" s="1"/>
      <c r="X430" s="1"/>
      <c r="Y430" s="1"/>
      <c r="Z430" s="1"/>
      <c r="AA430" s="1"/>
      <c r="AB430" s="1"/>
      <c r="AC430" s="1"/>
    </row>
    <row r="431" spans="1:29" s="3" customFormat="1">
      <c r="A431" s="1"/>
      <c r="B431" s="138"/>
      <c r="C431" s="2"/>
      <c r="D431" s="2"/>
      <c r="E431" s="2"/>
      <c r="F431" s="2"/>
      <c r="G431" s="2"/>
      <c r="H431" s="2"/>
      <c r="I431" s="2"/>
      <c r="J431" s="2"/>
      <c r="K431" s="2"/>
      <c r="L431" s="2"/>
      <c r="M431" s="2"/>
      <c r="N431" s="2"/>
      <c r="O431" s="2"/>
      <c r="P431" s="2"/>
      <c r="Q431" s="2"/>
      <c r="S431" s="1"/>
      <c r="T431" s="1"/>
      <c r="U431" s="1"/>
      <c r="V431" s="1"/>
      <c r="W431" s="1"/>
      <c r="X431" s="1"/>
      <c r="Y431" s="1"/>
      <c r="Z431" s="1"/>
      <c r="AA431" s="1"/>
      <c r="AB431" s="1"/>
      <c r="AC431" s="1"/>
    </row>
    <row r="432" spans="1:29" s="3" customFormat="1">
      <c r="A432" s="1"/>
      <c r="B432" s="138"/>
      <c r="C432" s="2"/>
      <c r="D432" s="2"/>
      <c r="E432" s="2"/>
      <c r="F432" s="2"/>
      <c r="G432" s="2"/>
      <c r="H432" s="2"/>
      <c r="I432" s="2"/>
      <c r="J432" s="2"/>
      <c r="K432" s="2"/>
      <c r="L432" s="2"/>
      <c r="M432" s="2"/>
      <c r="N432" s="2"/>
      <c r="O432" s="2"/>
      <c r="P432" s="2"/>
      <c r="Q432" s="2"/>
      <c r="S432" s="1"/>
      <c r="T432" s="1"/>
      <c r="U432" s="1"/>
      <c r="V432" s="1"/>
      <c r="W432" s="1"/>
      <c r="X432" s="1"/>
      <c r="Y432" s="1"/>
      <c r="Z432" s="1"/>
      <c r="AA432" s="1"/>
      <c r="AB432" s="1"/>
      <c r="AC432" s="1"/>
    </row>
    <row r="433" spans="1:29" s="3" customFormat="1">
      <c r="A433" s="1"/>
      <c r="B433" s="138"/>
      <c r="C433" s="2"/>
      <c r="D433" s="2"/>
      <c r="E433" s="2"/>
      <c r="F433" s="2"/>
      <c r="G433" s="2"/>
      <c r="H433" s="2"/>
      <c r="I433" s="2"/>
      <c r="J433" s="2"/>
      <c r="K433" s="2"/>
      <c r="L433" s="2"/>
      <c r="M433" s="2"/>
      <c r="N433" s="2"/>
      <c r="O433" s="2"/>
      <c r="P433" s="2"/>
      <c r="Q433" s="2"/>
      <c r="S433" s="1"/>
      <c r="T433" s="1"/>
      <c r="U433" s="1"/>
      <c r="V433" s="1"/>
      <c r="W433" s="1"/>
      <c r="X433" s="1"/>
      <c r="Y433" s="1"/>
      <c r="Z433" s="1"/>
      <c r="AA433" s="1"/>
      <c r="AB433" s="1"/>
      <c r="AC433" s="1"/>
    </row>
    <row r="434" spans="1:29" s="3" customFormat="1">
      <c r="A434" s="1"/>
      <c r="B434" s="138"/>
      <c r="C434" s="2"/>
      <c r="D434" s="2"/>
      <c r="E434" s="2"/>
      <c r="F434" s="2"/>
      <c r="G434" s="2"/>
      <c r="H434" s="2"/>
      <c r="I434" s="2"/>
      <c r="J434" s="2"/>
      <c r="K434" s="2"/>
      <c r="L434" s="2"/>
      <c r="M434" s="2"/>
      <c r="N434" s="2"/>
      <c r="O434" s="2"/>
      <c r="P434" s="2"/>
      <c r="Q434" s="2"/>
      <c r="S434" s="1"/>
      <c r="T434" s="1"/>
      <c r="U434" s="1"/>
      <c r="V434" s="1"/>
      <c r="W434" s="1"/>
      <c r="X434" s="1"/>
      <c r="Y434" s="1"/>
      <c r="Z434" s="1"/>
      <c r="AA434" s="1"/>
      <c r="AB434" s="1"/>
      <c r="AC434" s="1"/>
    </row>
    <row r="435" spans="1:29" s="3" customFormat="1">
      <c r="A435" s="1"/>
      <c r="B435" s="138"/>
      <c r="C435" s="2"/>
      <c r="D435" s="2"/>
      <c r="E435" s="2"/>
      <c r="F435" s="2"/>
      <c r="G435" s="2"/>
      <c r="H435" s="2"/>
      <c r="I435" s="2"/>
      <c r="J435" s="2"/>
      <c r="K435" s="2"/>
      <c r="L435" s="2"/>
      <c r="M435" s="2"/>
      <c r="N435" s="2"/>
      <c r="O435" s="2"/>
      <c r="P435" s="2"/>
      <c r="Q435" s="2"/>
      <c r="S435" s="1"/>
      <c r="T435" s="1"/>
      <c r="U435" s="1"/>
      <c r="V435" s="1"/>
      <c r="W435" s="1"/>
      <c r="X435" s="1"/>
      <c r="Y435" s="1"/>
      <c r="Z435" s="1"/>
      <c r="AA435" s="1"/>
      <c r="AB435" s="1"/>
      <c r="AC435" s="1"/>
    </row>
  </sheetData>
  <sheetProtection algorithmName="SHA-512" hashValue="0wYdMtS8RgUF7B4qKowWOjDZQsF5/icphmlzn5GuqfOm2IZfZMQ7faWQhbNu3Ih+iHd07PSNaoS0qUYtu4eAwQ==" saltValue="TiL/1oupb52sKpBTWrNd1A==" spinCount="100000" sheet="1" selectLockedCells="1"/>
  <mergeCells count="85">
    <mergeCell ref="E15:I15"/>
    <mergeCell ref="J15:L15"/>
    <mergeCell ref="M15:N15"/>
    <mergeCell ref="P15:Q15"/>
    <mergeCell ref="G2:Q2"/>
    <mergeCell ref="G3:Q3"/>
    <mergeCell ref="G7:Q7"/>
    <mergeCell ref="C8:Q8"/>
    <mergeCell ref="C9:Q9"/>
    <mergeCell ref="C10:Q10"/>
    <mergeCell ref="E12:Q12"/>
    <mergeCell ref="E14:I14"/>
    <mergeCell ref="M14:N14"/>
    <mergeCell ref="P14:Q14"/>
    <mergeCell ref="J14:L14"/>
    <mergeCell ref="C23:G23"/>
    <mergeCell ref="C17:Q17"/>
    <mergeCell ref="C18:L18"/>
    <mergeCell ref="M18:Q18"/>
    <mergeCell ref="C19:L19"/>
    <mergeCell ref="M19:Q19"/>
    <mergeCell ref="C20:Q20"/>
    <mergeCell ref="C21:Q21"/>
    <mergeCell ref="C22:G22"/>
    <mergeCell ref="H22:J22"/>
    <mergeCell ref="K22:M22"/>
    <mergeCell ref="N22:Q22"/>
    <mergeCell ref="C24:G24"/>
    <mergeCell ref="H24:M24"/>
    <mergeCell ref="N24:Q24"/>
    <mergeCell ref="C25:G25"/>
    <mergeCell ref="H25:M25"/>
    <mergeCell ref="N25:Q25"/>
    <mergeCell ref="C26:F26"/>
    <mergeCell ref="L26:M26"/>
    <mergeCell ref="L27:M27"/>
    <mergeCell ref="C29:Q29"/>
    <mergeCell ref="C30:L30"/>
    <mergeCell ref="M30:Q30"/>
    <mergeCell ref="C31:L31"/>
    <mergeCell ref="M31:P31"/>
    <mergeCell ref="C32:Q32"/>
    <mergeCell ref="C33:Q33"/>
    <mergeCell ref="C34:G34"/>
    <mergeCell ref="H34:J34"/>
    <mergeCell ref="K34:L34"/>
    <mergeCell ref="M34:Q34"/>
    <mergeCell ref="C35:G35"/>
    <mergeCell ref="H35:J35"/>
    <mergeCell ref="M35:Q35"/>
    <mergeCell ref="C36:G36"/>
    <mergeCell ref="H36:M36"/>
    <mergeCell ref="N36:Q36"/>
    <mergeCell ref="C37:G37"/>
    <mergeCell ref="H37:M37"/>
    <mergeCell ref="N37:Q37"/>
    <mergeCell ref="C39:Q39"/>
    <mergeCell ref="C40:L40"/>
    <mergeCell ref="M40:Q40"/>
    <mergeCell ref="C41:L41"/>
    <mergeCell ref="M41:Q41"/>
    <mergeCell ref="C42:Q42"/>
    <mergeCell ref="C43:Q43"/>
    <mergeCell ref="C44:G44"/>
    <mergeCell ref="H44:J44"/>
    <mergeCell ref="K44:L44"/>
    <mergeCell ref="M44:Q44"/>
    <mergeCell ref="C45:G45"/>
    <mergeCell ref="H45:J45"/>
    <mergeCell ref="K45:L45"/>
    <mergeCell ref="M45:Q45"/>
    <mergeCell ref="C46:G46"/>
    <mergeCell ref="H46:M46"/>
    <mergeCell ref="N46:Q46"/>
    <mergeCell ref="N52:O52"/>
    <mergeCell ref="C47:G47"/>
    <mergeCell ref="H47:M47"/>
    <mergeCell ref="N47:Q47"/>
    <mergeCell ref="C49:Q49"/>
    <mergeCell ref="C51:E51"/>
    <mergeCell ref="G51:I51"/>
    <mergeCell ref="D52:E52"/>
    <mergeCell ref="G52:I52"/>
    <mergeCell ref="J52:K52"/>
    <mergeCell ref="L52:M52"/>
  </mergeCells>
  <dataValidations count="2">
    <dataValidation type="list" allowBlank="1" showInputMessage="1" showErrorMessage="1" sqref="G52:I52" xr:uid="{A2797336-6612-4FCB-9AA2-E7D4CCA79CCE}">
      <formula1>"Select, Family, Elderly, Other"</formula1>
    </dataValidation>
    <dataValidation type="list" showInputMessage="1" showErrorMessage="1" sqref="L26:M26" xr:uid="{7106D62A-9740-43AC-B848-B53D5AC15E4E}">
      <formula1>"Select, For-Profit, Nonprofit, Units of Local Govt, Public Hsg Auth"</formula1>
    </dataValidation>
  </dataValidations>
  <printOptions horizontalCentered="1"/>
  <pageMargins left="0.25" right="0.25" top="0.25" bottom="0.25" header="0.3" footer="0.3"/>
  <pageSetup scale="96" orientation="portrait" r:id="rId1"/>
  <headerFooter>
    <oddFooter>&amp;L&amp;"Calibri,Regular"&amp;8CDBG-DR / NSP Restore Riverview Offsite Pre-App&amp;C&amp;8&amp;A&amp;R&amp;"Calibri,Regular"&amp;8 2/2021</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535B3D-EA71-4C1A-AAC8-ECF2C6282C86}">
  <sheetPr>
    <tabColor rgb="FF00B050"/>
    <pageSetUpPr fitToPage="1"/>
  </sheetPr>
  <dimension ref="A1:O247"/>
  <sheetViews>
    <sheetView showGridLines="0" topLeftCell="A38" zoomScale="110" zoomScaleNormal="110" workbookViewId="0">
      <selection activeCell="D5" sqref="D5:F5"/>
    </sheetView>
  </sheetViews>
  <sheetFormatPr defaultColWidth="9.140625" defaultRowHeight="15"/>
  <cols>
    <col min="1" max="1" width="3" style="31" customWidth="1"/>
    <col min="2" max="2" width="9.140625" style="31"/>
    <col min="3" max="3" width="10.85546875" style="31" customWidth="1"/>
    <col min="4" max="4" width="18.7109375" style="31" customWidth="1"/>
    <col min="5" max="5" width="1.5703125" style="31" customWidth="1"/>
    <col min="6" max="6" width="45.5703125" style="31" customWidth="1"/>
    <col min="7" max="7" width="11.28515625" style="31" customWidth="1"/>
    <col min="8" max="8" width="14.28515625" style="31" customWidth="1"/>
    <col min="9" max="16384" width="9.140625" style="31"/>
  </cols>
  <sheetData>
    <row r="1" spans="1:9" s="30" customFormat="1" ht="15.75">
      <c r="B1" s="1274" t="s">
        <v>418</v>
      </c>
      <c r="C1" s="1275"/>
      <c r="D1" s="1275"/>
      <c r="E1" s="1275"/>
      <c r="F1" s="1275"/>
      <c r="G1" s="1276"/>
    </row>
    <row r="2" spans="1:9" s="30" customFormat="1" ht="15.75">
      <c r="B2" s="1277" t="s">
        <v>800</v>
      </c>
      <c r="C2" s="1278"/>
      <c r="D2" s="1278"/>
      <c r="E2" s="1278"/>
      <c r="F2" s="1278"/>
      <c r="G2" s="1279"/>
    </row>
    <row r="3" spans="1:9" s="30" customFormat="1" ht="15.75">
      <c r="B3" s="1277" t="s">
        <v>450</v>
      </c>
      <c r="C3" s="1278"/>
      <c r="D3" s="1278"/>
      <c r="E3" s="1278"/>
      <c r="F3" s="1278"/>
      <c r="G3" s="1279"/>
    </row>
    <row r="4" spans="1:9" ht="11.25" customHeight="1">
      <c r="B4" s="477"/>
      <c r="C4" s="478"/>
      <c r="D4" s="478"/>
      <c r="E4" s="478"/>
      <c r="F4" s="478"/>
      <c r="G4" s="479"/>
    </row>
    <row r="5" spans="1:9" s="13" customFormat="1" ht="15.75">
      <c r="A5" s="1026"/>
      <c r="B5" s="1280" t="s">
        <v>451</v>
      </c>
      <c r="C5" s="1281"/>
      <c r="D5" s="1282" t="s">
        <v>40</v>
      </c>
      <c r="E5" s="1283"/>
      <c r="F5" s="1284"/>
      <c r="G5" s="481"/>
    </row>
    <row r="6" spans="1:9" ht="9.75" customHeight="1">
      <c r="B6" s="477"/>
      <c r="C6" s="478"/>
      <c r="D6" s="478"/>
      <c r="E6" s="478"/>
      <c r="F6" s="478"/>
      <c r="G6" s="479"/>
    </row>
    <row r="7" spans="1:9" s="30" customFormat="1" ht="16.5" customHeight="1">
      <c r="B7" s="1285" t="s">
        <v>452</v>
      </c>
      <c r="C7" s="1286"/>
      <c r="D7" s="1282" t="s">
        <v>40</v>
      </c>
      <c r="E7" s="1283"/>
      <c r="F7" s="1284"/>
      <c r="G7" s="482"/>
    </row>
    <row r="8" spans="1:9">
      <c r="B8" s="480"/>
      <c r="C8" s="478"/>
      <c r="D8" s="907" t="s">
        <v>474</v>
      </c>
      <c r="E8" s="908"/>
      <c r="F8" s="909"/>
      <c r="G8" s="479"/>
    </row>
    <row r="9" spans="1:9" ht="5.25" customHeight="1">
      <c r="B9" s="246"/>
      <c r="C9" s="245"/>
      <c r="D9" s="247"/>
      <c r="E9" s="247"/>
      <c r="F9" s="248"/>
      <c r="G9" s="479"/>
    </row>
    <row r="10" spans="1:9" ht="56.25" customHeight="1">
      <c r="B10" s="1206" t="s">
        <v>856</v>
      </c>
      <c r="C10" s="1207"/>
      <c r="D10" s="1207"/>
      <c r="E10" s="1207"/>
      <c r="F10" s="1207"/>
      <c r="G10" s="1208"/>
      <c r="H10" s="1113" t="s">
        <v>40</v>
      </c>
      <c r="I10" s="245"/>
    </row>
    <row r="11" spans="1:9">
      <c r="B11" s="1057" t="s">
        <v>768</v>
      </c>
      <c r="C11" s="1030"/>
      <c r="D11" s="1030"/>
      <c r="E11" s="1030"/>
      <c r="F11" s="1030"/>
      <c r="G11" s="1031"/>
      <c r="H11" s="1058"/>
      <c r="I11" s="245"/>
    </row>
    <row r="12" spans="1:9" ht="6" customHeight="1">
      <c r="B12" s="413"/>
      <c r="C12" s="414"/>
      <c r="D12" s="414"/>
      <c r="E12" s="414"/>
      <c r="F12" s="414"/>
      <c r="G12" s="415"/>
    </row>
    <row r="13" spans="1:9">
      <c r="B13" s="1287" t="s">
        <v>453</v>
      </c>
      <c r="C13" s="1287"/>
      <c r="D13" s="1287"/>
      <c r="E13" s="1287"/>
      <c r="F13" s="1287"/>
      <c r="G13" s="1287"/>
    </row>
    <row r="14" spans="1:9">
      <c r="B14" s="32">
        <v>1</v>
      </c>
      <c r="C14" s="1268" t="s">
        <v>454</v>
      </c>
      <c r="D14" s="1268"/>
      <c r="E14" s="1268"/>
      <c r="F14" s="1268"/>
      <c r="G14" s="38"/>
    </row>
    <row r="15" spans="1:9" ht="42.75" customHeight="1">
      <c r="B15" s="32">
        <v>2</v>
      </c>
      <c r="C15" s="1268" t="s">
        <v>455</v>
      </c>
      <c r="D15" s="1268"/>
      <c r="E15" s="1268"/>
      <c r="F15" s="1268"/>
      <c r="G15" s="38"/>
    </row>
    <row r="16" spans="1:9">
      <c r="B16" s="32">
        <v>3</v>
      </c>
      <c r="C16" s="1268" t="s">
        <v>456</v>
      </c>
      <c r="D16" s="1268"/>
      <c r="E16" s="1268"/>
      <c r="F16" s="1268"/>
      <c r="G16" s="38"/>
    </row>
    <row r="17" spans="2:15" ht="20.25" customHeight="1">
      <c r="B17" s="32">
        <v>4</v>
      </c>
      <c r="C17" s="1268" t="s">
        <v>457</v>
      </c>
      <c r="D17" s="1268"/>
      <c r="E17" s="1268"/>
      <c r="F17" s="1268"/>
      <c r="G17" s="38"/>
    </row>
    <row r="18" spans="2:15" ht="42" customHeight="1">
      <c r="B18" s="32">
        <v>5</v>
      </c>
      <c r="C18" s="1268" t="s">
        <v>458</v>
      </c>
      <c r="D18" s="1268"/>
      <c r="E18" s="1268"/>
      <c r="F18" s="1268"/>
      <c r="G18" s="38"/>
    </row>
    <row r="19" spans="2:15">
      <c r="B19" s="32">
        <v>6</v>
      </c>
      <c r="C19" s="1268" t="s">
        <v>459</v>
      </c>
      <c r="D19" s="1268"/>
      <c r="E19" s="1268"/>
      <c r="F19" s="1268"/>
      <c r="G19" s="38"/>
    </row>
    <row r="20" spans="2:15" ht="26.25" customHeight="1">
      <c r="B20" s="32">
        <v>7</v>
      </c>
      <c r="C20" s="1268" t="s">
        <v>460</v>
      </c>
      <c r="D20" s="1268"/>
      <c r="E20" s="1268"/>
      <c r="F20" s="1268"/>
      <c r="G20" s="38"/>
    </row>
    <row r="21" spans="2:15" ht="30" customHeight="1">
      <c r="B21" s="32">
        <v>8</v>
      </c>
      <c r="C21" s="1268" t="s">
        <v>461</v>
      </c>
      <c r="D21" s="1268"/>
      <c r="E21" s="1268"/>
      <c r="F21" s="1268"/>
      <c r="G21" s="38"/>
    </row>
    <row r="22" spans="2:15" ht="30" customHeight="1">
      <c r="B22" s="32">
        <v>9</v>
      </c>
      <c r="C22" s="1268" t="s">
        <v>764</v>
      </c>
      <c r="D22" s="1268"/>
      <c r="E22" s="1268"/>
      <c r="F22" s="1268"/>
      <c r="G22" s="38"/>
    </row>
    <row r="23" spans="2:15" ht="45" customHeight="1">
      <c r="B23" s="32">
        <v>10</v>
      </c>
      <c r="C23" s="1268" t="s">
        <v>462</v>
      </c>
      <c r="D23" s="1268"/>
      <c r="E23" s="1268"/>
      <c r="F23" s="1268"/>
      <c r="G23" s="38"/>
    </row>
    <row r="24" spans="2:15" ht="15" customHeight="1">
      <c r="B24" s="32">
        <v>11</v>
      </c>
      <c r="C24" s="1268" t="s">
        <v>767</v>
      </c>
      <c r="D24" s="1268"/>
      <c r="E24" s="1268"/>
      <c r="F24" s="1268"/>
      <c r="G24" s="38"/>
    </row>
    <row r="25" spans="2:15">
      <c r="B25" s="32">
        <v>12</v>
      </c>
      <c r="C25" s="1268" t="s">
        <v>507</v>
      </c>
      <c r="D25" s="1268"/>
      <c r="E25" s="1268"/>
      <c r="F25" s="1268"/>
      <c r="G25" s="38"/>
      <c r="H25" s="418"/>
      <c r="I25" s="419"/>
      <c r="J25" s="418"/>
      <c r="K25" s="418"/>
      <c r="L25" s="418"/>
      <c r="M25" s="418"/>
      <c r="N25" s="418"/>
      <c r="O25" s="418"/>
    </row>
    <row r="26" spans="2:15" ht="30" customHeight="1">
      <c r="B26" s="32">
        <v>13</v>
      </c>
      <c r="C26" s="1268" t="s">
        <v>463</v>
      </c>
      <c r="D26" s="1268"/>
      <c r="E26" s="1268"/>
      <c r="F26" s="1268"/>
      <c r="G26" s="38"/>
      <c r="H26" s="418"/>
      <c r="I26" s="418"/>
      <c r="J26" s="418"/>
      <c r="K26" s="418"/>
      <c r="L26" s="418"/>
      <c r="M26" s="418"/>
      <c r="N26" s="418"/>
      <c r="O26" s="418"/>
    </row>
    <row r="27" spans="2:15" ht="71.25" customHeight="1">
      <c r="B27" s="32">
        <v>14</v>
      </c>
      <c r="C27" s="1268" t="s">
        <v>508</v>
      </c>
      <c r="D27" s="1268"/>
      <c r="E27" s="1268"/>
      <c r="F27" s="1268"/>
      <c r="G27" s="38"/>
    </row>
    <row r="28" spans="2:15" ht="46.5" customHeight="1">
      <c r="B28" s="32">
        <v>15</v>
      </c>
      <c r="C28" s="1268" t="s">
        <v>509</v>
      </c>
      <c r="D28" s="1268"/>
      <c r="E28" s="1268"/>
      <c r="F28" s="1268"/>
      <c r="G28" s="38"/>
    </row>
    <row r="29" spans="2:15" ht="42.75" customHeight="1">
      <c r="B29" s="32">
        <v>16</v>
      </c>
      <c r="C29" s="1268" t="s">
        <v>867</v>
      </c>
      <c r="D29" s="1268"/>
      <c r="E29" s="1268"/>
      <c r="F29" s="1268"/>
      <c r="G29" s="38"/>
    </row>
    <row r="30" spans="2:15" ht="29.25" customHeight="1">
      <c r="B30" s="1269" t="s">
        <v>464</v>
      </c>
      <c r="C30" s="1270"/>
      <c r="D30" s="1270"/>
      <c r="E30" s="1270"/>
      <c r="F30" s="1270"/>
      <c r="G30" s="1271"/>
    </row>
    <row r="31" spans="2:15" ht="15.75" customHeight="1">
      <c r="B31" s="1259" t="s">
        <v>465</v>
      </c>
      <c r="C31" s="1260"/>
      <c r="D31" s="1260"/>
      <c r="E31" s="1260"/>
      <c r="F31" s="1260"/>
      <c r="G31" s="1261"/>
    </row>
    <row r="32" spans="2:15" s="33" customFormat="1" ht="48" customHeight="1">
      <c r="B32" s="1262" t="s">
        <v>857</v>
      </c>
      <c r="C32" s="1263"/>
      <c r="D32" s="1263"/>
      <c r="E32" s="1263"/>
      <c r="F32" s="1263"/>
      <c r="G32" s="1264"/>
      <c r="H32" s="1113" t="s">
        <v>40</v>
      </c>
    </row>
    <row r="33" spans="2:7">
      <c r="B33" s="1265" t="s">
        <v>466</v>
      </c>
      <c r="C33" s="1266"/>
      <c r="D33" s="1267"/>
      <c r="F33" s="1272"/>
      <c r="G33" s="1273"/>
    </row>
    <row r="34" spans="2:7" s="485" customFormat="1" ht="12" customHeight="1">
      <c r="B34" s="483" t="s">
        <v>467</v>
      </c>
      <c r="C34" s="478"/>
      <c r="D34" s="478"/>
      <c r="E34" s="478"/>
      <c r="F34" s="484" t="s">
        <v>468</v>
      </c>
      <c r="G34" s="479"/>
    </row>
    <row r="35" spans="2:7" s="485" customFormat="1" ht="5.25" customHeight="1">
      <c r="B35" s="486"/>
      <c r="C35" s="487"/>
      <c r="D35" s="487"/>
      <c r="E35" s="487"/>
      <c r="F35" s="487"/>
      <c r="G35" s="488"/>
    </row>
    <row r="36" spans="2:7" s="485" customFormat="1">
      <c r="B36" s="478"/>
      <c r="C36" s="478"/>
      <c r="D36" s="478"/>
      <c r="E36" s="478"/>
      <c r="F36" s="478"/>
      <c r="G36" s="478"/>
    </row>
    <row r="37" spans="2:7" s="485" customFormat="1" ht="15.75" thickBot="1"/>
    <row r="38" spans="2:7" s="485" customFormat="1" ht="41.25" customHeight="1">
      <c r="B38" s="1115" t="s">
        <v>866</v>
      </c>
      <c r="C38" s="1290" t="s">
        <v>872</v>
      </c>
      <c r="D38" s="1290"/>
      <c r="E38" s="1290"/>
      <c r="F38" s="1290"/>
      <c r="G38" s="1291"/>
    </row>
    <row r="39" spans="2:7" s="485" customFormat="1" ht="6.75" customHeight="1">
      <c r="B39" s="1116"/>
      <c r="C39" s="1117" t="s">
        <v>40</v>
      </c>
      <c r="D39" s="1117"/>
      <c r="E39" s="1117"/>
      <c r="F39" s="1117"/>
      <c r="G39" s="1118"/>
    </row>
    <row r="40" spans="2:7" s="485" customFormat="1" ht="28.5" customHeight="1">
      <c r="B40" s="1116"/>
      <c r="C40" s="1288" t="s">
        <v>871</v>
      </c>
      <c r="D40" s="1288"/>
      <c r="E40" s="1288"/>
      <c r="F40" s="1288"/>
      <c r="G40" s="1289"/>
    </row>
    <row r="41" spans="2:7" s="485" customFormat="1">
      <c r="B41" s="1116"/>
      <c r="C41" s="1117" t="s">
        <v>868</v>
      </c>
      <c r="D41" s="1117"/>
      <c r="E41" s="1117"/>
      <c r="F41" s="1117"/>
      <c r="G41" s="1118"/>
    </row>
    <row r="42" spans="2:7" s="485" customFormat="1">
      <c r="B42" s="1116"/>
      <c r="C42" s="1117" t="s">
        <v>869</v>
      </c>
      <c r="D42" s="1117"/>
      <c r="E42" s="1117"/>
      <c r="F42" s="1117"/>
      <c r="G42" s="1118"/>
    </row>
    <row r="43" spans="2:7" s="485" customFormat="1" ht="28.5" customHeight="1">
      <c r="B43" s="1116"/>
      <c r="C43" s="1288" t="s">
        <v>870</v>
      </c>
      <c r="D43" s="1288"/>
      <c r="E43" s="1288"/>
      <c r="F43" s="1288"/>
      <c r="G43" s="1289"/>
    </row>
    <row r="44" spans="2:7" s="485" customFormat="1">
      <c r="B44" s="1116"/>
      <c r="C44" s="1288" t="s">
        <v>874</v>
      </c>
      <c r="D44" s="1288"/>
      <c r="E44" s="1288"/>
      <c r="F44" s="1288"/>
      <c r="G44" s="1289"/>
    </row>
    <row r="45" spans="2:7" s="485" customFormat="1" ht="42" customHeight="1">
      <c r="B45" s="1116"/>
      <c r="C45" s="1288" t="s">
        <v>873</v>
      </c>
      <c r="D45" s="1288"/>
      <c r="E45" s="1288"/>
      <c r="F45" s="1288"/>
      <c r="G45" s="1289"/>
    </row>
    <row r="46" spans="2:7" s="485" customFormat="1" ht="42" customHeight="1" thickBot="1">
      <c r="B46" s="1119"/>
      <c r="C46" s="1292" t="s">
        <v>875</v>
      </c>
      <c r="D46" s="1292"/>
      <c r="E46" s="1292"/>
      <c r="F46" s="1292"/>
      <c r="G46" s="1293"/>
    </row>
    <row r="47" spans="2:7" s="485" customFormat="1">
      <c r="B47" s="1120"/>
      <c r="C47" s="1288" t="s">
        <v>40</v>
      </c>
      <c r="D47" s="1288"/>
      <c r="E47" s="1288"/>
      <c r="F47" s="1288"/>
      <c r="G47" s="1288"/>
    </row>
    <row r="48" spans="2:7" s="485" customFormat="1"/>
    <row r="49" s="485" customFormat="1"/>
    <row r="50" s="485" customFormat="1"/>
    <row r="51" s="485" customFormat="1"/>
    <row r="52" s="485" customFormat="1"/>
    <row r="53" s="485" customFormat="1"/>
    <row r="54" s="485" customFormat="1"/>
    <row r="55" s="485" customFormat="1"/>
    <row r="56" s="485" customFormat="1"/>
    <row r="57" s="485" customFormat="1"/>
    <row r="58" s="485" customFormat="1"/>
    <row r="59" s="485" customFormat="1"/>
    <row r="60" s="485" customFormat="1"/>
    <row r="61" s="485" customFormat="1"/>
    <row r="62" s="485" customFormat="1"/>
    <row r="63" s="485" customFormat="1"/>
    <row r="64" s="485" customFormat="1"/>
    <row r="65" s="485" customFormat="1"/>
    <row r="66" s="485" customFormat="1"/>
    <row r="67" s="485" customFormat="1"/>
    <row r="68" s="485" customFormat="1"/>
    <row r="69" s="485" customFormat="1"/>
    <row r="70" s="485" customFormat="1"/>
    <row r="71" s="485" customFormat="1"/>
    <row r="72" s="485" customFormat="1"/>
    <row r="73" s="485" customFormat="1"/>
    <row r="74" s="485" customFormat="1"/>
    <row r="75" s="485" customFormat="1"/>
    <row r="76" s="485" customFormat="1"/>
    <row r="77" s="485" customFormat="1"/>
    <row r="78" s="485" customFormat="1"/>
    <row r="79" s="485" customFormat="1"/>
    <row r="80" s="485" customFormat="1"/>
    <row r="81" s="485" customFormat="1"/>
    <row r="82" s="485" customFormat="1"/>
    <row r="83" s="485" customFormat="1"/>
    <row r="84" s="485" customFormat="1"/>
    <row r="85" s="485" customFormat="1"/>
    <row r="86" s="485" customFormat="1"/>
    <row r="87" s="485" customFormat="1"/>
    <row r="88" s="485" customFormat="1"/>
    <row r="89" s="485" customFormat="1"/>
    <row r="90" s="485" customFormat="1"/>
    <row r="91" s="485" customFormat="1"/>
    <row r="92" s="485" customFormat="1"/>
    <row r="93" s="485" customFormat="1"/>
    <row r="94" s="485" customFormat="1"/>
    <row r="95" s="485" customFormat="1"/>
    <row r="96" s="485" customFormat="1"/>
    <row r="97" s="485" customFormat="1"/>
    <row r="98" s="485" customFormat="1"/>
    <row r="99" s="485" customFormat="1"/>
    <row r="100" s="485" customFormat="1"/>
    <row r="101" s="485" customFormat="1"/>
    <row r="102" s="485" customFormat="1"/>
    <row r="103" s="485" customFormat="1"/>
    <row r="104" s="485" customFormat="1"/>
    <row r="105" s="485" customFormat="1"/>
    <row r="106" s="485" customFormat="1"/>
    <row r="107" s="485" customFormat="1"/>
    <row r="108" s="485" customFormat="1"/>
    <row r="109" s="485" customFormat="1"/>
    <row r="110" s="485" customFormat="1"/>
    <row r="111" s="485" customFormat="1"/>
    <row r="112" s="485" customFormat="1"/>
    <row r="113" s="485" customFormat="1"/>
    <row r="114" s="485" customFormat="1"/>
    <row r="115" s="485" customFormat="1"/>
    <row r="116" s="485" customFormat="1"/>
    <row r="117" s="485" customFormat="1"/>
    <row r="118" s="485" customFormat="1"/>
    <row r="119" s="485" customFormat="1"/>
    <row r="120" s="485" customFormat="1"/>
    <row r="121" s="485" customFormat="1"/>
    <row r="122" s="485" customFormat="1"/>
    <row r="123" s="485" customFormat="1"/>
    <row r="124" s="485" customFormat="1"/>
    <row r="125" s="485" customFormat="1"/>
    <row r="126" s="485" customFormat="1"/>
    <row r="127" s="485" customFormat="1"/>
    <row r="128" s="485" customFormat="1"/>
    <row r="129" s="485" customFormat="1"/>
    <row r="130" s="485" customFormat="1"/>
    <row r="131" s="485" customFormat="1"/>
    <row r="132" s="485" customFormat="1"/>
    <row r="133" s="485" customFormat="1"/>
    <row r="134" s="485" customFormat="1"/>
    <row r="135" s="485" customFormat="1"/>
    <row r="136" s="485" customFormat="1"/>
    <row r="137" s="485" customFormat="1"/>
    <row r="138" s="485" customFormat="1"/>
    <row r="139" s="485" customFormat="1"/>
    <row r="140" s="485" customFormat="1"/>
    <row r="141" s="485" customFormat="1"/>
    <row r="142" s="485" customFormat="1"/>
    <row r="143" s="485" customFormat="1"/>
    <row r="144" s="485" customFormat="1"/>
    <row r="145" s="485" customFormat="1"/>
    <row r="146" s="485" customFormat="1"/>
    <row r="147" s="485" customFormat="1"/>
    <row r="148" s="485" customFormat="1"/>
    <row r="149" s="485" customFormat="1"/>
    <row r="150" s="485" customFormat="1"/>
    <row r="151" s="485" customFormat="1"/>
    <row r="152" s="485" customFormat="1"/>
    <row r="153" s="485" customFormat="1"/>
    <row r="154" s="485" customFormat="1"/>
    <row r="155" s="485" customFormat="1"/>
    <row r="156" s="485" customFormat="1"/>
    <row r="157" s="485" customFormat="1"/>
    <row r="158" s="485" customFormat="1"/>
    <row r="159" s="485" customFormat="1"/>
    <row r="160" s="485" customFormat="1"/>
    <row r="161" s="485" customFormat="1"/>
    <row r="162" s="485" customFormat="1"/>
    <row r="163" s="485" customFormat="1"/>
    <row r="164" s="485" customFormat="1"/>
    <row r="165" s="485" customFormat="1"/>
    <row r="166" s="485" customFormat="1"/>
    <row r="167" s="485" customFormat="1"/>
    <row r="168" s="485" customFormat="1"/>
    <row r="169" s="485" customFormat="1"/>
    <row r="170" s="485" customFormat="1"/>
    <row r="171" s="485" customFormat="1"/>
    <row r="172" s="485" customFormat="1"/>
    <row r="173" s="485" customFormat="1"/>
    <row r="174" s="485" customFormat="1"/>
    <row r="175" s="485" customFormat="1"/>
    <row r="176" s="485" customFormat="1"/>
    <row r="177" s="485" customFormat="1"/>
    <row r="178" s="485" customFormat="1"/>
    <row r="179" s="485" customFormat="1"/>
    <row r="180" s="485" customFormat="1"/>
    <row r="181" s="485" customFormat="1"/>
    <row r="182" s="485" customFormat="1"/>
    <row r="183" s="485" customFormat="1"/>
    <row r="184" s="485" customFormat="1"/>
    <row r="185" s="485" customFormat="1"/>
    <row r="186" s="485" customFormat="1"/>
    <row r="187" s="485" customFormat="1"/>
    <row r="188" s="485" customFormat="1"/>
    <row r="189" s="485" customFormat="1"/>
    <row r="190" s="485" customFormat="1"/>
    <row r="191" s="485" customFormat="1"/>
    <row r="192" s="485" customFormat="1"/>
    <row r="193" s="485" customFormat="1"/>
    <row r="194" s="485" customFormat="1"/>
    <row r="195" s="485" customFormat="1"/>
    <row r="196" s="485" customFormat="1"/>
    <row r="197" s="485" customFormat="1"/>
    <row r="198" s="485" customFormat="1"/>
    <row r="199" s="485" customFormat="1"/>
    <row r="200" s="485" customFormat="1"/>
    <row r="201" s="485" customFormat="1"/>
    <row r="202" s="485" customFormat="1"/>
    <row r="203" s="485" customFormat="1"/>
    <row r="204" s="485" customFormat="1"/>
    <row r="205" s="485" customFormat="1"/>
    <row r="206" s="485" customFormat="1"/>
    <row r="207" s="485" customFormat="1"/>
    <row r="208" s="485" customFormat="1"/>
    <row r="209" s="485" customFormat="1"/>
    <row r="210" s="485" customFormat="1"/>
    <row r="211" s="485" customFormat="1"/>
    <row r="212" s="485" customFormat="1"/>
    <row r="213" s="485" customFormat="1"/>
    <row r="214" s="485" customFormat="1"/>
    <row r="215" s="485" customFormat="1"/>
    <row r="216" s="485" customFormat="1"/>
    <row r="217" s="485" customFormat="1"/>
    <row r="218" s="485" customFormat="1"/>
    <row r="219" s="485" customFormat="1"/>
    <row r="220" s="485" customFormat="1"/>
    <row r="221" s="485" customFormat="1"/>
    <row r="222" s="485" customFormat="1"/>
    <row r="223" s="485" customFormat="1"/>
    <row r="224" s="485" customFormat="1"/>
    <row r="225" s="485" customFormat="1"/>
    <row r="226" s="485" customFormat="1"/>
    <row r="227" s="485" customFormat="1"/>
    <row r="228" s="485" customFormat="1"/>
    <row r="229" s="485" customFormat="1"/>
    <row r="230" s="485" customFormat="1"/>
    <row r="231" s="485" customFormat="1"/>
    <row r="232" s="485" customFormat="1"/>
    <row r="233" s="485" customFormat="1"/>
    <row r="234" s="485" customFormat="1"/>
    <row r="235" s="485" customFormat="1"/>
    <row r="236" s="485" customFormat="1"/>
    <row r="237" s="485" customFormat="1"/>
    <row r="238" s="485" customFormat="1"/>
    <row r="239" s="485" customFormat="1"/>
    <row r="240" s="485" customFormat="1"/>
    <row r="241" s="485" customFormat="1"/>
    <row r="242" s="485" customFormat="1"/>
    <row r="243" s="485" customFormat="1"/>
    <row r="244" s="485" customFormat="1"/>
    <row r="245" s="485" customFormat="1"/>
    <row r="246" s="485" customFormat="1"/>
    <row r="247" s="485" customFormat="1"/>
  </sheetData>
  <sheetProtection algorithmName="SHA-512" hashValue="Oipje9X7M12ALpXwdnVOviuOqzGGuoUxfPMWotBk2W4rcRuXYhoWsWWDqo0h7YbrV6RIyoUhLo9JoUscXpdjwg==" saltValue="HjL0M0KuVf6UvQHj85PXzQ==" spinCount="100000" sheet="1" selectLockedCells="1"/>
  <mergeCells count="37">
    <mergeCell ref="C45:G45"/>
    <mergeCell ref="C47:G47"/>
    <mergeCell ref="C44:G44"/>
    <mergeCell ref="C38:G38"/>
    <mergeCell ref="C43:G43"/>
    <mergeCell ref="C40:G40"/>
    <mergeCell ref="C46:G46"/>
    <mergeCell ref="B7:C7"/>
    <mergeCell ref="D7:F7"/>
    <mergeCell ref="C23:F23"/>
    <mergeCell ref="B10:G10"/>
    <mergeCell ref="B13:G13"/>
    <mergeCell ref="C14:F14"/>
    <mergeCell ref="C15:F15"/>
    <mergeCell ref="C16:F16"/>
    <mergeCell ref="C17:F17"/>
    <mergeCell ref="C18:F18"/>
    <mergeCell ref="C19:F19"/>
    <mergeCell ref="C20:F20"/>
    <mergeCell ref="C21:F21"/>
    <mergeCell ref="C22:F22"/>
    <mergeCell ref="B1:G1"/>
    <mergeCell ref="B2:G2"/>
    <mergeCell ref="B3:G3"/>
    <mergeCell ref="B5:C5"/>
    <mergeCell ref="D5:F5"/>
    <mergeCell ref="B31:G31"/>
    <mergeCell ref="B32:G32"/>
    <mergeCell ref="B33:D33"/>
    <mergeCell ref="C24:F24"/>
    <mergeCell ref="C25:F25"/>
    <mergeCell ref="C26:F26"/>
    <mergeCell ref="C27:F27"/>
    <mergeCell ref="C28:F28"/>
    <mergeCell ref="B30:G30"/>
    <mergeCell ref="F33:G33"/>
    <mergeCell ref="C29:F29"/>
  </mergeCells>
  <dataValidations count="1">
    <dataValidation type="list" allowBlank="1" showInputMessage="1" showErrorMessage="1" sqref="G14:G29" xr:uid="{1698EFD6-6AB0-4A9E-8536-2A0FA7A740B5}">
      <formula1>"Yes/True,No/False"</formula1>
    </dataValidation>
  </dataValidations>
  <hyperlinks>
    <hyperlink ref="B11" r:id="rId1" xr:uid="{1A313328-31BF-4D78-95D9-94401C5EE178}"/>
  </hyperlinks>
  <printOptions horizontalCentered="1" verticalCentered="1"/>
  <pageMargins left="0.25" right="0.25" top="0.25" bottom="0.5" header="0.3" footer="0.3"/>
  <pageSetup scale="89" orientation="portrait" r:id="rId2"/>
  <headerFooter>
    <oddFooter>&amp;L&amp;8CDBG-DR / NSP Restore Riverview Offsite RF&amp;C&amp;9&amp;A&amp;R&amp;8 2/2021</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AC443"/>
  <sheetViews>
    <sheetView showGridLines="0" showRuler="0" topLeftCell="A7" zoomScaleNormal="100" workbookViewId="0">
      <selection activeCell="C21" sqref="C21:Q21"/>
    </sheetView>
  </sheetViews>
  <sheetFormatPr defaultColWidth="0.7109375" defaultRowHeight="12.75"/>
  <cols>
    <col min="1" max="1" width="2.140625" style="1" customWidth="1"/>
    <col min="2" max="2" width="2.42578125" style="138" bestFit="1" customWidth="1"/>
    <col min="3" max="3" width="8.7109375" style="3" customWidth="1"/>
    <col min="4" max="4" width="4.85546875" style="3" customWidth="1"/>
    <col min="5" max="12" width="6.5703125" style="3" customWidth="1"/>
    <col min="13" max="13" width="11.140625" style="3" customWidth="1"/>
    <col min="14" max="16" width="6.5703125" style="3" customWidth="1"/>
    <col min="17" max="17" width="9.28515625" style="3" customWidth="1"/>
    <col min="18" max="18" width="3.140625" style="253" customWidth="1"/>
    <col min="19" max="191" width="4.42578125" style="1" customWidth="1"/>
    <col min="192" max="16384" width="0.7109375" style="1"/>
  </cols>
  <sheetData>
    <row r="2" spans="2:18" ht="25.15" customHeight="1">
      <c r="B2" s="133"/>
      <c r="C2" s="417"/>
      <c r="D2" s="417"/>
      <c r="E2" s="417"/>
      <c r="F2" s="417"/>
      <c r="G2" s="1245"/>
      <c r="H2" s="1245"/>
      <c r="I2" s="1245"/>
      <c r="J2" s="1245"/>
      <c r="K2" s="1245"/>
      <c r="L2" s="1245"/>
      <c r="M2" s="1245"/>
      <c r="N2" s="1245"/>
      <c r="O2" s="1245"/>
      <c r="P2" s="1245"/>
      <c r="Q2" s="1245"/>
    </row>
    <row r="3" spans="2:18" ht="25.15" customHeight="1">
      <c r="B3" s="133"/>
      <c r="C3" s="417"/>
      <c r="D3" s="417"/>
      <c r="E3" s="417"/>
      <c r="F3" s="10" t="s">
        <v>66</v>
      </c>
      <c r="G3" s="1245"/>
      <c r="H3" s="1245"/>
      <c r="I3" s="1245"/>
      <c r="J3" s="1245"/>
      <c r="K3" s="1245"/>
      <c r="L3" s="1245"/>
      <c r="M3" s="1245"/>
      <c r="N3" s="1245"/>
      <c r="O3" s="1245"/>
      <c r="P3" s="1245"/>
      <c r="Q3" s="1245"/>
    </row>
    <row r="4" spans="2:18" ht="25.15" customHeight="1">
      <c r="B4" s="133"/>
      <c r="C4" s="417"/>
      <c r="D4" s="417"/>
      <c r="E4" s="417"/>
      <c r="F4" s="10"/>
      <c r="G4" s="416"/>
      <c r="H4" s="416"/>
      <c r="I4" s="416"/>
      <c r="J4" s="416"/>
      <c r="K4" s="416"/>
      <c r="L4" s="416"/>
      <c r="M4" s="416"/>
      <c r="N4" s="416"/>
      <c r="O4" s="6"/>
      <c r="P4" s="6"/>
      <c r="Q4" s="6"/>
      <c r="R4" s="254"/>
    </row>
    <row r="5" spans="2:18" ht="25.15" customHeight="1">
      <c r="B5" s="133"/>
      <c r="C5" s="417"/>
      <c r="D5" s="417"/>
      <c r="E5" s="417"/>
      <c r="F5" s="10"/>
      <c r="G5" s="416"/>
      <c r="H5" s="416"/>
      <c r="I5" s="416"/>
      <c r="J5" s="416"/>
      <c r="K5" s="416"/>
      <c r="L5" s="416"/>
      <c r="M5" s="416"/>
      <c r="N5" s="416"/>
      <c r="O5" s="6"/>
      <c r="P5" s="6"/>
      <c r="Q5" s="6"/>
      <c r="R5" s="254"/>
    </row>
    <row r="6" spans="2:18" ht="25.15" customHeight="1">
      <c r="B6" s="133"/>
      <c r="C6" s="417"/>
      <c r="D6" s="417"/>
      <c r="E6" s="417"/>
      <c r="F6" s="10"/>
      <c r="G6" s="416"/>
      <c r="H6" s="416"/>
      <c r="I6" s="416"/>
      <c r="J6" s="416"/>
      <c r="K6" s="416"/>
      <c r="L6" s="416"/>
      <c r="M6" s="416"/>
      <c r="N6" s="416"/>
      <c r="O6" s="6"/>
      <c r="P6" s="6"/>
      <c r="Q6" s="6"/>
      <c r="R6" s="254"/>
    </row>
    <row r="7" spans="2:18" ht="15" customHeight="1" thickBot="1">
      <c r="B7" s="133"/>
      <c r="C7" s="417"/>
      <c r="D7" s="417"/>
      <c r="E7" s="417"/>
      <c r="F7" s="417"/>
      <c r="G7" s="1246"/>
      <c r="H7" s="1246"/>
      <c r="I7" s="1246"/>
      <c r="J7" s="1246"/>
      <c r="K7" s="1246"/>
      <c r="L7" s="1246"/>
      <c r="M7" s="1246"/>
      <c r="N7" s="1246"/>
      <c r="O7" s="1246"/>
      <c r="P7" s="1246"/>
      <c r="Q7" s="1246"/>
    </row>
    <row r="8" spans="2:18" s="4" customFormat="1" ht="22.9" customHeight="1">
      <c r="B8" s="134"/>
      <c r="C8" s="1247" t="s">
        <v>510</v>
      </c>
      <c r="D8" s="1248"/>
      <c r="E8" s="1248"/>
      <c r="F8" s="1248"/>
      <c r="G8" s="1248"/>
      <c r="H8" s="1248"/>
      <c r="I8" s="1248"/>
      <c r="J8" s="1248"/>
      <c r="K8" s="1248"/>
      <c r="L8" s="1248"/>
      <c r="M8" s="1248"/>
      <c r="N8" s="1248"/>
      <c r="O8" s="1248"/>
      <c r="P8" s="1248"/>
      <c r="Q8" s="1249"/>
      <c r="R8" s="255"/>
    </row>
    <row r="9" spans="2:18" s="4" customFormat="1" ht="22.9" customHeight="1">
      <c r="B9" s="134"/>
      <c r="C9" s="1250" t="s">
        <v>477</v>
      </c>
      <c r="D9" s="1310"/>
      <c r="E9" s="1310"/>
      <c r="F9" s="1310"/>
      <c r="G9" s="1310"/>
      <c r="H9" s="1310"/>
      <c r="I9" s="1310"/>
      <c r="J9" s="1310"/>
      <c r="K9" s="1310"/>
      <c r="L9" s="1310"/>
      <c r="M9" s="1310"/>
      <c r="N9" s="1310"/>
      <c r="O9" s="1310"/>
      <c r="P9" s="1310"/>
      <c r="Q9" s="1252"/>
      <c r="R9" s="255"/>
    </row>
    <row r="10" spans="2:18" s="4" customFormat="1" ht="22.9" customHeight="1" thickBot="1">
      <c r="B10" s="134"/>
      <c r="C10" s="1253" t="s">
        <v>490</v>
      </c>
      <c r="D10" s="1254"/>
      <c r="E10" s="1254"/>
      <c r="F10" s="1254"/>
      <c r="G10" s="1254"/>
      <c r="H10" s="1254"/>
      <c r="I10" s="1254"/>
      <c r="J10" s="1254"/>
      <c r="K10" s="1254"/>
      <c r="L10" s="1254"/>
      <c r="M10" s="1254"/>
      <c r="N10" s="1254"/>
      <c r="O10" s="1254"/>
      <c r="P10" s="1254"/>
      <c r="Q10" s="1255"/>
      <c r="R10" s="255"/>
    </row>
    <row r="11" spans="2:18" s="4" customFormat="1" ht="7.9" customHeight="1">
      <c r="B11" s="135"/>
      <c r="C11" s="9"/>
      <c r="D11" s="9"/>
      <c r="E11" s="9"/>
      <c r="F11" s="9"/>
      <c r="G11" s="9"/>
      <c r="H11" s="9"/>
      <c r="I11" s="9"/>
      <c r="J11" s="9"/>
      <c r="K11" s="9"/>
      <c r="L11" s="9"/>
      <c r="M11" s="9"/>
      <c r="N11" s="9"/>
      <c r="O11" s="9"/>
      <c r="P11" s="9"/>
      <c r="Q11" s="9"/>
      <c r="R11" s="256"/>
    </row>
    <row r="12" spans="2:18" s="45" customFormat="1" ht="15" customHeight="1">
      <c r="B12" s="134"/>
      <c r="C12" s="43" t="s">
        <v>69</v>
      </c>
      <c r="D12" s="43"/>
      <c r="E12" s="1232" t="s">
        <v>40</v>
      </c>
      <c r="F12" s="1233"/>
      <c r="G12" s="1233"/>
      <c r="H12" s="1233"/>
      <c r="I12" s="1233"/>
      <c r="J12" s="1233"/>
      <c r="K12" s="1233"/>
      <c r="L12" s="1233"/>
      <c r="M12" s="1233"/>
      <c r="N12" s="1233"/>
      <c r="O12" s="1233"/>
      <c r="P12" s="1233"/>
      <c r="Q12" s="1234"/>
      <c r="R12" s="257"/>
    </row>
    <row r="13" spans="2:18" s="45" customFormat="1" ht="15" customHeight="1">
      <c r="B13" s="135"/>
      <c r="C13" s="46"/>
      <c r="D13" s="46"/>
      <c r="E13" s="46"/>
      <c r="F13" s="46"/>
      <c r="G13" s="46"/>
      <c r="H13" s="46"/>
      <c r="I13" s="46"/>
      <c r="J13" s="46"/>
      <c r="K13" s="46"/>
      <c r="L13" s="46"/>
      <c r="M13" s="46"/>
      <c r="N13" s="46"/>
      <c r="O13" s="46"/>
      <c r="P13" s="46"/>
      <c r="Q13" s="46"/>
      <c r="R13" s="152"/>
    </row>
    <row r="14" spans="2:18" s="45" customFormat="1" ht="15" customHeight="1">
      <c r="B14" s="134"/>
      <c r="C14" s="43" t="s">
        <v>116</v>
      </c>
      <c r="D14" s="43"/>
      <c r="E14" s="1232" t="s">
        <v>40</v>
      </c>
      <c r="F14" s="1233"/>
      <c r="G14" s="1233"/>
      <c r="H14" s="1233"/>
      <c r="I14" s="1234"/>
      <c r="J14" s="1232" t="s">
        <v>40</v>
      </c>
      <c r="K14" s="1233"/>
      <c r="L14" s="1088"/>
      <c r="M14" s="1311" t="s">
        <v>478</v>
      </c>
      <c r="N14" s="1311"/>
      <c r="O14" s="489" t="s">
        <v>481</v>
      </c>
      <c r="P14" s="1312" t="s">
        <v>40</v>
      </c>
      <c r="Q14" s="1313"/>
      <c r="R14" s="257"/>
    </row>
    <row r="15" spans="2:18" s="45" customFormat="1" ht="15" customHeight="1">
      <c r="B15" s="135"/>
      <c r="C15" s="46"/>
      <c r="D15" s="46"/>
      <c r="E15" s="1299" t="s">
        <v>112</v>
      </c>
      <c r="F15" s="1299"/>
      <c r="G15" s="1299"/>
      <c r="H15" s="1299"/>
      <c r="I15" s="1299"/>
      <c r="J15" s="1300" t="s">
        <v>39</v>
      </c>
      <c r="K15" s="1300"/>
      <c r="L15" s="1300"/>
      <c r="M15" s="1296" t="s">
        <v>113</v>
      </c>
      <c r="N15" s="1296"/>
      <c r="O15" s="46" t="s">
        <v>114</v>
      </c>
      <c r="P15" s="1296" t="s">
        <v>115</v>
      </c>
      <c r="Q15" s="1296"/>
      <c r="R15" s="152"/>
    </row>
    <row r="16" spans="2:18" s="45" customFormat="1" ht="15" customHeight="1">
      <c r="B16" s="135"/>
      <c r="C16" s="46"/>
      <c r="D16" s="46"/>
      <c r="E16" s="46"/>
      <c r="F16" s="46"/>
      <c r="G16" s="46"/>
      <c r="H16" s="46"/>
      <c r="I16" s="46"/>
      <c r="J16" s="46"/>
      <c r="K16" s="46"/>
      <c r="L16" s="46"/>
      <c r="M16" s="46"/>
      <c r="N16" s="46"/>
      <c r="O16" s="47"/>
      <c r="P16" s="46"/>
      <c r="Q16" s="46"/>
      <c r="R16" s="152"/>
    </row>
    <row r="17" spans="2:18" s="45" customFormat="1" ht="15" customHeight="1">
      <c r="B17" s="136" t="s">
        <v>104</v>
      </c>
      <c r="C17" s="1298" t="s">
        <v>479</v>
      </c>
      <c r="D17" s="1298"/>
      <c r="E17" s="1298"/>
      <c r="F17" s="1298"/>
      <c r="G17" s="1298"/>
      <c r="H17" s="1298"/>
      <c r="I17" s="1298"/>
      <c r="J17" s="1298"/>
      <c r="K17" s="1298"/>
      <c r="L17" s="1298"/>
      <c r="M17" s="1298"/>
      <c r="N17" s="1298"/>
      <c r="O17" s="1298"/>
      <c r="P17" s="1298"/>
      <c r="Q17" s="1298"/>
      <c r="R17" s="152"/>
    </row>
    <row r="18" spans="2:18" s="45" customFormat="1" ht="8.1" customHeight="1">
      <c r="B18" s="135"/>
      <c r="C18" s="48"/>
      <c r="D18" s="48"/>
      <c r="E18" s="48"/>
      <c r="F18" s="48"/>
      <c r="G18" s="48"/>
      <c r="H18" s="48"/>
      <c r="I18" s="48"/>
      <c r="J18" s="48"/>
      <c r="K18" s="48"/>
      <c r="L18" s="48"/>
      <c r="M18" s="48"/>
      <c r="N18" s="48"/>
      <c r="O18" s="48"/>
      <c r="P18" s="48"/>
      <c r="Q18" s="48"/>
      <c r="R18" s="155"/>
    </row>
    <row r="19" spans="2:18" s="45" customFormat="1" ht="15" customHeight="1">
      <c r="B19" s="135"/>
      <c r="C19" s="1232" t="s">
        <v>40</v>
      </c>
      <c r="D19" s="1233"/>
      <c r="E19" s="1233"/>
      <c r="F19" s="1233"/>
      <c r="G19" s="1233"/>
      <c r="H19" s="1233"/>
      <c r="I19" s="1233"/>
      <c r="J19" s="1233"/>
      <c r="K19" s="1233"/>
      <c r="L19" s="1234"/>
      <c r="M19" s="1232"/>
      <c r="N19" s="1233"/>
      <c r="O19" s="1233"/>
      <c r="P19" s="1233"/>
      <c r="Q19" s="1234"/>
      <c r="R19" s="257"/>
    </row>
    <row r="20" spans="2:18" s="45" customFormat="1" ht="15" customHeight="1">
      <c r="B20" s="135"/>
      <c r="C20" s="1295" t="s">
        <v>339</v>
      </c>
      <c r="D20" s="1295"/>
      <c r="E20" s="1295"/>
      <c r="F20" s="1295"/>
      <c r="G20" s="1295"/>
      <c r="H20" s="1295"/>
      <c r="I20" s="1295"/>
      <c r="J20" s="1295"/>
      <c r="K20" s="1295"/>
      <c r="L20" s="1295"/>
      <c r="M20" s="1297" t="s">
        <v>109</v>
      </c>
      <c r="N20" s="1297"/>
      <c r="O20" s="1297"/>
      <c r="P20" s="1297"/>
      <c r="Q20" s="1297"/>
      <c r="R20" s="152"/>
    </row>
    <row r="21" spans="2:18" s="45" customFormat="1" ht="15" customHeight="1">
      <c r="B21" s="135"/>
      <c r="C21" s="1232"/>
      <c r="D21" s="1233"/>
      <c r="E21" s="1233"/>
      <c r="F21" s="1233"/>
      <c r="G21" s="1233"/>
      <c r="H21" s="1233"/>
      <c r="I21" s="1233"/>
      <c r="J21" s="1233"/>
      <c r="K21" s="1233"/>
      <c r="L21" s="1233"/>
      <c r="M21" s="1233"/>
      <c r="N21" s="1233"/>
      <c r="O21" s="1233"/>
      <c r="P21" s="1233"/>
      <c r="Q21" s="1234"/>
      <c r="R21" s="257"/>
    </row>
    <row r="22" spans="2:18" s="45" customFormat="1" ht="15" customHeight="1">
      <c r="B22" s="135"/>
      <c r="C22" s="1295" t="s">
        <v>108</v>
      </c>
      <c r="D22" s="1295"/>
      <c r="E22" s="1295"/>
      <c r="F22" s="1295"/>
      <c r="G22" s="1295"/>
      <c r="H22" s="1295"/>
      <c r="I22" s="1295"/>
      <c r="J22" s="1295"/>
      <c r="K22" s="1295"/>
      <c r="L22" s="1295"/>
      <c r="M22" s="1295"/>
      <c r="N22" s="1295"/>
      <c r="O22" s="1295"/>
      <c r="P22" s="1295"/>
      <c r="Q22" s="1295"/>
      <c r="R22" s="152"/>
    </row>
    <row r="23" spans="2:18" s="45" customFormat="1" ht="15" customHeight="1">
      <c r="B23" s="135"/>
      <c r="C23" s="1232"/>
      <c r="D23" s="1233"/>
      <c r="E23" s="1233"/>
      <c r="F23" s="1233"/>
      <c r="G23" s="1234"/>
      <c r="H23" s="1232"/>
      <c r="I23" s="1233"/>
      <c r="J23" s="1234"/>
      <c r="K23" s="1232"/>
      <c r="L23" s="1233"/>
      <c r="M23" s="1234"/>
      <c r="N23" s="1232"/>
      <c r="O23" s="1233"/>
      <c r="P23" s="1233"/>
      <c r="Q23" s="1234"/>
      <c r="R23" s="257"/>
    </row>
    <row r="24" spans="2:18" s="45" customFormat="1" ht="15" customHeight="1">
      <c r="B24" s="135"/>
      <c r="C24" s="1299" t="s">
        <v>39</v>
      </c>
      <c r="D24" s="1299"/>
      <c r="E24" s="1299"/>
      <c r="F24" s="1299"/>
      <c r="G24" s="1299"/>
      <c r="H24" s="47" t="s">
        <v>114</v>
      </c>
      <c r="I24" s="49"/>
      <c r="J24" s="49"/>
      <c r="K24" s="50" t="s">
        <v>115</v>
      </c>
      <c r="L24" s="50"/>
      <c r="M24" s="46"/>
      <c r="N24" s="146" t="s">
        <v>480</v>
      </c>
      <c r="O24" s="1007"/>
      <c r="P24" s="1007"/>
      <c r="Q24" s="1007"/>
      <c r="R24" s="152"/>
    </row>
    <row r="25" spans="2:18" s="45" customFormat="1" ht="15" customHeight="1">
      <c r="B25" s="135"/>
      <c r="C25" s="1232"/>
      <c r="D25" s="1233"/>
      <c r="E25" s="1233"/>
      <c r="F25" s="1233"/>
      <c r="G25" s="1234"/>
      <c r="H25" s="1232"/>
      <c r="I25" s="1233"/>
      <c r="J25" s="1233"/>
      <c r="K25" s="1233"/>
      <c r="L25" s="1233"/>
      <c r="M25" s="1234"/>
      <c r="N25" s="1232"/>
      <c r="O25" s="1233"/>
      <c r="P25" s="1233"/>
      <c r="Q25" s="1234"/>
      <c r="R25" s="257"/>
    </row>
    <row r="26" spans="2:18" s="45" customFormat="1" ht="15" customHeight="1">
      <c r="B26" s="135"/>
      <c r="C26" s="1295" t="s">
        <v>110</v>
      </c>
      <c r="D26" s="1295"/>
      <c r="E26" s="1295"/>
      <c r="F26" s="1295"/>
      <c r="G26" s="1295"/>
      <c r="H26" s="1295" t="s">
        <v>288</v>
      </c>
      <c r="I26" s="1295"/>
      <c r="J26" s="1295"/>
      <c r="K26" s="1295"/>
      <c r="L26" s="1295"/>
      <c r="M26" s="1295"/>
      <c r="N26" s="1295" t="s">
        <v>524</v>
      </c>
      <c r="O26" s="1295"/>
      <c r="P26" s="1295"/>
      <c r="Q26" s="1295"/>
      <c r="R26" s="152"/>
    </row>
    <row r="27" spans="2:18" s="45" customFormat="1" ht="15" customHeight="1">
      <c r="B27" s="135"/>
      <c r="C27" s="1238"/>
      <c r="D27" s="1239"/>
      <c r="E27" s="1239"/>
      <c r="F27" s="1240"/>
      <c r="G27" s="1002"/>
      <c r="H27" s="1002"/>
      <c r="I27" s="1002"/>
      <c r="J27" s="1002"/>
      <c r="K27" s="1002"/>
      <c r="L27" s="1238" t="s">
        <v>340</v>
      </c>
      <c r="M27" s="1240"/>
      <c r="N27" s="1002"/>
      <c r="O27" s="327"/>
      <c r="R27" s="257"/>
    </row>
    <row r="28" spans="2:18" s="45" customFormat="1" ht="15" customHeight="1">
      <c r="B28" s="135"/>
      <c r="C28" s="914" t="s">
        <v>117</v>
      </c>
      <c r="D28" s="911"/>
      <c r="E28" s="911"/>
      <c r="F28" s="911"/>
      <c r="G28" s="911"/>
      <c r="H28" s="911"/>
      <c r="I28" s="911"/>
      <c r="J28" s="377"/>
      <c r="L28" s="1314" t="s">
        <v>487</v>
      </c>
      <c r="M28" s="1314"/>
      <c r="N28" s="327"/>
      <c r="O28" s="327"/>
      <c r="R28" s="152"/>
    </row>
    <row r="29" spans="2:18" s="45" customFormat="1">
      <c r="B29" s="135"/>
      <c r="C29" s="46"/>
      <c r="D29" s="46"/>
      <c r="E29" s="46"/>
      <c r="F29" s="46"/>
      <c r="G29" s="46"/>
      <c r="H29" s="46"/>
      <c r="I29" s="46"/>
      <c r="J29" s="46"/>
      <c r="K29" s="46"/>
      <c r="L29" s="46"/>
      <c r="M29" s="46"/>
      <c r="N29" s="46"/>
      <c r="O29" s="46"/>
      <c r="P29" s="46"/>
      <c r="Q29" s="46"/>
      <c r="R29" s="152"/>
    </row>
    <row r="30" spans="2:18" s="45" customFormat="1" ht="15" customHeight="1">
      <c r="B30" s="136" t="s">
        <v>72</v>
      </c>
      <c r="C30" s="1294" t="s">
        <v>267</v>
      </c>
      <c r="D30" s="1294"/>
      <c r="E30" s="1294"/>
      <c r="F30" s="1294"/>
      <c r="G30" s="1294"/>
      <c r="H30" s="1294"/>
      <c r="I30" s="1294"/>
      <c r="J30" s="1294"/>
      <c r="K30" s="1294"/>
      <c r="L30" s="1294"/>
      <c r="M30" s="1294"/>
      <c r="N30" s="1294"/>
      <c r="O30" s="1294"/>
      <c r="P30" s="1294"/>
      <c r="Q30" s="1294"/>
      <c r="R30" s="152"/>
    </row>
    <row r="31" spans="2:18" s="45" customFormat="1" ht="8.1" customHeight="1">
      <c r="B31" s="135"/>
      <c r="C31" s="1315"/>
      <c r="D31" s="1315"/>
      <c r="E31" s="1315"/>
      <c r="F31" s="1315"/>
      <c r="G31" s="1315"/>
      <c r="H31" s="1315"/>
      <c r="I31" s="1315"/>
      <c r="J31" s="1315"/>
      <c r="K31" s="1315"/>
      <c r="L31" s="1315"/>
      <c r="M31" s="1315"/>
      <c r="N31" s="1315"/>
      <c r="O31" s="1315"/>
      <c r="P31" s="1315"/>
      <c r="Q31" s="1315"/>
      <c r="R31" s="155"/>
    </row>
    <row r="32" spans="2:18" s="45" customFormat="1" ht="15" customHeight="1">
      <c r="B32" s="135"/>
      <c r="C32" s="1232"/>
      <c r="D32" s="1233"/>
      <c r="E32" s="1233"/>
      <c r="F32" s="1233"/>
      <c r="G32" s="1233"/>
      <c r="H32" s="1233"/>
      <c r="I32" s="1233"/>
      <c r="J32" s="1233"/>
      <c r="K32" s="1233"/>
      <c r="L32" s="1234"/>
      <c r="M32" s="1232"/>
      <c r="N32" s="1233"/>
      <c r="O32" s="1233"/>
      <c r="P32" s="1233"/>
      <c r="Q32" s="1234"/>
      <c r="R32" s="257"/>
    </row>
    <row r="33" spans="2:18" s="45" customFormat="1" ht="15" customHeight="1">
      <c r="B33" s="135"/>
      <c r="C33" s="1295" t="s">
        <v>269</v>
      </c>
      <c r="D33" s="1295"/>
      <c r="E33" s="1295"/>
      <c r="F33" s="1295"/>
      <c r="G33" s="1295"/>
      <c r="H33" s="1295"/>
      <c r="I33" s="1295"/>
      <c r="J33" s="1295"/>
      <c r="K33" s="1295"/>
      <c r="L33" s="1295"/>
      <c r="M33" s="1235" t="s">
        <v>109</v>
      </c>
      <c r="N33" s="1235"/>
      <c r="O33" s="1235"/>
      <c r="P33" s="1235"/>
      <c r="Q33" s="910"/>
      <c r="R33" s="152"/>
    </row>
    <row r="34" spans="2:18" s="45" customFormat="1" ht="15" customHeight="1">
      <c r="B34" s="135"/>
      <c r="C34" s="1232"/>
      <c r="D34" s="1233"/>
      <c r="E34" s="1233"/>
      <c r="F34" s="1233"/>
      <c r="G34" s="1233"/>
      <c r="H34" s="1233"/>
      <c r="I34" s="1233"/>
      <c r="J34" s="1233"/>
      <c r="K34" s="1233"/>
      <c r="L34" s="1233"/>
      <c r="M34" s="1233"/>
      <c r="N34" s="1233"/>
      <c r="O34" s="1233"/>
      <c r="P34" s="1233"/>
      <c r="Q34" s="1234"/>
      <c r="R34" s="257"/>
    </row>
    <row r="35" spans="2:18" s="45" customFormat="1" ht="15" customHeight="1">
      <c r="B35" s="135" t="s">
        <v>710</v>
      </c>
      <c r="C35" s="1295" t="s">
        <v>108</v>
      </c>
      <c r="D35" s="1295"/>
      <c r="E35" s="1295"/>
      <c r="F35" s="1295"/>
      <c r="G35" s="1295"/>
      <c r="H35" s="1295"/>
      <c r="I35" s="1295"/>
      <c r="J35" s="1295"/>
      <c r="K35" s="1295"/>
      <c r="L35" s="1295"/>
      <c r="M35" s="1295"/>
      <c r="N35" s="1295"/>
      <c r="O35" s="1295"/>
      <c r="P35" s="1295"/>
      <c r="Q35" s="1295"/>
      <c r="R35" s="152"/>
    </row>
    <row r="36" spans="2:18" s="45" customFormat="1" ht="15" customHeight="1">
      <c r="B36" s="135"/>
      <c r="C36" s="1232" t="s">
        <v>40</v>
      </c>
      <c r="D36" s="1233"/>
      <c r="E36" s="1233"/>
      <c r="F36" s="1233"/>
      <c r="G36" s="1234"/>
      <c r="H36" s="1232"/>
      <c r="I36" s="1233"/>
      <c r="J36" s="1234"/>
      <c r="K36" s="1232"/>
      <c r="L36" s="1233"/>
      <c r="M36" s="1232"/>
      <c r="N36" s="1233"/>
      <c r="O36" s="1233"/>
      <c r="P36" s="1233"/>
      <c r="Q36" s="1234"/>
      <c r="R36" s="257"/>
    </row>
    <row r="37" spans="2:18" s="45" customFormat="1" ht="15" customHeight="1">
      <c r="B37" s="134"/>
      <c r="C37" s="1235" t="s">
        <v>39</v>
      </c>
      <c r="D37" s="1235"/>
      <c r="E37" s="1235"/>
      <c r="F37" s="1235"/>
      <c r="G37" s="1235"/>
      <c r="H37" s="1235" t="s">
        <v>114</v>
      </c>
      <c r="I37" s="1235"/>
      <c r="J37" s="1235"/>
      <c r="K37" s="849" t="s">
        <v>115</v>
      </c>
      <c r="L37" s="849"/>
      <c r="M37" s="1231" t="s">
        <v>480</v>
      </c>
      <c r="N37" s="1231"/>
      <c r="O37" s="1231"/>
      <c r="P37" s="1231"/>
      <c r="Q37" s="1231"/>
      <c r="R37" s="257"/>
    </row>
    <row r="38" spans="2:18" s="45" customFormat="1" ht="15" customHeight="1">
      <c r="B38" s="134"/>
      <c r="C38" s="1232"/>
      <c r="D38" s="1233"/>
      <c r="E38" s="1233"/>
      <c r="F38" s="1233"/>
      <c r="G38" s="1234"/>
      <c r="H38" s="1232"/>
      <c r="I38" s="1233"/>
      <c r="J38" s="1233"/>
      <c r="K38" s="1233"/>
      <c r="L38" s="1233"/>
      <c r="M38" s="1234"/>
      <c r="N38" s="1232"/>
      <c r="O38" s="1233"/>
      <c r="P38" s="1233"/>
      <c r="Q38" s="1234"/>
      <c r="R38" s="257"/>
    </row>
    <row r="39" spans="2:18" s="45" customFormat="1" ht="15" customHeight="1">
      <c r="B39" s="134"/>
      <c r="C39" s="1219" t="s">
        <v>110</v>
      </c>
      <c r="D39" s="1219"/>
      <c r="E39" s="1219"/>
      <c r="F39" s="1219"/>
      <c r="G39" s="1219"/>
      <c r="H39" s="1219" t="s">
        <v>288</v>
      </c>
      <c r="I39" s="1219"/>
      <c r="J39" s="1219"/>
      <c r="K39" s="1219"/>
      <c r="L39" s="1219"/>
      <c r="M39" s="1219"/>
      <c r="N39" s="1219" t="s">
        <v>525</v>
      </c>
      <c r="O39" s="1219"/>
      <c r="P39" s="1219"/>
      <c r="Q39" s="1219"/>
      <c r="R39" s="257"/>
    </row>
    <row r="40" spans="2:18" s="45" customFormat="1" ht="7.9" customHeight="1">
      <c r="B40" s="134"/>
      <c r="C40" s="44"/>
      <c r="D40" s="44"/>
      <c r="E40" s="44"/>
      <c r="F40" s="44"/>
      <c r="G40" s="44"/>
      <c r="H40" s="44"/>
      <c r="I40" s="44"/>
      <c r="J40" s="44"/>
      <c r="K40" s="44"/>
      <c r="L40" s="44"/>
      <c r="M40" s="44"/>
      <c r="N40" s="44"/>
      <c r="O40" s="44"/>
      <c r="P40" s="44"/>
      <c r="Q40" s="44"/>
      <c r="R40" s="257"/>
    </row>
    <row r="41" spans="2:18" s="45" customFormat="1" ht="15" customHeight="1">
      <c r="B41" s="137" t="s">
        <v>73</v>
      </c>
      <c r="C41" s="1237" t="s">
        <v>268</v>
      </c>
      <c r="D41" s="1237"/>
      <c r="E41" s="1237"/>
      <c r="F41" s="1237"/>
      <c r="G41" s="1237"/>
      <c r="H41" s="1237"/>
      <c r="I41" s="1237"/>
      <c r="J41" s="1237"/>
      <c r="K41" s="1237"/>
      <c r="L41" s="1237"/>
      <c r="M41" s="1237"/>
      <c r="N41" s="1237"/>
      <c r="O41" s="1237"/>
      <c r="P41" s="1237"/>
      <c r="Q41" s="1237"/>
      <c r="R41" s="257"/>
    </row>
    <row r="42" spans="2:18" s="45" customFormat="1" ht="8.1" customHeight="1">
      <c r="B42" s="134"/>
      <c r="C42" s="51"/>
      <c r="D42" s="51"/>
      <c r="E42" s="51"/>
      <c r="F42" s="51"/>
      <c r="G42" s="51"/>
      <c r="H42" s="51"/>
      <c r="I42" s="51"/>
      <c r="J42" s="51"/>
      <c r="K42" s="51"/>
      <c r="L42" s="51"/>
      <c r="M42" s="51"/>
      <c r="N42" s="51"/>
      <c r="O42" s="51"/>
      <c r="P42" s="51"/>
      <c r="Q42" s="51"/>
      <c r="R42" s="258"/>
    </row>
    <row r="43" spans="2:18" s="45" customFormat="1" ht="15" customHeight="1">
      <c r="B43" s="134"/>
      <c r="C43" s="1232"/>
      <c r="D43" s="1233"/>
      <c r="E43" s="1233"/>
      <c r="F43" s="1233"/>
      <c r="G43" s="1233"/>
      <c r="H43" s="1233"/>
      <c r="I43" s="1233"/>
      <c r="J43" s="1233"/>
      <c r="K43" s="1233"/>
      <c r="L43" s="1234"/>
      <c r="M43" s="1232"/>
      <c r="N43" s="1233"/>
      <c r="O43" s="1233"/>
      <c r="P43" s="1233"/>
      <c r="Q43" s="1234"/>
      <c r="R43" s="257"/>
    </row>
    <row r="44" spans="2:18" s="45" customFormat="1" ht="15" customHeight="1">
      <c r="B44" s="134"/>
      <c r="C44" s="1235" t="s">
        <v>270</v>
      </c>
      <c r="D44" s="1235"/>
      <c r="E44" s="1235"/>
      <c r="F44" s="1235"/>
      <c r="G44" s="1235"/>
      <c r="H44" s="1235"/>
      <c r="I44" s="1235"/>
      <c r="J44" s="1235"/>
      <c r="K44" s="1235"/>
      <c r="L44" s="1235"/>
      <c r="M44" s="1236" t="s">
        <v>109</v>
      </c>
      <c r="N44" s="1236"/>
      <c r="O44" s="1236"/>
      <c r="P44" s="1236"/>
      <c r="Q44" s="1236"/>
      <c r="R44" s="257"/>
    </row>
    <row r="45" spans="2:18" s="45" customFormat="1" ht="15" customHeight="1">
      <c r="B45" s="134"/>
      <c r="C45" s="1232"/>
      <c r="D45" s="1233"/>
      <c r="E45" s="1233"/>
      <c r="F45" s="1233"/>
      <c r="G45" s="1233"/>
      <c r="H45" s="1233"/>
      <c r="I45" s="1233"/>
      <c r="J45" s="1233"/>
      <c r="K45" s="1233"/>
      <c r="L45" s="1233"/>
      <c r="M45" s="1233"/>
      <c r="N45" s="1233"/>
      <c r="O45" s="1233"/>
      <c r="P45" s="1233"/>
      <c r="Q45" s="1234"/>
      <c r="R45" s="257"/>
    </row>
    <row r="46" spans="2:18" s="45" customFormat="1" ht="15" customHeight="1">
      <c r="B46" s="134"/>
      <c r="C46" s="1235" t="s">
        <v>108</v>
      </c>
      <c r="D46" s="1235"/>
      <c r="E46" s="1235"/>
      <c r="F46" s="1235"/>
      <c r="G46" s="1235"/>
      <c r="H46" s="1235"/>
      <c r="I46" s="1235"/>
      <c r="J46" s="1235"/>
      <c r="K46" s="1235"/>
      <c r="L46" s="1235"/>
      <c r="M46" s="1235"/>
      <c r="N46" s="1235"/>
      <c r="O46" s="1235"/>
      <c r="P46" s="1235"/>
      <c r="Q46" s="1235"/>
      <c r="R46" s="257"/>
    </row>
    <row r="47" spans="2:18" s="45" customFormat="1" ht="15" customHeight="1">
      <c r="B47" s="134"/>
      <c r="C47" s="1232"/>
      <c r="D47" s="1233"/>
      <c r="E47" s="1233"/>
      <c r="F47" s="1233"/>
      <c r="G47" s="1234"/>
      <c r="H47" s="1232"/>
      <c r="I47" s="1233"/>
      <c r="J47" s="1234"/>
      <c r="K47" s="1232"/>
      <c r="L47" s="1234"/>
      <c r="M47" s="1233"/>
      <c r="N47" s="1233"/>
      <c r="O47" s="1233"/>
      <c r="P47" s="1233"/>
      <c r="Q47" s="1234"/>
      <c r="R47" s="257"/>
    </row>
    <row r="48" spans="2:18" s="45" customFormat="1" ht="15" customHeight="1">
      <c r="B48" s="134"/>
      <c r="C48" s="1219" t="s">
        <v>39</v>
      </c>
      <c r="D48" s="1219"/>
      <c r="E48" s="1219"/>
      <c r="F48" s="1219"/>
      <c r="G48" s="1219"/>
      <c r="H48" s="1219" t="s">
        <v>114</v>
      </c>
      <c r="I48" s="1219"/>
      <c r="J48" s="1219"/>
      <c r="K48" s="1219" t="s">
        <v>115</v>
      </c>
      <c r="L48" s="1219"/>
      <c r="M48" s="1231" t="s">
        <v>480</v>
      </c>
      <c r="N48" s="1231"/>
      <c r="O48" s="1231"/>
      <c r="P48" s="1231"/>
      <c r="Q48" s="1231"/>
      <c r="R48" s="257"/>
    </row>
    <row r="49" spans="1:29" s="45" customFormat="1" ht="15" customHeight="1">
      <c r="B49" s="134"/>
      <c r="C49" s="1232"/>
      <c r="D49" s="1233"/>
      <c r="E49" s="1233"/>
      <c r="F49" s="1233"/>
      <c r="G49" s="1234"/>
      <c r="H49" s="1232"/>
      <c r="I49" s="1233"/>
      <c r="J49" s="1233"/>
      <c r="K49" s="1233"/>
      <c r="L49" s="1233"/>
      <c r="M49" s="1234"/>
      <c r="N49" s="1232"/>
      <c r="O49" s="1233"/>
      <c r="P49" s="1233"/>
      <c r="Q49" s="1234"/>
      <c r="R49" s="257"/>
    </row>
    <row r="50" spans="1:29" s="45" customFormat="1" ht="15" customHeight="1">
      <c r="B50" s="134"/>
      <c r="C50" s="1219" t="s">
        <v>110</v>
      </c>
      <c r="D50" s="1219"/>
      <c r="E50" s="1219"/>
      <c r="F50" s="1219"/>
      <c r="G50" s="1219"/>
      <c r="H50" s="1219" t="s">
        <v>288</v>
      </c>
      <c r="I50" s="1219"/>
      <c r="J50" s="1219"/>
      <c r="K50" s="1219"/>
      <c r="L50" s="1219"/>
      <c r="M50" s="1219"/>
      <c r="N50" s="1219" t="s">
        <v>525</v>
      </c>
      <c r="O50" s="1219"/>
      <c r="P50" s="1219"/>
      <c r="Q50" s="1219"/>
      <c r="R50" s="257"/>
    </row>
    <row r="51" spans="1:29" s="53" customFormat="1" ht="12" customHeight="1">
      <c r="A51" s="147"/>
      <c r="B51" s="133"/>
      <c r="C51" s="52"/>
      <c r="D51" s="52"/>
      <c r="E51" s="52"/>
      <c r="F51" s="52"/>
      <c r="G51" s="52"/>
      <c r="H51" s="52"/>
      <c r="I51" s="52"/>
      <c r="J51" s="52"/>
      <c r="K51" s="52"/>
      <c r="L51" s="52"/>
      <c r="M51" s="52"/>
      <c r="N51" s="52"/>
      <c r="O51" s="52"/>
      <c r="P51" s="52"/>
      <c r="Q51" s="52"/>
      <c r="R51" s="259"/>
    </row>
    <row r="52" spans="1:29" s="53" customFormat="1" ht="25.9" customHeight="1">
      <c r="A52" s="147"/>
      <c r="B52" s="133"/>
      <c r="C52" s="1308" t="s">
        <v>121</v>
      </c>
      <c r="D52" s="1308"/>
      <c r="E52" s="1308"/>
      <c r="F52" s="1308"/>
      <c r="G52" s="1308"/>
      <c r="H52" s="1308" t="s">
        <v>217</v>
      </c>
      <c r="I52" s="1309"/>
      <c r="J52" s="1308" t="s">
        <v>164</v>
      </c>
      <c r="K52" s="1309"/>
      <c r="L52" s="1308" t="s">
        <v>165</v>
      </c>
      <c r="M52" s="1308"/>
      <c r="N52" s="1308"/>
      <c r="O52" s="1308"/>
      <c r="P52" s="1308" t="s">
        <v>354</v>
      </c>
      <c r="Q52" s="1308"/>
      <c r="R52" s="260"/>
      <c r="S52" s="59"/>
      <c r="T52" s="59"/>
      <c r="U52" s="59"/>
      <c r="V52" s="59"/>
      <c r="W52" s="59"/>
      <c r="X52" s="59"/>
      <c r="Y52" s="59"/>
      <c r="Z52" s="59"/>
      <c r="AA52" s="59"/>
      <c r="AB52" s="59"/>
      <c r="AC52" s="59"/>
    </row>
    <row r="53" spans="1:29" s="53" customFormat="1">
      <c r="A53" s="147"/>
      <c r="B53" s="133"/>
      <c r="C53" s="1303"/>
      <c r="D53" s="1303"/>
      <c r="E53" s="1303"/>
      <c r="F53" s="1303"/>
      <c r="G53" s="1303"/>
      <c r="H53" s="1306"/>
      <c r="I53" s="1306"/>
      <c r="J53" s="1307"/>
      <c r="K53" s="1307"/>
      <c r="L53" s="1303"/>
      <c r="M53" s="1303"/>
      <c r="N53" s="1303"/>
      <c r="O53" s="1303"/>
      <c r="P53" s="1306" t="s">
        <v>340</v>
      </c>
      <c r="Q53" s="1306"/>
      <c r="R53" s="260"/>
    </row>
    <row r="54" spans="1:29" s="53" customFormat="1">
      <c r="A54" s="147"/>
      <c r="B54" s="133"/>
      <c r="C54" s="1303"/>
      <c r="D54" s="1303"/>
      <c r="E54" s="1303"/>
      <c r="F54" s="1303"/>
      <c r="G54" s="1303"/>
      <c r="H54" s="1306"/>
      <c r="I54" s="1306"/>
      <c r="J54" s="1307"/>
      <c r="K54" s="1307"/>
      <c r="L54" s="1303"/>
      <c r="M54" s="1303"/>
      <c r="N54" s="1303"/>
      <c r="O54" s="1303"/>
      <c r="P54" s="1306" t="s">
        <v>340</v>
      </c>
      <c r="Q54" s="1306"/>
      <c r="R54" s="260"/>
    </row>
    <row r="55" spans="1:29" s="53" customFormat="1">
      <c r="A55" s="147"/>
      <c r="B55" s="133"/>
      <c r="C55" s="1303"/>
      <c r="D55" s="1303"/>
      <c r="E55" s="1303"/>
      <c r="F55" s="1303"/>
      <c r="G55" s="1303"/>
      <c r="H55" s="1306"/>
      <c r="I55" s="1306"/>
      <c r="J55" s="1307"/>
      <c r="K55" s="1307"/>
      <c r="L55" s="1303"/>
      <c r="M55" s="1303"/>
      <c r="N55" s="1303"/>
      <c r="O55" s="1303"/>
      <c r="P55" s="1306" t="s">
        <v>340</v>
      </c>
      <c r="Q55" s="1306"/>
      <c r="R55" s="260"/>
    </row>
    <row r="56" spans="1:29" s="53" customFormat="1">
      <c r="A56" s="147"/>
      <c r="B56" s="133"/>
      <c r="C56" s="54"/>
      <c r="D56" s="54"/>
      <c r="E56" s="55"/>
      <c r="F56" s="54"/>
      <c r="G56" s="1304" t="s">
        <v>271</v>
      </c>
      <c r="H56" s="1304"/>
      <c r="I56" s="1305"/>
      <c r="J56" s="1301">
        <f>SUM(J53:K55)</f>
        <v>0</v>
      </c>
      <c r="K56" s="1302"/>
      <c r="L56" s="55"/>
      <c r="M56" s="55"/>
      <c r="N56" s="55"/>
      <c r="O56" s="55"/>
      <c r="P56" s="55"/>
      <c r="Q56" s="55"/>
      <c r="R56" s="250"/>
    </row>
    <row r="57" spans="1:29" s="53" customFormat="1" ht="7.15" customHeight="1">
      <c r="A57" s="147"/>
      <c r="B57" s="138"/>
      <c r="C57" s="55"/>
      <c r="D57" s="55"/>
      <c r="E57" s="55"/>
      <c r="F57" s="55"/>
      <c r="G57" s="55"/>
      <c r="H57" s="55"/>
      <c r="I57" s="55"/>
      <c r="J57" s="55"/>
      <c r="K57" s="55"/>
      <c r="L57" s="55"/>
      <c r="M57" s="55"/>
      <c r="N57" s="55"/>
      <c r="O57" s="55"/>
      <c r="P57" s="55"/>
      <c r="Q57" s="55"/>
      <c r="R57" s="250"/>
    </row>
    <row r="58" spans="1:29" s="53" customFormat="1" ht="28.9" customHeight="1">
      <c r="A58" s="147"/>
      <c r="B58" s="249"/>
      <c r="C58" s="251"/>
      <c r="D58" s="251"/>
      <c r="E58" s="251"/>
      <c r="F58" s="251"/>
      <c r="G58" s="251"/>
      <c r="H58" s="251"/>
      <c r="I58" s="251"/>
      <c r="J58" s="251"/>
      <c r="K58" s="251"/>
      <c r="L58" s="251"/>
      <c r="M58" s="251"/>
      <c r="N58" s="251"/>
      <c r="O58" s="251"/>
      <c r="P58" s="251"/>
      <c r="Q58" s="251"/>
      <c r="R58" s="252"/>
    </row>
    <row r="59" spans="1:29" s="53" customFormat="1">
      <c r="A59" s="147"/>
      <c r="B59" s="138"/>
      <c r="C59" s="56"/>
      <c r="D59" s="56"/>
      <c r="E59" s="56"/>
      <c r="F59" s="56"/>
      <c r="G59" s="56"/>
      <c r="H59" s="56"/>
      <c r="I59" s="56"/>
      <c r="J59" s="56"/>
      <c r="K59" s="56"/>
      <c r="L59" s="56"/>
      <c r="M59" s="56"/>
      <c r="N59" s="56"/>
      <c r="O59" s="56"/>
      <c r="P59" s="56"/>
      <c r="Q59" s="56"/>
      <c r="R59" s="250"/>
    </row>
    <row r="60" spans="1:29" s="53" customFormat="1">
      <c r="A60" s="147"/>
      <c r="B60" s="138"/>
      <c r="C60" s="56"/>
      <c r="D60" s="56"/>
      <c r="E60" s="56"/>
      <c r="F60" s="56"/>
      <c r="G60" s="56"/>
      <c r="H60" s="56"/>
      <c r="I60" s="56"/>
      <c r="J60" s="56"/>
      <c r="K60" s="56"/>
      <c r="L60" s="56"/>
      <c r="M60" s="56"/>
      <c r="N60" s="56"/>
      <c r="O60" s="57"/>
      <c r="P60" s="56"/>
      <c r="Q60" s="56"/>
      <c r="R60" s="250"/>
    </row>
    <row r="61" spans="1:29" s="53" customFormat="1">
      <c r="A61" s="147"/>
      <c r="B61" s="138"/>
      <c r="C61" s="57"/>
      <c r="D61" s="57"/>
      <c r="E61" s="57"/>
      <c r="F61" s="57"/>
      <c r="G61" s="57"/>
      <c r="H61" s="57"/>
      <c r="I61" s="57"/>
      <c r="J61" s="57"/>
      <c r="K61" s="57"/>
      <c r="L61" s="57"/>
      <c r="M61" s="57"/>
      <c r="N61" s="57"/>
      <c r="O61" s="57"/>
      <c r="P61" s="57"/>
      <c r="Q61" s="57"/>
      <c r="R61" s="250"/>
    </row>
    <row r="62" spans="1:29" s="53" customFormat="1">
      <c r="A62" s="147"/>
      <c r="B62" s="138"/>
      <c r="C62" s="57"/>
      <c r="D62" s="57"/>
      <c r="E62" s="57"/>
      <c r="F62" s="57"/>
      <c r="G62" s="57"/>
      <c r="H62" s="57"/>
      <c r="I62" s="57"/>
      <c r="J62" s="57"/>
      <c r="K62" s="57"/>
      <c r="L62" s="57"/>
      <c r="M62" s="57"/>
      <c r="N62" s="57"/>
      <c r="O62" s="57"/>
      <c r="P62" s="57"/>
      <c r="Q62" s="57"/>
      <c r="R62" s="250"/>
    </row>
    <row r="63" spans="1:29" s="53" customFormat="1">
      <c r="A63" s="147"/>
      <c r="B63" s="138"/>
      <c r="C63" s="57"/>
      <c r="D63" s="57"/>
      <c r="E63" s="57"/>
      <c r="F63" s="57"/>
      <c r="G63" s="57"/>
      <c r="H63" s="57"/>
      <c r="I63" s="57"/>
      <c r="J63" s="57"/>
      <c r="K63" s="57"/>
      <c r="L63" s="57"/>
      <c r="M63" s="57"/>
      <c r="N63" s="57"/>
      <c r="O63" s="57"/>
      <c r="P63" s="57"/>
      <c r="Q63" s="57"/>
      <c r="R63" s="250"/>
    </row>
    <row r="64" spans="1:29" s="53" customFormat="1">
      <c r="A64" s="147"/>
      <c r="B64" s="138"/>
      <c r="C64" s="57"/>
      <c r="D64" s="57"/>
      <c r="E64" s="57"/>
      <c r="F64" s="57"/>
      <c r="G64" s="57"/>
      <c r="H64" s="57"/>
      <c r="I64" s="57"/>
      <c r="J64" s="57"/>
      <c r="K64" s="57"/>
      <c r="L64" s="57"/>
      <c r="M64" s="57"/>
      <c r="N64" s="57"/>
      <c r="O64" s="57"/>
      <c r="P64" s="57"/>
      <c r="Q64" s="57"/>
      <c r="R64" s="250"/>
    </row>
    <row r="65" spans="1:18" s="53" customFormat="1">
      <c r="A65" s="147"/>
      <c r="B65" s="138"/>
      <c r="C65" s="57"/>
      <c r="D65" s="57"/>
      <c r="E65" s="57"/>
      <c r="F65" s="57"/>
      <c r="G65" s="57"/>
      <c r="H65" s="57"/>
      <c r="I65" s="57"/>
      <c r="J65" s="57"/>
      <c r="K65" s="57"/>
      <c r="L65" s="57"/>
      <c r="M65" s="57"/>
      <c r="N65" s="57"/>
      <c r="O65" s="57"/>
      <c r="P65" s="57"/>
      <c r="Q65" s="57"/>
      <c r="R65" s="250"/>
    </row>
    <row r="66" spans="1:18" s="53" customFormat="1">
      <c r="A66" s="147"/>
      <c r="B66" s="138"/>
      <c r="C66" s="57"/>
      <c r="D66" s="57"/>
      <c r="E66" s="57"/>
      <c r="F66" s="57"/>
      <c r="G66" s="57"/>
      <c r="H66" s="57"/>
      <c r="I66" s="57"/>
      <c r="J66" s="57"/>
      <c r="K66" s="57"/>
      <c r="L66" s="57"/>
      <c r="M66" s="57"/>
      <c r="N66" s="57"/>
      <c r="O66" s="57"/>
      <c r="P66" s="57"/>
      <c r="Q66" s="57"/>
      <c r="R66" s="250"/>
    </row>
    <row r="67" spans="1:18" s="53" customFormat="1">
      <c r="A67" s="147"/>
      <c r="B67" s="138"/>
      <c r="C67" s="57"/>
      <c r="D67" s="57"/>
      <c r="E67" s="57"/>
      <c r="F67" s="57"/>
      <c r="G67" s="57"/>
      <c r="H67" s="57"/>
      <c r="I67" s="57"/>
      <c r="J67" s="57"/>
      <c r="K67" s="57"/>
      <c r="L67" s="57"/>
      <c r="M67" s="57"/>
      <c r="N67" s="57"/>
      <c r="O67" s="57"/>
      <c r="P67" s="57"/>
      <c r="Q67" s="57"/>
      <c r="R67" s="250"/>
    </row>
    <row r="68" spans="1:18" s="53" customFormat="1">
      <c r="A68" s="147"/>
      <c r="B68" s="138"/>
      <c r="C68" s="57"/>
      <c r="D68" s="57"/>
      <c r="E68" s="57"/>
      <c r="F68" s="57"/>
      <c r="G68" s="57"/>
      <c r="H68" s="57"/>
      <c r="I68" s="57"/>
      <c r="J68" s="57"/>
      <c r="K68" s="57"/>
      <c r="L68" s="57"/>
      <c r="M68" s="57"/>
      <c r="N68" s="57"/>
      <c r="O68" s="57"/>
      <c r="P68" s="57"/>
      <c r="Q68" s="57"/>
      <c r="R68" s="250"/>
    </row>
    <row r="69" spans="1:18" s="53" customFormat="1">
      <c r="A69" s="147"/>
      <c r="B69" s="138"/>
      <c r="C69" s="57"/>
      <c r="D69" s="57"/>
      <c r="E69" s="57"/>
      <c r="F69" s="57"/>
      <c r="G69" s="57"/>
      <c r="H69" s="57"/>
      <c r="I69" s="57"/>
      <c r="J69" s="57"/>
      <c r="K69" s="57"/>
      <c r="L69" s="57"/>
      <c r="M69" s="57"/>
      <c r="N69" s="57"/>
      <c r="O69" s="57"/>
      <c r="P69" s="57"/>
      <c r="Q69" s="57"/>
      <c r="R69" s="250"/>
    </row>
    <row r="70" spans="1:18" s="53" customFormat="1">
      <c r="A70" s="147"/>
      <c r="B70" s="138"/>
      <c r="C70" s="57"/>
      <c r="D70" s="57"/>
      <c r="E70" s="57"/>
      <c r="F70" s="57"/>
      <c r="G70" s="57"/>
      <c r="H70" s="57"/>
      <c r="I70" s="57"/>
      <c r="J70" s="57"/>
      <c r="K70" s="57"/>
      <c r="L70" s="57"/>
      <c r="M70" s="57"/>
      <c r="N70" s="57"/>
      <c r="O70" s="57"/>
      <c r="P70" s="57"/>
      <c r="Q70" s="57"/>
      <c r="R70" s="250"/>
    </row>
    <row r="71" spans="1:18" s="53" customFormat="1">
      <c r="A71" s="147"/>
      <c r="B71" s="138"/>
      <c r="C71" s="57"/>
      <c r="D71" s="57"/>
      <c r="E71" s="57"/>
      <c r="F71" s="57"/>
      <c r="G71" s="57"/>
      <c r="H71" s="57"/>
      <c r="I71" s="57"/>
      <c r="J71" s="57"/>
      <c r="K71" s="57"/>
      <c r="L71" s="57"/>
      <c r="M71" s="57"/>
      <c r="N71" s="57"/>
      <c r="O71" s="57"/>
      <c r="P71" s="57"/>
      <c r="Q71" s="57"/>
      <c r="R71" s="250"/>
    </row>
    <row r="72" spans="1:18" s="53" customFormat="1">
      <c r="A72" s="147"/>
      <c r="B72" s="138"/>
      <c r="C72" s="57"/>
      <c r="D72" s="57"/>
      <c r="E72" s="57"/>
      <c r="F72" s="57"/>
      <c r="G72" s="57"/>
      <c r="H72" s="57"/>
      <c r="I72" s="57"/>
      <c r="J72" s="57"/>
      <c r="K72" s="57"/>
      <c r="L72" s="57"/>
      <c r="M72" s="57"/>
      <c r="N72" s="57"/>
      <c r="O72" s="57"/>
      <c r="P72" s="57"/>
      <c r="Q72" s="57"/>
      <c r="R72" s="250"/>
    </row>
    <row r="73" spans="1:18" s="53" customFormat="1">
      <c r="A73" s="147"/>
      <c r="B73" s="138"/>
      <c r="C73" s="57"/>
      <c r="D73" s="57"/>
      <c r="E73" s="57"/>
      <c r="F73" s="57"/>
      <c r="G73" s="57"/>
      <c r="H73" s="57"/>
      <c r="I73" s="57"/>
      <c r="J73" s="57"/>
      <c r="K73" s="57"/>
      <c r="L73" s="57"/>
      <c r="M73" s="57"/>
      <c r="N73" s="57"/>
      <c r="O73" s="57"/>
      <c r="P73" s="57"/>
      <c r="Q73" s="57"/>
      <c r="R73" s="250"/>
    </row>
    <row r="74" spans="1:18" s="53" customFormat="1">
      <c r="A74" s="147"/>
      <c r="B74" s="138"/>
      <c r="C74" s="57"/>
      <c r="D74" s="57"/>
      <c r="E74" s="57"/>
      <c r="F74" s="57"/>
      <c r="G74" s="57"/>
      <c r="H74" s="57"/>
      <c r="I74" s="57"/>
      <c r="J74" s="57"/>
      <c r="K74" s="57"/>
      <c r="L74" s="57"/>
      <c r="M74" s="57"/>
      <c r="N74" s="57"/>
      <c r="O74" s="57"/>
      <c r="P74" s="57"/>
      <c r="Q74" s="57"/>
      <c r="R74" s="250"/>
    </row>
    <row r="75" spans="1:18" s="53" customFormat="1">
      <c r="A75" s="147"/>
      <c r="B75" s="138"/>
      <c r="C75" s="57"/>
      <c r="D75" s="57"/>
      <c r="E75" s="57"/>
      <c r="F75" s="57"/>
      <c r="G75" s="57"/>
      <c r="H75" s="57"/>
      <c r="I75" s="57"/>
      <c r="J75" s="57"/>
      <c r="K75" s="57"/>
      <c r="L75" s="57"/>
      <c r="M75" s="57"/>
      <c r="N75" s="57"/>
      <c r="O75" s="57"/>
      <c r="P75" s="57"/>
      <c r="Q75" s="57"/>
      <c r="R75" s="250"/>
    </row>
    <row r="76" spans="1:18" s="53" customFormat="1">
      <c r="A76" s="147"/>
      <c r="B76" s="138"/>
      <c r="C76" s="57"/>
      <c r="D76" s="57"/>
      <c r="E76" s="57"/>
      <c r="F76" s="57"/>
      <c r="G76" s="57"/>
      <c r="H76" s="57"/>
      <c r="I76" s="57"/>
      <c r="J76" s="57"/>
      <c r="K76" s="57"/>
      <c r="L76" s="57"/>
      <c r="M76" s="57"/>
      <c r="N76" s="57"/>
      <c r="O76" s="57"/>
      <c r="P76" s="57"/>
      <c r="Q76" s="57"/>
      <c r="R76" s="250"/>
    </row>
    <row r="77" spans="1:18" s="53" customFormat="1">
      <c r="A77" s="147"/>
      <c r="B77" s="138"/>
      <c r="C77" s="57"/>
      <c r="D77" s="57"/>
      <c r="E77" s="57"/>
      <c r="F77" s="57"/>
      <c r="G77" s="57"/>
      <c r="H77" s="57"/>
      <c r="I77" s="57"/>
      <c r="J77" s="57"/>
      <c r="K77" s="57"/>
      <c r="L77" s="57"/>
      <c r="M77" s="57"/>
      <c r="N77" s="57"/>
      <c r="O77" s="57"/>
      <c r="P77" s="57"/>
      <c r="Q77" s="57"/>
      <c r="R77" s="250"/>
    </row>
    <row r="78" spans="1:18" s="53" customFormat="1">
      <c r="A78" s="147"/>
      <c r="B78" s="138"/>
      <c r="C78" s="57"/>
      <c r="D78" s="57"/>
      <c r="E78" s="57"/>
      <c r="F78" s="57"/>
      <c r="G78" s="57"/>
      <c r="H78" s="57"/>
      <c r="I78" s="57"/>
      <c r="J78" s="57"/>
      <c r="K78" s="57"/>
      <c r="L78" s="57"/>
      <c r="M78" s="57"/>
      <c r="N78" s="57"/>
      <c r="O78" s="57"/>
      <c r="P78" s="57"/>
      <c r="Q78" s="57"/>
      <c r="R78" s="250"/>
    </row>
    <row r="79" spans="1:18" s="53" customFormat="1">
      <c r="A79" s="147"/>
      <c r="B79" s="138"/>
      <c r="C79" s="57"/>
      <c r="D79" s="57"/>
      <c r="E79" s="57"/>
      <c r="F79" s="57"/>
      <c r="G79" s="57"/>
      <c r="H79" s="57"/>
      <c r="I79" s="57"/>
      <c r="J79" s="57"/>
      <c r="K79" s="57"/>
      <c r="L79" s="57"/>
      <c r="M79" s="57"/>
      <c r="N79" s="57"/>
      <c r="O79" s="57"/>
      <c r="P79" s="57"/>
      <c r="Q79" s="57"/>
      <c r="R79" s="250"/>
    </row>
    <row r="80" spans="1:18" s="53" customFormat="1">
      <c r="A80" s="147"/>
      <c r="B80" s="138"/>
      <c r="C80" s="57"/>
      <c r="D80" s="57"/>
      <c r="E80" s="57"/>
      <c r="F80" s="57"/>
      <c r="G80" s="57"/>
      <c r="H80" s="57"/>
      <c r="I80" s="57"/>
      <c r="J80" s="57"/>
      <c r="K80" s="57"/>
      <c r="L80" s="57"/>
      <c r="M80" s="57"/>
      <c r="N80" s="57"/>
      <c r="O80" s="57"/>
      <c r="P80" s="57"/>
      <c r="Q80" s="57"/>
      <c r="R80" s="250"/>
    </row>
    <row r="81" spans="1:18" s="53" customFormat="1">
      <c r="A81" s="147"/>
      <c r="B81" s="138"/>
      <c r="C81" s="57"/>
      <c r="D81" s="57"/>
      <c r="E81" s="57"/>
      <c r="F81" s="57"/>
      <c r="G81" s="57"/>
      <c r="H81" s="57"/>
      <c r="I81" s="57"/>
      <c r="J81" s="57"/>
      <c r="K81" s="57"/>
      <c r="L81" s="57"/>
      <c r="M81" s="57"/>
      <c r="N81" s="57"/>
      <c r="O81" s="57"/>
      <c r="P81" s="57"/>
      <c r="Q81" s="57"/>
      <c r="R81" s="250"/>
    </row>
    <row r="82" spans="1:18">
      <c r="C82" s="2"/>
      <c r="D82" s="2"/>
      <c r="E82" s="2"/>
      <c r="F82" s="2"/>
      <c r="G82" s="2"/>
      <c r="H82" s="2"/>
      <c r="I82" s="2"/>
      <c r="J82" s="2"/>
      <c r="K82" s="2"/>
      <c r="L82" s="2"/>
      <c r="M82" s="2"/>
      <c r="N82" s="2"/>
      <c r="O82" s="2"/>
      <c r="P82" s="2"/>
      <c r="Q82" s="2"/>
    </row>
    <row r="83" spans="1:18">
      <c r="C83" s="2"/>
      <c r="D83" s="2"/>
      <c r="E83" s="2"/>
      <c r="F83" s="2"/>
      <c r="G83" s="2"/>
      <c r="H83" s="2"/>
      <c r="I83" s="2"/>
      <c r="J83" s="2"/>
      <c r="K83" s="2"/>
      <c r="L83" s="2"/>
      <c r="M83" s="2"/>
      <c r="N83" s="2"/>
      <c r="O83" s="2"/>
      <c r="P83" s="2"/>
      <c r="Q83" s="2"/>
    </row>
    <row r="84" spans="1:18">
      <c r="C84" s="2"/>
      <c r="D84" s="2"/>
      <c r="E84" s="2"/>
      <c r="F84" s="2"/>
      <c r="G84" s="2"/>
      <c r="H84" s="2"/>
      <c r="I84" s="2"/>
      <c r="J84" s="2"/>
      <c r="K84" s="2"/>
      <c r="L84" s="2"/>
      <c r="M84" s="2"/>
      <c r="N84" s="2"/>
      <c r="O84" s="2"/>
      <c r="P84" s="2"/>
      <c r="Q84" s="2"/>
    </row>
    <row r="85" spans="1:18">
      <c r="C85" s="2"/>
      <c r="D85" s="2"/>
      <c r="E85" s="2"/>
      <c r="F85" s="2"/>
      <c r="G85" s="2"/>
      <c r="H85" s="2"/>
      <c r="I85" s="2"/>
      <c r="J85" s="2"/>
      <c r="K85" s="2"/>
      <c r="L85" s="2"/>
      <c r="M85" s="2"/>
      <c r="N85" s="2"/>
      <c r="O85" s="2"/>
      <c r="P85" s="2"/>
      <c r="Q85" s="2"/>
    </row>
    <row r="86" spans="1:18">
      <c r="C86" s="2"/>
      <c r="D86" s="2"/>
      <c r="E86" s="2"/>
      <c r="F86" s="2"/>
      <c r="G86" s="2"/>
      <c r="H86" s="2"/>
      <c r="I86" s="2"/>
      <c r="J86" s="2"/>
      <c r="K86" s="2"/>
      <c r="L86" s="2"/>
      <c r="M86" s="2"/>
      <c r="N86" s="2"/>
      <c r="O86" s="2"/>
      <c r="P86" s="2"/>
      <c r="Q86" s="2"/>
    </row>
    <row r="87" spans="1:18">
      <c r="C87" s="2"/>
      <c r="D87" s="2"/>
      <c r="E87" s="2"/>
      <c r="F87" s="2"/>
      <c r="G87" s="2"/>
      <c r="H87" s="2"/>
      <c r="I87" s="2"/>
      <c r="J87" s="2"/>
      <c r="K87" s="2"/>
      <c r="L87" s="2"/>
      <c r="M87" s="2"/>
      <c r="N87" s="2"/>
      <c r="O87" s="2"/>
      <c r="P87" s="2"/>
      <c r="Q87" s="2"/>
    </row>
    <row r="88" spans="1:18">
      <c r="C88" s="2"/>
      <c r="D88" s="2"/>
      <c r="E88" s="2"/>
      <c r="F88" s="2"/>
      <c r="G88" s="2"/>
      <c r="H88" s="2"/>
      <c r="I88" s="2"/>
      <c r="J88" s="2"/>
      <c r="K88" s="2"/>
      <c r="L88" s="2"/>
      <c r="M88" s="2"/>
      <c r="N88" s="2"/>
      <c r="O88" s="2"/>
      <c r="P88" s="2"/>
      <c r="Q88" s="2"/>
    </row>
    <row r="89" spans="1:18">
      <c r="C89" s="2"/>
      <c r="D89" s="2"/>
      <c r="E89" s="2"/>
      <c r="F89" s="2"/>
      <c r="G89" s="2"/>
      <c r="H89" s="2"/>
      <c r="I89" s="2"/>
      <c r="J89" s="2"/>
      <c r="K89" s="2"/>
      <c r="L89" s="2"/>
      <c r="M89" s="2"/>
      <c r="N89" s="2"/>
      <c r="O89" s="2"/>
      <c r="P89" s="2"/>
      <c r="Q89" s="2"/>
    </row>
    <row r="90" spans="1:18">
      <c r="C90" s="2"/>
      <c r="D90" s="2"/>
      <c r="E90" s="2"/>
      <c r="F90" s="2"/>
      <c r="G90" s="2"/>
      <c r="H90" s="2"/>
      <c r="I90" s="2"/>
      <c r="J90" s="2"/>
      <c r="K90" s="2"/>
      <c r="L90" s="2"/>
      <c r="M90" s="2"/>
      <c r="N90" s="2"/>
      <c r="O90" s="2"/>
      <c r="P90" s="2"/>
      <c r="Q90" s="2"/>
    </row>
    <row r="91" spans="1:18">
      <c r="C91" s="2"/>
      <c r="D91" s="2"/>
      <c r="E91" s="2"/>
      <c r="F91" s="2"/>
      <c r="G91" s="2"/>
      <c r="H91" s="2"/>
      <c r="I91" s="2"/>
      <c r="J91" s="2"/>
      <c r="K91" s="2"/>
      <c r="L91" s="2"/>
      <c r="M91" s="2"/>
      <c r="N91" s="2"/>
      <c r="O91" s="2"/>
      <c r="P91" s="2"/>
      <c r="Q91" s="2"/>
    </row>
    <row r="92" spans="1:18">
      <c r="C92" s="2"/>
      <c r="D92" s="2"/>
      <c r="E92" s="2"/>
      <c r="F92" s="2"/>
      <c r="G92" s="2"/>
      <c r="H92" s="2"/>
      <c r="I92" s="2"/>
      <c r="J92" s="2"/>
      <c r="K92" s="2"/>
      <c r="L92" s="2"/>
      <c r="M92" s="2"/>
      <c r="N92" s="2"/>
      <c r="O92" s="2"/>
      <c r="P92" s="2"/>
      <c r="Q92" s="2"/>
    </row>
    <row r="93" spans="1:18">
      <c r="C93" s="2"/>
      <c r="D93" s="2"/>
      <c r="E93" s="2"/>
      <c r="F93" s="2"/>
      <c r="G93" s="2"/>
      <c r="H93" s="2"/>
      <c r="I93" s="2"/>
      <c r="J93" s="2"/>
      <c r="K93" s="2"/>
      <c r="L93" s="2"/>
      <c r="M93" s="2"/>
      <c r="N93" s="2"/>
      <c r="O93" s="2"/>
      <c r="P93" s="2"/>
      <c r="Q93" s="2"/>
    </row>
    <row r="94" spans="1:18">
      <c r="C94" s="2"/>
      <c r="D94" s="2"/>
      <c r="E94" s="2"/>
      <c r="F94" s="2"/>
      <c r="G94" s="2"/>
      <c r="H94" s="2"/>
      <c r="I94" s="2"/>
      <c r="J94" s="2"/>
      <c r="K94" s="2"/>
      <c r="L94" s="2"/>
      <c r="M94" s="2"/>
      <c r="N94" s="2"/>
      <c r="O94" s="2"/>
      <c r="P94" s="2"/>
      <c r="Q94" s="2"/>
    </row>
    <row r="95" spans="1:18">
      <c r="C95" s="2"/>
      <c r="D95" s="2"/>
      <c r="E95" s="2"/>
      <c r="F95" s="2"/>
      <c r="G95" s="2"/>
      <c r="H95" s="2"/>
      <c r="I95" s="2"/>
      <c r="J95" s="2"/>
      <c r="K95" s="2"/>
      <c r="L95" s="2"/>
      <c r="M95" s="2"/>
      <c r="N95" s="2"/>
      <c r="O95" s="2"/>
      <c r="P95" s="2"/>
      <c r="Q95" s="2"/>
    </row>
    <row r="96" spans="1:18">
      <c r="C96" s="2"/>
      <c r="D96" s="2"/>
      <c r="E96" s="2"/>
      <c r="F96" s="2"/>
      <c r="G96" s="2"/>
      <c r="H96" s="2"/>
      <c r="I96" s="2"/>
      <c r="J96" s="2"/>
      <c r="K96" s="2"/>
      <c r="L96" s="2"/>
      <c r="M96" s="2"/>
      <c r="N96" s="2"/>
      <c r="O96" s="2"/>
      <c r="P96" s="2"/>
      <c r="Q96" s="2"/>
    </row>
    <row r="97" spans="3:17">
      <c r="C97" s="2"/>
      <c r="D97" s="2"/>
      <c r="E97" s="2"/>
      <c r="F97" s="2"/>
      <c r="G97" s="2"/>
      <c r="H97" s="2"/>
      <c r="I97" s="2"/>
      <c r="J97" s="2"/>
      <c r="K97" s="2"/>
      <c r="L97" s="2"/>
      <c r="M97" s="2"/>
      <c r="N97" s="2"/>
      <c r="O97" s="2"/>
      <c r="P97" s="2"/>
      <c r="Q97" s="2"/>
    </row>
    <row r="98" spans="3:17">
      <c r="C98" s="2"/>
      <c r="D98" s="2"/>
      <c r="E98" s="2"/>
      <c r="F98" s="2"/>
      <c r="G98" s="2"/>
      <c r="H98" s="2"/>
      <c r="I98" s="2"/>
      <c r="J98" s="2"/>
      <c r="K98" s="2"/>
      <c r="L98" s="2"/>
      <c r="M98" s="2"/>
      <c r="N98" s="2"/>
      <c r="O98" s="2"/>
      <c r="P98" s="2"/>
      <c r="Q98" s="2"/>
    </row>
    <row r="99" spans="3:17">
      <c r="C99" s="2"/>
      <c r="D99" s="2"/>
      <c r="E99" s="2"/>
      <c r="F99" s="2"/>
      <c r="G99" s="2"/>
      <c r="H99" s="2"/>
      <c r="I99" s="2"/>
      <c r="J99" s="2"/>
      <c r="K99" s="2"/>
      <c r="L99" s="2"/>
      <c r="M99" s="2"/>
      <c r="N99" s="2"/>
      <c r="O99" s="2"/>
      <c r="P99" s="2"/>
      <c r="Q99" s="2"/>
    </row>
    <row r="100" spans="3:17">
      <c r="C100" s="2"/>
      <c r="D100" s="2"/>
      <c r="E100" s="2"/>
      <c r="F100" s="2"/>
      <c r="G100" s="2"/>
      <c r="H100" s="2"/>
      <c r="I100" s="2"/>
      <c r="J100" s="2"/>
      <c r="K100" s="2"/>
      <c r="L100" s="2"/>
      <c r="M100" s="2"/>
      <c r="N100" s="2"/>
      <c r="O100" s="2"/>
      <c r="P100" s="2"/>
      <c r="Q100" s="2"/>
    </row>
    <row r="101" spans="3:17">
      <c r="C101" s="2"/>
      <c r="D101" s="2"/>
      <c r="E101" s="2"/>
      <c r="F101" s="2"/>
      <c r="G101" s="2"/>
      <c r="H101" s="2"/>
      <c r="I101" s="2"/>
      <c r="J101" s="2"/>
      <c r="K101" s="2"/>
      <c r="L101" s="2"/>
      <c r="M101" s="2"/>
      <c r="N101" s="2"/>
      <c r="O101" s="2"/>
      <c r="P101" s="2"/>
      <c r="Q101" s="2"/>
    </row>
    <row r="102" spans="3:17">
      <c r="C102" s="2"/>
      <c r="D102" s="2"/>
      <c r="E102" s="2"/>
      <c r="F102" s="2"/>
      <c r="G102" s="2"/>
      <c r="H102" s="2"/>
      <c r="I102" s="2"/>
      <c r="J102" s="2"/>
      <c r="K102" s="2"/>
      <c r="L102" s="2"/>
      <c r="M102" s="2"/>
      <c r="N102" s="2"/>
      <c r="O102" s="2"/>
      <c r="P102" s="2"/>
      <c r="Q102" s="2"/>
    </row>
    <row r="103" spans="3:17">
      <c r="C103" s="2"/>
      <c r="D103" s="2"/>
      <c r="E103" s="2"/>
      <c r="F103" s="2"/>
      <c r="G103" s="2"/>
      <c r="H103" s="2"/>
      <c r="I103" s="2"/>
      <c r="J103" s="2"/>
      <c r="K103" s="2"/>
      <c r="L103" s="2"/>
      <c r="M103" s="2"/>
      <c r="N103" s="2"/>
      <c r="O103" s="2"/>
      <c r="P103" s="2"/>
      <c r="Q103" s="2"/>
    </row>
    <row r="104" spans="3:17">
      <c r="C104" s="2"/>
      <c r="D104" s="2"/>
      <c r="E104" s="2"/>
      <c r="F104" s="2"/>
      <c r="G104" s="2"/>
      <c r="H104" s="2"/>
      <c r="I104" s="2"/>
      <c r="J104" s="2"/>
      <c r="K104" s="2"/>
      <c r="L104" s="2"/>
      <c r="M104" s="2"/>
      <c r="N104" s="2"/>
      <c r="O104" s="2"/>
      <c r="P104" s="2"/>
      <c r="Q104" s="2"/>
    </row>
    <row r="105" spans="3:17">
      <c r="C105" s="2"/>
      <c r="D105" s="2"/>
      <c r="E105" s="2"/>
      <c r="F105" s="2"/>
      <c r="G105" s="2"/>
      <c r="H105" s="2"/>
      <c r="I105" s="2"/>
      <c r="J105" s="2"/>
      <c r="K105" s="2"/>
      <c r="L105" s="2"/>
      <c r="M105" s="2"/>
      <c r="N105" s="2"/>
      <c r="O105" s="2"/>
      <c r="P105" s="2"/>
      <c r="Q105" s="2"/>
    </row>
    <row r="106" spans="3:17">
      <c r="C106" s="2"/>
      <c r="D106" s="2"/>
      <c r="E106" s="2"/>
      <c r="F106" s="2"/>
      <c r="G106" s="2"/>
      <c r="H106" s="2"/>
      <c r="I106" s="2"/>
      <c r="J106" s="2"/>
      <c r="K106" s="2"/>
      <c r="L106" s="2"/>
      <c r="M106" s="2"/>
      <c r="N106" s="2"/>
      <c r="O106" s="2"/>
      <c r="P106" s="2"/>
      <c r="Q106" s="2"/>
    </row>
    <row r="107" spans="3:17">
      <c r="C107" s="2"/>
      <c r="D107" s="2"/>
      <c r="E107" s="2"/>
      <c r="F107" s="2"/>
      <c r="G107" s="2"/>
      <c r="H107" s="2"/>
      <c r="I107" s="2"/>
      <c r="J107" s="2"/>
      <c r="K107" s="2"/>
      <c r="L107" s="2"/>
      <c r="M107" s="2"/>
      <c r="N107" s="2"/>
      <c r="O107" s="2"/>
      <c r="P107" s="2"/>
      <c r="Q107" s="2"/>
    </row>
    <row r="108" spans="3:17">
      <c r="C108" s="2"/>
      <c r="D108" s="2"/>
      <c r="E108" s="2"/>
      <c r="F108" s="2"/>
      <c r="G108" s="2"/>
      <c r="H108" s="2"/>
      <c r="I108" s="2"/>
      <c r="J108" s="2"/>
      <c r="K108" s="2"/>
      <c r="L108" s="2"/>
      <c r="M108" s="2"/>
      <c r="N108" s="2"/>
      <c r="O108" s="2"/>
      <c r="P108" s="2"/>
      <c r="Q108" s="2"/>
    </row>
    <row r="109" spans="3:17">
      <c r="C109" s="2"/>
      <c r="D109" s="2"/>
      <c r="E109" s="2"/>
      <c r="F109" s="2"/>
      <c r="G109" s="2"/>
      <c r="H109" s="2"/>
      <c r="I109" s="2"/>
      <c r="J109" s="2"/>
      <c r="K109" s="2"/>
      <c r="L109" s="2"/>
      <c r="M109" s="2"/>
      <c r="N109" s="2"/>
      <c r="O109" s="2"/>
      <c r="P109" s="2"/>
      <c r="Q109" s="2"/>
    </row>
    <row r="110" spans="3:17">
      <c r="C110" s="2"/>
      <c r="D110" s="2"/>
      <c r="E110" s="2"/>
      <c r="F110" s="2"/>
      <c r="G110" s="2"/>
      <c r="H110" s="2"/>
      <c r="I110" s="2"/>
      <c r="J110" s="2"/>
      <c r="K110" s="2"/>
      <c r="L110" s="2"/>
      <c r="M110" s="2"/>
      <c r="N110" s="2"/>
      <c r="O110" s="2"/>
      <c r="P110" s="2"/>
      <c r="Q110" s="2"/>
    </row>
    <row r="111" spans="3:17">
      <c r="C111" s="2"/>
      <c r="D111" s="2"/>
      <c r="E111" s="2"/>
      <c r="F111" s="2"/>
      <c r="G111" s="2"/>
      <c r="H111" s="2"/>
      <c r="I111" s="2"/>
      <c r="J111" s="2"/>
      <c r="K111" s="2"/>
      <c r="L111" s="2"/>
      <c r="M111" s="2"/>
      <c r="N111" s="2"/>
      <c r="O111" s="2"/>
      <c r="P111" s="2"/>
      <c r="Q111" s="2"/>
    </row>
    <row r="112" spans="3:17">
      <c r="C112" s="2"/>
      <c r="D112" s="2"/>
      <c r="E112" s="2"/>
      <c r="F112" s="2"/>
      <c r="G112" s="2"/>
      <c r="H112" s="2"/>
      <c r="I112" s="2"/>
      <c r="J112" s="2"/>
      <c r="K112" s="2"/>
      <c r="L112" s="2"/>
      <c r="M112" s="2"/>
      <c r="N112" s="2"/>
      <c r="O112" s="2"/>
      <c r="P112" s="2"/>
      <c r="Q112" s="2"/>
    </row>
    <row r="113" spans="3:17">
      <c r="C113" s="2"/>
      <c r="D113" s="2"/>
      <c r="E113" s="2"/>
      <c r="F113" s="2"/>
      <c r="G113" s="2"/>
      <c r="H113" s="2"/>
      <c r="I113" s="2"/>
      <c r="J113" s="2"/>
      <c r="K113" s="2"/>
      <c r="L113" s="2"/>
      <c r="M113" s="2"/>
      <c r="N113" s="2"/>
      <c r="O113" s="2"/>
      <c r="P113" s="2"/>
      <c r="Q113" s="2"/>
    </row>
    <row r="114" spans="3:17">
      <c r="C114" s="2"/>
      <c r="D114" s="2"/>
      <c r="E114" s="2"/>
      <c r="F114" s="2"/>
      <c r="G114" s="2"/>
      <c r="H114" s="2"/>
      <c r="I114" s="2"/>
      <c r="J114" s="2"/>
      <c r="K114" s="2"/>
      <c r="L114" s="2"/>
      <c r="M114" s="2"/>
      <c r="N114" s="2"/>
      <c r="O114" s="2"/>
      <c r="P114" s="2"/>
      <c r="Q114" s="2"/>
    </row>
    <row r="115" spans="3:17">
      <c r="C115" s="2"/>
      <c r="D115" s="2"/>
      <c r="E115" s="2"/>
      <c r="F115" s="2"/>
      <c r="G115" s="2"/>
      <c r="H115" s="2"/>
      <c r="I115" s="2"/>
      <c r="J115" s="2"/>
      <c r="K115" s="2"/>
      <c r="L115" s="2"/>
      <c r="M115" s="2"/>
      <c r="N115" s="2"/>
      <c r="O115" s="2"/>
      <c r="P115" s="2"/>
      <c r="Q115" s="2"/>
    </row>
    <row r="116" spans="3:17">
      <c r="C116" s="2"/>
      <c r="D116" s="2"/>
      <c r="E116" s="2"/>
      <c r="F116" s="2"/>
      <c r="G116" s="2"/>
      <c r="H116" s="2"/>
      <c r="I116" s="2"/>
      <c r="J116" s="2"/>
      <c r="K116" s="2"/>
      <c r="L116" s="2"/>
      <c r="M116" s="2"/>
      <c r="N116" s="2"/>
      <c r="O116" s="2"/>
      <c r="P116" s="2"/>
      <c r="Q116" s="2"/>
    </row>
    <row r="117" spans="3:17">
      <c r="C117" s="2"/>
      <c r="D117" s="2"/>
      <c r="E117" s="2"/>
      <c r="F117" s="2"/>
      <c r="G117" s="2"/>
      <c r="H117" s="2"/>
      <c r="I117" s="2"/>
      <c r="J117" s="2"/>
      <c r="K117" s="2"/>
      <c r="L117" s="2"/>
      <c r="M117" s="2"/>
      <c r="N117" s="2"/>
      <c r="O117" s="2"/>
      <c r="P117" s="2"/>
      <c r="Q117" s="2"/>
    </row>
    <row r="118" spans="3:17">
      <c r="C118" s="2"/>
      <c r="D118" s="2"/>
      <c r="E118" s="2"/>
      <c r="F118" s="2"/>
      <c r="G118" s="2"/>
      <c r="H118" s="2"/>
      <c r="I118" s="2"/>
      <c r="J118" s="2"/>
      <c r="K118" s="2"/>
      <c r="L118" s="2"/>
      <c r="M118" s="2"/>
      <c r="N118" s="2"/>
      <c r="O118" s="2"/>
      <c r="P118" s="2"/>
      <c r="Q118" s="2"/>
    </row>
    <row r="119" spans="3:17">
      <c r="C119" s="2"/>
      <c r="D119" s="2"/>
      <c r="E119" s="2"/>
      <c r="F119" s="2"/>
      <c r="G119" s="2"/>
      <c r="H119" s="2"/>
      <c r="I119" s="2"/>
      <c r="J119" s="2"/>
      <c r="K119" s="2"/>
      <c r="L119" s="2"/>
      <c r="M119" s="2"/>
      <c r="N119" s="2"/>
      <c r="O119" s="2"/>
      <c r="P119" s="2"/>
      <c r="Q119" s="2"/>
    </row>
    <row r="120" spans="3:17">
      <c r="C120" s="2"/>
      <c r="D120" s="2"/>
      <c r="E120" s="2"/>
      <c r="F120" s="2"/>
      <c r="G120" s="2"/>
      <c r="H120" s="2"/>
      <c r="I120" s="2"/>
      <c r="J120" s="2"/>
      <c r="K120" s="2"/>
      <c r="L120" s="2"/>
      <c r="M120" s="2"/>
      <c r="N120" s="2"/>
      <c r="O120" s="2"/>
      <c r="P120" s="2"/>
      <c r="Q120" s="2"/>
    </row>
    <row r="121" spans="3:17">
      <c r="C121" s="2"/>
      <c r="D121" s="2"/>
      <c r="E121" s="2"/>
      <c r="F121" s="2"/>
      <c r="G121" s="2"/>
      <c r="H121" s="2"/>
      <c r="I121" s="2"/>
      <c r="J121" s="2"/>
      <c r="K121" s="2"/>
      <c r="L121" s="2"/>
      <c r="M121" s="2"/>
      <c r="N121" s="2"/>
      <c r="O121" s="2"/>
      <c r="P121" s="2"/>
      <c r="Q121" s="2"/>
    </row>
    <row r="122" spans="3:17">
      <c r="C122" s="2"/>
      <c r="D122" s="2"/>
      <c r="E122" s="2"/>
      <c r="F122" s="2"/>
      <c r="G122" s="2"/>
      <c r="H122" s="2"/>
      <c r="I122" s="2"/>
      <c r="J122" s="2"/>
      <c r="K122" s="2"/>
      <c r="L122" s="2"/>
      <c r="M122" s="2"/>
      <c r="N122" s="2"/>
      <c r="O122" s="2"/>
      <c r="P122" s="2"/>
      <c r="Q122" s="2"/>
    </row>
    <row r="123" spans="3:17">
      <c r="C123" s="2"/>
      <c r="D123" s="2"/>
      <c r="E123" s="2"/>
      <c r="F123" s="2"/>
      <c r="G123" s="2"/>
      <c r="H123" s="2"/>
      <c r="I123" s="2"/>
      <c r="J123" s="2"/>
      <c r="K123" s="2"/>
      <c r="L123" s="2"/>
      <c r="M123" s="2"/>
      <c r="N123" s="2"/>
      <c r="O123" s="2"/>
      <c r="P123" s="2"/>
      <c r="Q123" s="2"/>
    </row>
    <row r="124" spans="3:17">
      <c r="C124" s="2"/>
      <c r="D124" s="2"/>
      <c r="E124" s="2"/>
      <c r="F124" s="2"/>
      <c r="G124" s="2"/>
      <c r="H124" s="2"/>
      <c r="I124" s="2"/>
      <c r="J124" s="2"/>
      <c r="K124" s="2"/>
      <c r="L124" s="2"/>
      <c r="M124" s="2"/>
      <c r="N124" s="2"/>
      <c r="O124" s="2"/>
      <c r="P124" s="2"/>
      <c r="Q124" s="2"/>
    </row>
    <row r="125" spans="3:17">
      <c r="C125" s="2"/>
      <c r="D125" s="2"/>
      <c r="E125" s="2"/>
      <c r="F125" s="2"/>
      <c r="G125" s="2"/>
      <c r="H125" s="2"/>
      <c r="I125" s="2"/>
      <c r="J125" s="2"/>
      <c r="K125" s="2"/>
      <c r="L125" s="2"/>
      <c r="M125" s="2"/>
      <c r="N125" s="2"/>
      <c r="O125" s="2"/>
      <c r="P125" s="2"/>
      <c r="Q125" s="2"/>
    </row>
    <row r="126" spans="3:17">
      <c r="C126" s="2"/>
      <c r="D126" s="2"/>
      <c r="E126" s="2"/>
      <c r="F126" s="2"/>
      <c r="G126" s="2"/>
      <c r="H126" s="2"/>
      <c r="I126" s="2"/>
      <c r="J126" s="2"/>
      <c r="K126" s="2"/>
      <c r="L126" s="2"/>
      <c r="M126" s="2"/>
      <c r="N126" s="2"/>
      <c r="O126" s="2"/>
      <c r="P126" s="2"/>
      <c r="Q126" s="2"/>
    </row>
    <row r="127" spans="3:17">
      <c r="C127" s="2"/>
      <c r="D127" s="2"/>
      <c r="E127" s="2"/>
      <c r="F127" s="2"/>
      <c r="G127" s="2"/>
      <c r="H127" s="2"/>
      <c r="I127" s="2"/>
      <c r="J127" s="2"/>
      <c r="K127" s="2"/>
      <c r="L127" s="2"/>
      <c r="M127" s="2"/>
      <c r="N127" s="2"/>
      <c r="O127" s="2"/>
      <c r="P127" s="2"/>
      <c r="Q127" s="2"/>
    </row>
    <row r="128" spans="3:17">
      <c r="C128" s="2"/>
      <c r="D128" s="2"/>
      <c r="E128" s="2"/>
      <c r="F128" s="2"/>
      <c r="G128" s="2"/>
      <c r="H128" s="2"/>
      <c r="I128" s="2"/>
      <c r="J128" s="2"/>
      <c r="K128" s="2"/>
      <c r="L128" s="2"/>
      <c r="M128" s="2"/>
      <c r="N128" s="2"/>
      <c r="O128" s="2"/>
      <c r="P128" s="2"/>
      <c r="Q128" s="2"/>
    </row>
    <row r="129" spans="3:17">
      <c r="C129" s="2"/>
      <c r="D129" s="2"/>
      <c r="E129" s="2"/>
      <c r="F129" s="2"/>
      <c r="G129" s="2"/>
      <c r="H129" s="2"/>
      <c r="I129" s="2"/>
      <c r="J129" s="2"/>
      <c r="K129" s="2"/>
      <c r="L129" s="2"/>
      <c r="M129" s="2"/>
      <c r="N129" s="2"/>
      <c r="O129" s="2"/>
      <c r="P129" s="2"/>
      <c r="Q129" s="2"/>
    </row>
    <row r="130" spans="3:17">
      <c r="C130" s="2"/>
      <c r="D130" s="2"/>
      <c r="E130" s="2"/>
      <c r="F130" s="2"/>
      <c r="G130" s="2"/>
      <c r="H130" s="2"/>
      <c r="I130" s="2"/>
      <c r="J130" s="2"/>
      <c r="K130" s="2"/>
      <c r="L130" s="2"/>
      <c r="M130" s="2"/>
      <c r="N130" s="2"/>
      <c r="O130" s="2"/>
      <c r="P130" s="2"/>
      <c r="Q130" s="2"/>
    </row>
    <row r="131" spans="3:17">
      <c r="C131" s="2"/>
      <c r="D131" s="2"/>
      <c r="E131" s="2"/>
      <c r="F131" s="2"/>
      <c r="G131" s="2"/>
      <c r="H131" s="2"/>
      <c r="I131" s="2"/>
      <c r="J131" s="2"/>
      <c r="K131" s="2"/>
      <c r="L131" s="2"/>
      <c r="M131" s="2"/>
      <c r="N131" s="2"/>
      <c r="O131" s="2"/>
      <c r="P131" s="2"/>
      <c r="Q131" s="2"/>
    </row>
    <row r="132" spans="3:17">
      <c r="C132" s="2"/>
      <c r="D132" s="2"/>
      <c r="E132" s="2"/>
      <c r="F132" s="2"/>
      <c r="G132" s="2"/>
      <c r="H132" s="2"/>
      <c r="I132" s="2"/>
      <c r="J132" s="2"/>
      <c r="K132" s="2"/>
      <c r="L132" s="2"/>
      <c r="M132" s="2"/>
      <c r="N132" s="2"/>
      <c r="O132" s="2"/>
      <c r="P132" s="2"/>
      <c r="Q132" s="2"/>
    </row>
    <row r="133" spans="3:17">
      <c r="C133" s="2"/>
      <c r="D133" s="2"/>
      <c r="E133" s="2"/>
      <c r="F133" s="2"/>
      <c r="G133" s="2"/>
      <c r="H133" s="2"/>
      <c r="I133" s="2"/>
      <c r="J133" s="2"/>
      <c r="K133" s="2"/>
      <c r="L133" s="2"/>
      <c r="M133" s="2"/>
      <c r="N133" s="2"/>
      <c r="O133" s="2"/>
      <c r="P133" s="2"/>
      <c r="Q133" s="2"/>
    </row>
    <row r="134" spans="3:17">
      <c r="C134" s="2"/>
      <c r="D134" s="2"/>
      <c r="E134" s="2"/>
      <c r="F134" s="2"/>
      <c r="G134" s="2"/>
      <c r="H134" s="2"/>
      <c r="I134" s="2"/>
      <c r="J134" s="2"/>
      <c r="K134" s="2"/>
      <c r="L134" s="2"/>
      <c r="M134" s="2"/>
      <c r="N134" s="2"/>
      <c r="O134" s="2"/>
      <c r="P134" s="2"/>
      <c r="Q134" s="2"/>
    </row>
    <row r="135" spans="3:17">
      <c r="C135" s="2"/>
      <c r="D135" s="2"/>
      <c r="E135" s="2"/>
      <c r="F135" s="2"/>
      <c r="G135" s="2"/>
      <c r="H135" s="2"/>
      <c r="I135" s="2"/>
      <c r="J135" s="2"/>
      <c r="K135" s="2"/>
      <c r="L135" s="2"/>
      <c r="M135" s="2"/>
      <c r="N135" s="2"/>
      <c r="O135" s="2"/>
      <c r="P135" s="2"/>
      <c r="Q135" s="2"/>
    </row>
    <row r="136" spans="3:17">
      <c r="C136" s="2"/>
      <c r="D136" s="2"/>
      <c r="E136" s="2"/>
      <c r="F136" s="2"/>
      <c r="G136" s="2"/>
      <c r="H136" s="2"/>
      <c r="I136" s="2"/>
      <c r="J136" s="2"/>
      <c r="K136" s="2"/>
      <c r="L136" s="2"/>
      <c r="M136" s="2"/>
      <c r="N136" s="2"/>
      <c r="O136" s="2"/>
      <c r="P136" s="2"/>
      <c r="Q136" s="2"/>
    </row>
    <row r="137" spans="3:17">
      <c r="C137" s="2"/>
      <c r="D137" s="2"/>
      <c r="E137" s="2"/>
      <c r="F137" s="2"/>
      <c r="G137" s="2"/>
      <c r="H137" s="2"/>
      <c r="I137" s="2"/>
      <c r="J137" s="2"/>
      <c r="K137" s="2"/>
      <c r="L137" s="2"/>
      <c r="M137" s="2"/>
      <c r="N137" s="2"/>
      <c r="O137" s="2"/>
      <c r="P137" s="2"/>
      <c r="Q137" s="2"/>
    </row>
    <row r="138" spans="3:17">
      <c r="C138" s="2"/>
      <c r="D138" s="2"/>
      <c r="E138" s="2"/>
      <c r="F138" s="2"/>
      <c r="G138" s="2"/>
      <c r="H138" s="2"/>
      <c r="I138" s="2"/>
      <c r="J138" s="2"/>
      <c r="K138" s="2"/>
      <c r="L138" s="2"/>
      <c r="M138" s="2"/>
      <c r="N138" s="2"/>
      <c r="O138" s="2"/>
      <c r="P138" s="2"/>
      <c r="Q138" s="2"/>
    </row>
    <row r="139" spans="3:17">
      <c r="C139" s="2"/>
      <c r="D139" s="2"/>
      <c r="E139" s="2"/>
      <c r="F139" s="2"/>
      <c r="G139" s="2"/>
      <c r="H139" s="2"/>
      <c r="I139" s="2"/>
      <c r="J139" s="2"/>
      <c r="K139" s="2"/>
      <c r="L139" s="2"/>
      <c r="M139" s="2"/>
      <c r="N139" s="2"/>
      <c r="O139" s="2"/>
      <c r="P139" s="2"/>
      <c r="Q139" s="2"/>
    </row>
    <row r="140" spans="3:17">
      <c r="C140" s="2"/>
      <c r="D140" s="2"/>
      <c r="E140" s="2"/>
      <c r="F140" s="2"/>
      <c r="G140" s="2"/>
      <c r="H140" s="2"/>
      <c r="I140" s="2"/>
      <c r="J140" s="2"/>
      <c r="K140" s="2"/>
      <c r="L140" s="2"/>
      <c r="M140" s="2"/>
      <c r="N140" s="2"/>
      <c r="O140" s="2"/>
      <c r="P140" s="2"/>
      <c r="Q140" s="2"/>
    </row>
    <row r="141" spans="3:17">
      <c r="C141" s="2"/>
      <c r="D141" s="2"/>
      <c r="E141" s="2"/>
      <c r="F141" s="2"/>
      <c r="G141" s="2"/>
      <c r="H141" s="2"/>
      <c r="I141" s="2"/>
      <c r="J141" s="2"/>
      <c r="K141" s="2"/>
      <c r="L141" s="2"/>
      <c r="M141" s="2"/>
      <c r="N141" s="2"/>
      <c r="O141" s="2"/>
      <c r="P141" s="2"/>
      <c r="Q141" s="2"/>
    </row>
    <row r="142" spans="3:17">
      <c r="C142" s="2"/>
      <c r="D142" s="2"/>
      <c r="E142" s="2"/>
      <c r="F142" s="2"/>
      <c r="G142" s="2"/>
      <c r="H142" s="2"/>
      <c r="I142" s="2"/>
      <c r="J142" s="2"/>
      <c r="K142" s="2"/>
      <c r="L142" s="2"/>
      <c r="M142" s="2"/>
      <c r="N142" s="2"/>
      <c r="O142" s="2"/>
      <c r="P142" s="2"/>
      <c r="Q142" s="2"/>
    </row>
    <row r="143" spans="3:17">
      <c r="C143" s="2"/>
      <c r="D143" s="2"/>
      <c r="E143" s="2"/>
      <c r="F143" s="2"/>
      <c r="G143" s="2"/>
      <c r="H143" s="2"/>
      <c r="I143" s="2"/>
      <c r="J143" s="2"/>
      <c r="K143" s="2"/>
      <c r="L143" s="2"/>
      <c r="M143" s="2"/>
      <c r="N143" s="2"/>
      <c r="O143" s="2"/>
      <c r="P143" s="2"/>
      <c r="Q143" s="2"/>
    </row>
    <row r="144" spans="3:17">
      <c r="C144" s="2"/>
      <c r="D144" s="2"/>
      <c r="E144" s="2"/>
      <c r="F144" s="2"/>
      <c r="G144" s="2"/>
      <c r="H144" s="2"/>
      <c r="I144" s="2"/>
      <c r="J144" s="2"/>
      <c r="K144" s="2"/>
      <c r="L144" s="2"/>
      <c r="M144" s="2"/>
      <c r="N144" s="2"/>
      <c r="O144" s="2"/>
      <c r="P144" s="2"/>
      <c r="Q144" s="2"/>
    </row>
    <row r="145" spans="3:17">
      <c r="C145" s="2"/>
      <c r="D145" s="2"/>
      <c r="E145" s="2"/>
      <c r="F145" s="2"/>
      <c r="G145" s="2"/>
      <c r="H145" s="2"/>
      <c r="I145" s="2"/>
      <c r="J145" s="2"/>
      <c r="K145" s="2"/>
      <c r="L145" s="2"/>
      <c r="M145" s="2"/>
      <c r="N145" s="2"/>
      <c r="O145" s="2"/>
      <c r="P145" s="2"/>
      <c r="Q145" s="2"/>
    </row>
    <row r="146" spans="3:17">
      <c r="C146" s="2"/>
      <c r="D146" s="2"/>
      <c r="E146" s="2"/>
      <c r="F146" s="2"/>
      <c r="G146" s="2"/>
      <c r="H146" s="2"/>
      <c r="I146" s="2"/>
      <c r="J146" s="2"/>
      <c r="K146" s="2"/>
      <c r="L146" s="2"/>
      <c r="M146" s="2"/>
      <c r="N146" s="2"/>
      <c r="O146" s="2"/>
      <c r="P146" s="2"/>
      <c r="Q146" s="2"/>
    </row>
    <row r="147" spans="3:17">
      <c r="C147" s="2"/>
      <c r="D147" s="2"/>
      <c r="E147" s="2"/>
      <c r="F147" s="2"/>
      <c r="G147" s="2"/>
      <c r="H147" s="2"/>
      <c r="I147" s="2"/>
      <c r="J147" s="2"/>
      <c r="K147" s="2"/>
      <c r="L147" s="2"/>
      <c r="M147" s="2"/>
      <c r="N147" s="2"/>
      <c r="O147" s="2"/>
      <c r="P147" s="2"/>
      <c r="Q147" s="2"/>
    </row>
    <row r="148" spans="3:17">
      <c r="C148" s="2"/>
      <c r="D148" s="2"/>
      <c r="E148" s="2"/>
      <c r="F148" s="2"/>
      <c r="G148" s="2"/>
      <c r="H148" s="2"/>
      <c r="I148" s="2"/>
      <c r="J148" s="2"/>
      <c r="K148" s="2"/>
      <c r="L148" s="2"/>
      <c r="M148" s="2"/>
      <c r="N148" s="2"/>
      <c r="O148" s="2"/>
      <c r="P148" s="2"/>
      <c r="Q148" s="2"/>
    </row>
    <row r="149" spans="3:17">
      <c r="C149" s="2"/>
      <c r="D149" s="2"/>
      <c r="E149" s="2"/>
      <c r="F149" s="2"/>
      <c r="G149" s="2"/>
      <c r="H149" s="2"/>
      <c r="I149" s="2"/>
      <c r="J149" s="2"/>
      <c r="K149" s="2"/>
      <c r="L149" s="2"/>
      <c r="M149" s="2"/>
      <c r="N149" s="2"/>
      <c r="O149" s="2"/>
      <c r="P149" s="2"/>
      <c r="Q149" s="2"/>
    </row>
    <row r="150" spans="3:17">
      <c r="C150" s="2"/>
      <c r="D150" s="2"/>
      <c r="E150" s="2"/>
      <c r="F150" s="2"/>
      <c r="G150" s="2"/>
      <c r="H150" s="2"/>
      <c r="I150" s="2"/>
      <c r="J150" s="2"/>
      <c r="K150" s="2"/>
      <c r="L150" s="2"/>
      <c r="M150" s="2"/>
      <c r="N150" s="2"/>
      <c r="O150" s="2"/>
      <c r="P150" s="2"/>
      <c r="Q150" s="2"/>
    </row>
    <row r="151" spans="3:17">
      <c r="C151" s="2"/>
      <c r="D151" s="2"/>
      <c r="E151" s="2"/>
      <c r="F151" s="2"/>
      <c r="G151" s="2"/>
      <c r="H151" s="2"/>
      <c r="I151" s="2"/>
      <c r="J151" s="2"/>
      <c r="K151" s="2"/>
      <c r="L151" s="2"/>
      <c r="M151" s="2"/>
      <c r="N151" s="2"/>
      <c r="O151" s="2"/>
      <c r="P151" s="2"/>
      <c r="Q151" s="2"/>
    </row>
    <row r="152" spans="3:17">
      <c r="C152" s="2"/>
      <c r="D152" s="2"/>
      <c r="E152" s="2"/>
      <c r="F152" s="2"/>
      <c r="G152" s="2"/>
      <c r="H152" s="2"/>
      <c r="I152" s="2"/>
      <c r="J152" s="2"/>
      <c r="K152" s="2"/>
      <c r="L152" s="2"/>
      <c r="M152" s="2"/>
      <c r="N152" s="2"/>
      <c r="O152" s="2"/>
      <c r="P152" s="2"/>
      <c r="Q152" s="2"/>
    </row>
    <row r="153" spans="3:17">
      <c r="C153" s="2"/>
      <c r="D153" s="2"/>
      <c r="E153" s="2"/>
      <c r="F153" s="2"/>
      <c r="G153" s="2"/>
      <c r="H153" s="2"/>
      <c r="I153" s="2"/>
      <c r="J153" s="2"/>
      <c r="K153" s="2"/>
      <c r="L153" s="2"/>
      <c r="M153" s="2"/>
      <c r="N153" s="2"/>
      <c r="O153" s="2"/>
      <c r="P153" s="2"/>
      <c r="Q153" s="2"/>
    </row>
    <row r="154" spans="3:17">
      <c r="C154" s="2"/>
      <c r="D154" s="2"/>
      <c r="E154" s="2"/>
      <c r="F154" s="2"/>
      <c r="G154" s="2"/>
      <c r="H154" s="2"/>
      <c r="I154" s="2"/>
      <c r="J154" s="2"/>
      <c r="K154" s="2"/>
      <c r="L154" s="2"/>
      <c r="M154" s="2"/>
      <c r="N154" s="2"/>
      <c r="O154" s="2"/>
      <c r="P154" s="2"/>
      <c r="Q154" s="2"/>
    </row>
    <row r="155" spans="3:17">
      <c r="C155" s="2"/>
      <c r="D155" s="2"/>
      <c r="E155" s="2"/>
      <c r="F155" s="2"/>
      <c r="G155" s="2"/>
      <c r="H155" s="2"/>
      <c r="I155" s="2"/>
      <c r="J155" s="2"/>
      <c r="K155" s="2"/>
      <c r="L155" s="2"/>
      <c r="M155" s="2"/>
      <c r="N155" s="2"/>
      <c r="O155" s="2"/>
      <c r="P155" s="2"/>
      <c r="Q155" s="2"/>
    </row>
    <row r="156" spans="3:17">
      <c r="C156" s="2"/>
      <c r="D156" s="2"/>
      <c r="E156" s="2"/>
      <c r="F156" s="2"/>
      <c r="G156" s="2"/>
      <c r="H156" s="2"/>
      <c r="I156" s="2"/>
      <c r="J156" s="2"/>
      <c r="K156" s="2"/>
      <c r="L156" s="2"/>
      <c r="M156" s="2"/>
      <c r="N156" s="2"/>
      <c r="O156" s="2"/>
      <c r="P156" s="2"/>
      <c r="Q156" s="2"/>
    </row>
    <row r="157" spans="3:17">
      <c r="C157" s="2"/>
      <c r="D157" s="2"/>
      <c r="E157" s="2"/>
      <c r="F157" s="2"/>
      <c r="G157" s="2"/>
      <c r="H157" s="2"/>
      <c r="I157" s="2"/>
      <c r="J157" s="2"/>
      <c r="K157" s="2"/>
      <c r="L157" s="2"/>
      <c r="M157" s="2"/>
      <c r="N157" s="2"/>
      <c r="O157" s="2"/>
      <c r="P157" s="2"/>
      <c r="Q157" s="2"/>
    </row>
    <row r="158" spans="3:17">
      <c r="C158" s="2"/>
      <c r="D158" s="2"/>
      <c r="E158" s="2"/>
      <c r="F158" s="2"/>
      <c r="G158" s="2"/>
      <c r="H158" s="2"/>
      <c r="I158" s="2"/>
      <c r="J158" s="2"/>
      <c r="K158" s="2"/>
      <c r="L158" s="2"/>
      <c r="M158" s="2"/>
      <c r="N158" s="2"/>
      <c r="O158" s="2"/>
      <c r="P158" s="2"/>
      <c r="Q158" s="2"/>
    </row>
    <row r="159" spans="3:17">
      <c r="C159" s="2"/>
      <c r="D159" s="2"/>
      <c r="E159" s="2"/>
      <c r="F159" s="2"/>
      <c r="G159" s="2"/>
      <c r="H159" s="2"/>
      <c r="I159" s="2"/>
      <c r="J159" s="2"/>
      <c r="K159" s="2"/>
      <c r="L159" s="2"/>
      <c r="M159" s="2"/>
      <c r="N159" s="2"/>
      <c r="O159" s="2"/>
      <c r="P159" s="2"/>
      <c r="Q159" s="2"/>
    </row>
    <row r="160" spans="3:17">
      <c r="C160" s="2"/>
      <c r="D160" s="2"/>
      <c r="E160" s="2"/>
      <c r="F160" s="2"/>
      <c r="G160" s="2"/>
      <c r="H160" s="2"/>
      <c r="I160" s="2"/>
      <c r="J160" s="2"/>
      <c r="K160" s="2"/>
      <c r="L160" s="2"/>
      <c r="M160" s="2"/>
      <c r="N160" s="2"/>
      <c r="O160" s="2"/>
      <c r="P160" s="2"/>
      <c r="Q160" s="2"/>
    </row>
    <row r="161" spans="3:17">
      <c r="C161" s="2"/>
      <c r="D161" s="2"/>
      <c r="E161" s="2"/>
      <c r="F161" s="2"/>
      <c r="G161" s="2"/>
      <c r="H161" s="2"/>
      <c r="I161" s="2"/>
      <c r="J161" s="2"/>
      <c r="K161" s="2"/>
      <c r="L161" s="2"/>
      <c r="M161" s="2"/>
      <c r="N161" s="2"/>
      <c r="O161" s="2"/>
      <c r="P161" s="2"/>
      <c r="Q161" s="2"/>
    </row>
    <row r="162" spans="3:17">
      <c r="C162" s="2"/>
      <c r="D162" s="2"/>
      <c r="E162" s="2"/>
      <c r="F162" s="2"/>
      <c r="G162" s="2"/>
      <c r="H162" s="2"/>
      <c r="I162" s="2"/>
      <c r="J162" s="2"/>
      <c r="K162" s="2"/>
      <c r="L162" s="2"/>
      <c r="M162" s="2"/>
      <c r="N162" s="2"/>
      <c r="O162" s="2"/>
      <c r="P162" s="2"/>
      <c r="Q162" s="2"/>
    </row>
    <row r="163" spans="3:17">
      <c r="C163" s="2"/>
      <c r="D163" s="2"/>
      <c r="E163" s="2"/>
      <c r="F163" s="2"/>
      <c r="G163" s="2"/>
      <c r="H163" s="2"/>
      <c r="I163" s="2"/>
      <c r="J163" s="2"/>
      <c r="K163" s="2"/>
      <c r="L163" s="2"/>
      <c r="M163" s="2"/>
      <c r="N163" s="2"/>
      <c r="O163" s="2"/>
      <c r="P163" s="2"/>
      <c r="Q163" s="2"/>
    </row>
    <row r="164" spans="3:17">
      <c r="C164" s="2"/>
      <c r="D164" s="2"/>
      <c r="E164" s="2"/>
      <c r="F164" s="2"/>
      <c r="G164" s="2"/>
      <c r="H164" s="2"/>
      <c r="I164" s="2"/>
      <c r="J164" s="2"/>
      <c r="K164" s="2"/>
      <c r="L164" s="2"/>
      <c r="M164" s="2"/>
      <c r="N164" s="2"/>
      <c r="O164" s="2"/>
      <c r="P164" s="2"/>
      <c r="Q164" s="2"/>
    </row>
    <row r="165" spans="3:17">
      <c r="C165" s="2"/>
      <c r="D165" s="2"/>
      <c r="E165" s="2"/>
      <c r="F165" s="2"/>
      <c r="G165" s="2"/>
      <c r="H165" s="2"/>
      <c r="I165" s="2"/>
      <c r="J165" s="2"/>
      <c r="K165" s="2"/>
      <c r="L165" s="2"/>
      <c r="M165" s="2"/>
      <c r="N165" s="2"/>
      <c r="O165" s="2"/>
      <c r="P165" s="2"/>
      <c r="Q165" s="2"/>
    </row>
    <row r="166" spans="3:17">
      <c r="C166" s="2"/>
      <c r="D166" s="2"/>
      <c r="E166" s="2"/>
      <c r="F166" s="2"/>
      <c r="G166" s="2"/>
      <c r="H166" s="2"/>
      <c r="I166" s="2"/>
      <c r="J166" s="2"/>
      <c r="K166" s="2"/>
      <c r="L166" s="2"/>
      <c r="M166" s="2"/>
      <c r="N166" s="2"/>
      <c r="O166" s="2"/>
      <c r="P166" s="2"/>
      <c r="Q166" s="2"/>
    </row>
    <row r="167" spans="3:17">
      <c r="C167" s="2"/>
      <c r="D167" s="2"/>
      <c r="E167" s="2"/>
      <c r="F167" s="2"/>
      <c r="G167" s="2"/>
      <c r="H167" s="2"/>
      <c r="I167" s="2"/>
      <c r="J167" s="2"/>
      <c r="K167" s="2"/>
      <c r="L167" s="2"/>
      <c r="M167" s="2"/>
      <c r="N167" s="2"/>
      <c r="O167" s="2"/>
      <c r="P167" s="2"/>
      <c r="Q167" s="2"/>
    </row>
    <row r="168" spans="3:17">
      <c r="C168" s="2"/>
      <c r="D168" s="2"/>
      <c r="E168" s="2"/>
      <c r="F168" s="2"/>
      <c r="G168" s="2"/>
      <c r="H168" s="2"/>
      <c r="I168" s="2"/>
      <c r="J168" s="2"/>
      <c r="K168" s="2"/>
      <c r="L168" s="2"/>
      <c r="M168" s="2"/>
      <c r="N168" s="2"/>
      <c r="O168" s="2"/>
      <c r="P168" s="2"/>
      <c r="Q168" s="2"/>
    </row>
    <row r="169" spans="3:17">
      <c r="C169" s="2"/>
      <c r="D169" s="2"/>
      <c r="E169" s="2"/>
      <c r="F169" s="2"/>
      <c r="G169" s="2"/>
      <c r="H169" s="2"/>
      <c r="I169" s="2"/>
      <c r="J169" s="2"/>
      <c r="K169" s="2"/>
      <c r="L169" s="2"/>
      <c r="M169" s="2"/>
      <c r="N169" s="2"/>
      <c r="O169" s="2"/>
      <c r="P169" s="2"/>
      <c r="Q169" s="2"/>
    </row>
    <row r="170" spans="3:17">
      <c r="C170" s="2"/>
      <c r="D170" s="2"/>
      <c r="E170" s="2"/>
      <c r="F170" s="2"/>
      <c r="G170" s="2"/>
      <c r="H170" s="2"/>
      <c r="I170" s="2"/>
      <c r="J170" s="2"/>
      <c r="K170" s="2"/>
      <c r="L170" s="2"/>
      <c r="M170" s="2"/>
      <c r="N170" s="2"/>
      <c r="O170" s="2"/>
      <c r="P170" s="2"/>
      <c r="Q170" s="2"/>
    </row>
    <row r="171" spans="3:17">
      <c r="C171" s="2"/>
      <c r="D171" s="2"/>
      <c r="E171" s="2"/>
      <c r="F171" s="2"/>
      <c r="G171" s="2"/>
      <c r="H171" s="2"/>
      <c r="I171" s="2"/>
      <c r="J171" s="2"/>
      <c r="K171" s="2"/>
      <c r="L171" s="2"/>
      <c r="M171" s="2"/>
      <c r="N171" s="2"/>
      <c r="O171" s="2"/>
      <c r="P171" s="2"/>
      <c r="Q171" s="2"/>
    </row>
    <row r="172" spans="3:17">
      <c r="C172" s="2"/>
      <c r="D172" s="2"/>
      <c r="E172" s="2"/>
      <c r="F172" s="2"/>
      <c r="G172" s="2"/>
      <c r="H172" s="2"/>
      <c r="I172" s="2"/>
      <c r="J172" s="2"/>
      <c r="K172" s="2"/>
      <c r="L172" s="2"/>
      <c r="M172" s="2"/>
      <c r="N172" s="2"/>
      <c r="O172" s="2"/>
      <c r="P172" s="2"/>
      <c r="Q172" s="2"/>
    </row>
    <row r="173" spans="3:17">
      <c r="C173" s="2"/>
      <c r="D173" s="2"/>
      <c r="E173" s="2"/>
      <c r="F173" s="2"/>
      <c r="G173" s="2"/>
      <c r="H173" s="2"/>
      <c r="I173" s="2"/>
      <c r="J173" s="2"/>
      <c r="K173" s="2"/>
      <c r="L173" s="2"/>
      <c r="M173" s="2"/>
      <c r="N173" s="2"/>
      <c r="O173" s="2"/>
      <c r="P173" s="2"/>
      <c r="Q173" s="2"/>
    </row>
    <row r="174" spans="3:17">
      <c r="C174" s="2"/>
      <c r="D174" s="2"/>
      <c r="E174" s="2"/>
      <c r="F174" s="2"/>
      <c r="G174" s="2"/>
      <c r="H174" s="2"/>
      <c r="I174" s="2"/>
      <c r="J174" s="2"/>
      <c r="K174" s="2"/>
      <c r="L174" s="2"/>
      <c r="M174" s="2"/>
      <c r="N174" s="2"/>
      <c r="O174" s="2"/>
      <c r="P174" s="2"/>
      <c r="Q174" s="2"/>
    </row>
    <row r="175" spans="3:17">
      <c r="C175" s="2"/>
      <c r="D175" s="2"/>
      <c r="E175" s="2"/>
      <c r="F175" s="2"/>
      <c r="G175" s="2"/>
      <c r="H175" s="2"/>
      <c r="I175" s="2"/>
      <c r="J175" s="2"/>
      <c r="K175" s="2"/>
      <c r="L175" s="2"/>
      <c r="M175" s="2"/>
      <c r="N175" s="2"/>
      <c r="O175" s="2"/>
      <c r="P175" s="2"/>
      <c r="Q175" s="2"/>
    </row>
    <row r="176" spans="3:17">
      <c r="C176" s="2"/>
      <c r="D176" s="2"/>
      <c r="E176" s="2"/>
      <c r="F176" s="2"/>
      <c r="G176" s="2"/>
      <c r="H176" s="2"/>
      <c r="I176" s="2"/>
      <c r="J176" s="2"/>
      <c r="K176" s="2"/>
      <c r="L176" s="2"/>
      <c r="M176" s="2"/>
      <c r="N176" s="2"/>
      <c r="O176" s="2"/>
      <c r="P176" s="2"/>
      <c r="Q176" s="2"/>
    </row>
    <row r="177" spans="3:17">
      <c r="C177" s="2"/>
      <c r="D177" s="2"/>
      <c r="E177" s="2"/>
      <c r="F177" s="2"/>
      <c r="G177" s="2"/>
      <c r="H177" s="2"/>
      <c r="I177" s="2"/>
      <c r="J177" s="2"/>
      <c r="K177" s="2"/>
      <c r="L177" s="2"/>
      <c r="M177" s="2"/>
      <c r="N177" s="2"/>
      <c r="O177" s="2"/>
      <c r="P177" s="2"/>
      <c r="Q177" s="2"/>
    </row>
    <row r="178" spans="3:17">
      <c r="C178" s="2"/>
      <c r="D178" s="2"/>
      <c r="E178" s="2"/>
      <c r="F178" s="2"/>
      <c r="G178" s="2"/>
      <c r="H178" s="2"/>
      <c r="I178" s="2"/>
      <c r="J178" s="2"/>
      <c r="K178" s="2"/>
      <c r="L178" s="2"/>
      <c r="M178" s="2"/>
      <c r="N178" s="2"/>
      <c r="O178" s="2"/>
      <c r="P178" s="2"/>
      <c r="Q178" s="2"/>
    </row>
    <row r="179" spans="3:17">
      <c r="C179" s="2"/>
      <c r="D179" s="2"/>
      <c r="E179" s="2"/>
      <c r="F179" s="2"/>
      <c r="G179" s="2"/>
      <c r="H179" s="2"/>
      <c r="I179" s="2"/>
      <c r="J179" s="2"/>
      <c r="K179" s="2"/>
      <c r="L179" s="2"/>
      <c r="M179" s="2"/>
      <c r="N179" s="2"/>
      <c r="O179" s="2"/>
      <c r="P179" s="2"/>
      <c r="Q179" s="2"/>
    </row>
    <row r="180" spans="3:17">
      <c r="C180" s="2"/>
      <c r="D180" s="2"/>
      <c r="E180" s="2"/>
      <c r="F180" s="2"/>
      <c r="G180" s="2"/>
      <c r="H180" s="2"/>
      <c r="I180" s="2"/>
      <c r="J180" s="2"/>
      <c r="K180" s="2"/>
      <c r="L180" s="2"/>
      <c r="M180" s="2"/>
      <c r="N180" s="2"/>
      <c r="O180" s="2"/>
      <c r="P180" s="2"/>
      <c r="Q180" s="2"/>
    </row>
    <row r="181" spans="3:17">
      <c r="C181" s="2"/>
      <c r="D181" s="2"/>
      <c r="E181" s="2"/>
      <c r="F181" s="2"/>
      <c r="G181" s="2"/>
      <c r="H181" s="2"/>
      <c r="I181" s="2"/>
      <c r="J181" s="2"/>
      <c r="K181" s="2"/>
      <c r="L181" s="2"/>
      <c r="M181" s="2"/>
      <c r="N181" s="2"/>
      <c r="O181" s="2"/>
      <c r="P181" s="2"/>
      <c r="Q181" s="2"/>
    </row>
    <row r="182" spans="3:17">
      <c r="C182" s="2"/>
      <c r="D182" s="2"/>
      <c r="E182" s="2"/>
      <c r="F182" s="2"/>
      <c r="G182" s="2"/>
      <c r="H182" s="2"/>
      <c r="I182" s="2"/>
      <c r="J182" s="2"/>
      <c r="K182" s="2"/>
      <c r="L182" s="2"/>
      <c r="M182" s="2"/>
      <c r="N182" s="2"/>
      <c r="O182" s="2"/>
      <c r="P182" s="2"/>
      <c r="Q182" s="2"/>
    </row>
    <row r="183" spans="3:17">
      <c r="C183" s="2"/>
      <c r="D183" s="2"/>
      <c r="E183" s="2"/>
      <c r="F183" s="2"/>
      <c r="G183" s="2"/>
      <c r="H183" s="2"/>
      <c r="I183" s="2"/>
      <c r="J183" s="2"/>
      <c r="K183" s="2"/>
      <c r="L183" s="2"/>
      <c r="M183" s="2"/>
      <c r="N183" s="2"/>
      <c r="O183" s="2"/>
      <c r="P183" s="2"/>
      <c r="Q183" s="2"/>
    </row>
    <row r="184" spans="3:17">
      <c r="C184" s="2"/>
      <c r="D184" s="2"/>
      <c r="E184" s="2"/>
      <c r="F184" s="2"/>
      <c r="G184" s="2"/>
      <c r="H184" s="2"/>
      <c r="I184" s="2"/>
      <c r="J184" s="2"/>
      <c r="K184" s="2"/>
      <c r="L184" s="2"/>
      <c r="M184" s="2"/>
      <c r="N184" s="2"/>
      <c r="O184" s="2"/>
      <c r="P184" s="2"/>
      <c r="Q184" s="2"/>
    </row>
    <row r="185" spans="3:17">
      <c r="C185" s="2"/>
      <c r="D185" s="2"/>
      <c r="E185" s="2"/>
      <c r="F185" s="2"/>
      <c r="G185" s="2"/>
      <c r="H185" s="2"/>
      <c r="I185" s="2"/>
      <c r="J185" s="2"/>
      <c r="K185" s="2"/>
      <c r="L185" s="2"/>
      <c r="M185" s="2"/>
      <c r="N185" s="2"/>
      <c r="O185" s="2"/>
      <c r="P185" s="2"/>
      <c r="Q185" s="2"/>
    </row>
    <row r="186" spans="3:17">
      <c r="C186" s="2"/>
      <c r="D186" s="2"/>
      <c r="E186" s="2"/>
      <c r="F186" s="2"/>
      <c r="G186" s="2"/>
      <c r="H186" s="2"/>
      <c r="I186" s="2"/>
      <c r="J186" s="2"/>
      <c r="K186" s="2"/>
      <c r="L186" s="2"/>
      <c r="M186" s="2"/>
      <c r="N186" s="2"/>
      <c r="O186" s="2"/>
      <c r="P186" s="2"/>
      <c r="Q186" s="2"/>
    </row>
    <row r="187" spans="3:17">
      <c r="C187" s="2"/>
      <c r="D187" s="2"/>
      <c r="E187" s="2"/>
      <c r="F187" s="2"/>
      <c r="G187" s="2"/>
      <c r="H187" s="2"/>
      <c r="I187" s="2"/>
      <c r="J187" s="2"/>
      <c r="K187" s="2"/>
      <c r="L187" s="2"/>
      <c r="M187" s="2"/>
      <c r="N187" s="2"/>
      <c r="O187" s="2"/>
      <c r="P187" s="2"/>
      <c r="Q187" s="2"/>
    </row>
    <row r="188" spans="3:17">
      <c r="C188" s="2"/>
      <c r="D188" s="2"/>
      <c r="E188" s="2"/>
      <c r="F188" s="2"/>
      <c r="G188" s="2"/>
      <c r="H188" s="2"/>
      <c r="I188" s="2"/>
      <c r="J188" s="2"/>
      <c r="K188" s="2"/>
      <c r="L188" s="2"/>
      <c r="M188" s="2"/>
      <c r="N188" s="2"/>
      <c r="O188" s="2"/>
      <c r="P188" s="2"/>
      <c r="Q188" s="2"/>
    </row>
    <row r="189" spans="3:17">
      <c r="C189" s="2"/>
      <c r="D189" s="2"/>
      <c r="E189" s="2"/>
      <c r="F189" s="2"/>
      <c r="G189" s="2"/>
      <c r="H189" s="2"/>
      <c r="I189" s="2"/>
      <c r="J189" s="2"/>
      <c r="K189" s="2"/>
      <c r="L189" s="2"/>
      <c r="M189" s="2"/>
      <c r="N189" s="2"/>
      <c r="O189" s="2"/>
      <c r="P189" s="2"/>
      <c r="Q189" s="2"/>
    </row>
    <row r="190" spans="3:17">
      <c r="C190" s="2"/>
      <c r="D190" s="2"/>
      <c r="E190" s="2"/>
      <c r="F190" s="2"/>
      <c r="G190" s="2"/>
      <c r="H190" s="2"/>
      <c r="I190" s="2"/>
      <c r="J190" s="2"/>
      <c r="K190" s="2"/>
      <c r="L190" s="2"/>
      <c r="M190" s="2"/>
      <c r="N190" s="2"/>
      <c r="O190" s="2"/>
      <c r="P190" s="2"/>
      <c r="Q190" s="2"/>
    </row>
    <row r="191" spans="3:17">
      <c r="C191" s="2"/>
      <c r="D191" s="2"/>
      <c r="E191" s="2"/>
      <c r="F191" s="2"/>
      <c r="G191" s="2"/>
      <c r="H191" s="2"/>
      <c r="I191" s="2"/>
      <c r="J191" s="2"/>
      <c r="K191" s="2"/>
      <c r="L191" s="2"/>
      <c r="M191" s="2"/>
      <c r="N191" s="2"/>
      <c r="O191" s="2"/>
      <c r="P191" s="2"/>
      <c r="Q191" s="2"/>
    </row>
    <row r="192" spans="3:17">
      <c r="C192" s="2"/>
      <c r="D192" s="2"/>
      <c r="E192" s="2"/>
      <c r="F192" s="2"/>
      <c r="G192" s="2"/>
      <c r="H192" s="2"/>
      <c r="I192" s="2"/>
      <c r="J192" s="2"/>
      <c r="K192" s="2"/>
      <c r="L192" s="2"/>
      <c r="M192" s="2"/>
      <c r="N192" s="2"/>
      <c r="O192" s="2"/>
      <c r="P192" s="2"/>
      <c r="Q192" s="2"/>
    </row>
    <row r="193" spans="3:17">
      <c r="C193" s="2"/>
      <c r="D193" s="2"/>
      <c r="E193" s="2"/>
      <c r="F193" s="2"/>
      <c r="G193" s="2"/>
      <c r="H193" s="2"/>
      <c r="I193" s="2"/>
      <c r="J193" s="2"/>
      <c r="K193" s="2"/>
      <c r="L193" s="2"/>
      <c r="M193" s="2"/>
      <c r="N193" s="2"/>
      <c r="O193" s="2"/>
      <c r="P193" s="2"/>
      <c r="Q193" s="2"/>
    </row>
    <row r="194" spans="3:17">
      <c r="C194" s="2"/>
      <c r="D194" s="2"/>
      <c r="E194" s="2"/>
      <c r="F194" s="2"/>
      <c r="G194" s="2"/>
      <c r="H194" s="2"/>
      <c r="I194" s="2"/>
      <c r="J194" s="2"/>
      <c r="K194" s="2"/>
      <c r="L194" s="2"/>
      <c r="M194" s="2"/>
      <c r="N194" s="2"/>
      <c r="O194" s="2"/>
      <c r="P194" s="2"/>
      <c r="Q194" s="2"/>
    </row>
    <row r="195" spans="3:17">
      <c r="C195" s="2"/>
      <c r="D195" s="2"/>
      <c r="E195" s="2"/>
      <c r="F195" s="2"/>
      <c r="G195" s="2"/>
      <c r="H195" s="2"/>
      <c r="I195" s="2"/>
      <c r="J195" s="2"/>
      <c r="K195" s="2"/>
      <c r="L195" s="2"/>
      <c r="M195" s="2"/>
      <c r="N195" s="2"/>
      <c r="O195" s="2"/>
      <c r="P195" s="2"/>
      <c r="Q195" s="2"/>
    </row>
    <row r="196" spans="3:17">
      <c r="C196" s="2"/>
      <c r="D196" s="2"/>
      <c r="E196" s="2"/>
      <c r="F196" s="2"/>
      <c r="G196" s="2"/>
      <c r="H196" s="2"/>
      <c r="I196" s="2"/>
      <c r="J196" s="2"/>
      <c r="K196" s="2"/>
      <c r="L196" s="2"/>
      <c r="M196" s="2"/>
      <c r="N196" s="2"/>
      <c r="O196" s="2"/>
      <c r="P196" s="2"/>
      <c r="Q196" s="2"/>
    </row>
    <row r="197" spans="3:17">
      <c r="C197" s="2"/>
      <c r="D197" s="2"/>
      <c r="E197" s="2"/>
      <c r="F197" s="2"/>
      <c r="G197" s="2"/>
      <c r="H197" s="2"/>
      <c r="I197" s="2"/>
      <c r="J197" s="2"/>
      <c r="K197" s="2"/>
      <c r="L197" s="2"/>
      <c r="M197" s="2"/>
      <c r="N197" s="2"/>
      <c r="O197" s="2"/>
      <c r="P197" s="2"/>
      <c r="Q197" s="2"/>
    </row>
    <row r="198" spans="3:17">
      <c r="C198" s="2"/>
      <c r="D198" s="2"/>
      <c r="E198" s="2"/>
      <c r="F198" s="2"/>
      <c r="G198" s="2"/>
      <c r="H198" s="2"/>
      <c r="I198" s="2"/>
      <c r="J198" s="2"/>
      <c r="K198" s="2"/>
      <c r="L198" s="2"/>
      <c r="M198" s="2"/>
      <c r="N198" s="2"/>
      <c r="O198" s="2"/>
      <c r="P198" s="2"/>
      <c r="Q198" s="2"/>
    </row>
    <row r="199" spans="3:17">
      <c r="C199" s="2"/>
      <c r="D199" s="2"/>
      <c r="E199" s="2"/>
      <c r="F199" s="2"/>
      <c r="G199" s="2"/>
      <c r="H199" s="2"/>
      <c r="I199" s="2"/>
      <c r="J199" s="2"/>
      <c r="K199" s="2"/>
      <c r="L199" s="2"/>
      <c r="M199" s="2"/>
      <c r="N199" s="2"/>
      <c r="O199" s="2"/>
      <c r="P199" s="2"/>
      <c r="Q199" s="2"/>
    </row>
    <row r="200" spans="3:17">
      <c r="C200" s="2"/>
      <c r="D200" s="2"/>
      <c r="E200" s="2"/>
      <c r="F200" s="2"/>
      <c r="G200" s="2"/>
      <c r="H200" s="2"/>
      <c r="I200" s="2"/>
      <c r="J200" s="2"/>
      <c r="K200" s="2"/>
      <c r="L200" s="2"/>
      <c r="M200" s="2"/>
      <c r="N200" s="2"/>
      <c r="O200" s="2"/>
      <c r="P200" s="2"/>
      <c r="Q200" s="2"/>
    </row>
    <row r="201" spans="3:17">
      <c r="C201" s="2"/>
      <c r="D201" s="2"/>
      <c r="E201" s="2"/>
      <c r="F201" s="2"/>
      <c r="G201" s="2"/>
      <c r="H201" s="2"/>
      <c r="I201" s="2"/>
      <c r="J201" s="2"/>
      <c r="K201" s="2"/>
      <c r="L201" s="2"/>
      <c r="M201" s="2"/>
      <c r="N201" s="2"/>
      <c r="O201" s="2"/>
      <c r="P201" s="2"/>
      <c r="Q201" s="2"/>
    </row>
    <row r="202" spans="3:17">
      <c r="C202" s="2"/>
      <c r="D202" s="2"/>
      <c r="E202" s="2"/>
      <c r="F202" s="2"/>
      <c r="G202" s="2"/>
      <c r="H202" s="2"/>
      <c r="I202" s="2"/>
      <c r="J202" s="2"/>
      <c r="K202" s="2"/>
      <c r="L202" s="2"/>
      <c r="M202" s="2"/>
      <c r="N202" s="2"/>
      <c r="O202" s="2"/>
      <c r="P202" s="2"/>
      <c r="Q202" s="2"/>
    </row>
    <row r="203" spans="3:17">
      <c r="C203" s="2"/>
      <c r="D203" s="2"/>
      <c r="E203" s="2"/>
      <c r="F203" s="2"/>
      <c r="G203" s="2"/>
      <c r="H203" s="2"/>
      <c r="I203" s="2"/>
      <c r="J203" s="2"/>
      <c r="K203" s="2"/>
      <c r="L203" s="2"/>
      <c r="M203" s="2"/>
      <c r="N203" s="2"/>
      <c r="O203" s="2"/>
      <c r="P203" s="2"/>
      <c r="Q203" s="2"/>
    </row>
    <row r="204" spans="3:17">
      <c r="C204" s="2"/>
      <c r="D204" s="2"/>
      <c r="E204" s="2"/>
      <c r="F204" s="2"/>
      <c r="G204" s="2"/>
      <c r="H204" s="2"/>
      <c r="I204" s="2"/>
      <c r="J204" s="2"/>
      <c r="K204" s="2"/>
      <c r="L204" s="2"/>
      <c r="M204" s="2"/>
      <c r="N204" s="2"/>
      <c r="O204" s="2"/>
      <c r="P204" s="2"/>
      <c r="Q204" s="2"/>
    </row>
    <row r="205" spans="3:17">
      <c r="C205" s="2"/>
      <c r="D205" s="2"/>
      <c r="E205" s="2"/>
      <c r="F205" s="2"/>
      <c r="G205" s="2"/>
      <c r="H205" s="2"/>
      <c r="I205" s="2"/>
      <c r="J205" s="2"/>
      <c r="K205" s="2"/>
      <c r="L205" s="2"/>
      <c r="M205" s="2"/>
      <c r="N205" s="2"/>
      <c r="O205" s="2"/>
      <c r="P205" s="2"/>
      <c r="Q205" s="2"/>
    </row>
    <row r="206" spans="3:17">
      <c r="C206" s="2"/>
      <c r="D206" s="2"/>
      <c r="E206" s="2"/>
      <c r="F206" s="2"/>
      <c r="G206" s="2"/>
      <c r="H206" s="2"/>
      <c r="I206" s="2"/>
      <c r="J206" s="2"/>
      <c r="K206" s="2"/>
      <c r="L206" s="2"/>
      <c r="M206" s="2"/>
      <c r="N206" s="2"/>
      <c r="O206" s="2"/>
      <c r="P206" s="2"/>
      <c r="Q206" s="2"/>
    </row>
    <row r="207" spans="3:17">
      <c r="C207" s="2"/>
      <c r="D207" s="2"/>
      <c r="E207" s="2"/>
      <c r="F207" s="2"/>
      <c r="G207" s="2"/>
      <c r="H207" s="2"/>
      <c r="I207" s="2"/>
      <c r="J207" s="2"/>
      <c r="K207" s="2"/>
      <c r="L207" s="2"/>
      <c r="M207" s="2"/>
      <c r="N207" s="2"/>
      <c r="O207" s="2"/>
      <c r="P207" s="2"/>
      <c r="Q207" s="2"/>
    </row>
    <row r="208" spans="3:17">
      <c r="C208" s="2"/>
      <c r="D208" s="2"/>
      <c r="E208" s="2"/>
      <c r="F208" s="2"/>
      <c r="G208" s="2"/>
      <c r="H208" s="2"/>
      <c r="I208" s="2"/>
      <c r="J208" s="2"/>
      <c r="K208" s="2"/>
      <c r="L208" s="2"/>
      <c r="M208" s="2"/>
      <c r="N208" s="2"/>
      <c r="O208" s="2"/>
      <c r="P208" s="2"/>
      <c r="Q208" s="2"/>
    </row>
    <row r="209" spans="3:17">
      <c r="C209" s="2"/>
      <c r="D209" s="2"/>
      <c r="E209" s="2"/>
      <c r="F209" s="2"/>
      <c r="G209" s="2"/>
      <c r="H209" s="2"/>
      <c r="I209" s="2"/>
      <c r="J209" s="2"/>
      <c r="K209" s="2"/>
      <c r="L209" s="2"/>
      <c r="M209" s="2"/>
      <c r="N209" s="2"/>
      <c r="O209" s="2"/>
      <c r="P209" s="2"/>
      <c r="Q209" s="2"/>
    </row>
    <row r="210" spans="3:17">
      <c r="C210" s="2"/>
      <c r="D210" s="2"/>
      <c r="E210" s="2"/>
      <c r="F210" s="2"/>
      <c r="G210" s="2"/>
      <c r="H210" s="2"/>
      <c r="I210" s="2"/>
      <c r="J210" s="2"/>
      <c r="K210" s="2"/>
      <c r="L210" s="2"/>
      <c r="M210" s="2"/>
      <c r="N210" s="2"/>
      <c r="O210" s="2"/>
      <c r="P210" s="2"/>
      <c r="Q210" s="2"/>
    </row>
    <row r="211" spans="3:17">
      <c r="C211" s="2"/>
      <c r="D211" s="2"/>
      <c r="E211" s="2"/>
      <c r="F211" s="2"/>
      <c r="G211" s="2"/>
      <c r="H211" s="2"/>
      <c r="I211" s="2"/>
      <c r="J211" s="2"/>
      <c r="K211" s="2"/>
      <c r="L211" s="2"/>
      <c r="M211" s="2"/>
      <c r="N211" s="2"/>
      <c r="O211" s="2"/>
      <c r="P211" s="2"/>
      <c r="Q211" s="2"/>
    </row>
    <row r="212" spans="3:17">
      <c r="C212" s="2"/>
      <c r="D212" s="2"/>
      <c r="E212" s="2"/>
      <c r="F212" s="2"/>
      <c r="G212" s="2"/>
      <c r="H212" s="2"/>
      <c r="I212" s="2"/>
      <c r="J212" s="2"/>
      <c r="K212" s="2"/>
      <c r="L212" s="2"/>
      <c r="M212" s="2"/>
      <c r="N212" s="2"/>
      <c r="O212" s="2"/>
      <c r="P212" s="2"/>
      <c r="Q212" s="2"/>
    </row>
    <row r="213" spans="3:17">
      <c r="C213" s="2"/>
      <c r="D213" s="2"/>
      <c r="E213" s="2"/>
      <c r="F213" s="2"/>
      <c r="G213" s="2"/>
      <c r="H213" s="2"/>
      <c r="I213" s="2"/>
      <c r="J213" s="2"/>
      <c r="K213" s="2"/>
      <c r="L213" s="2"/>
      <c r="M213" s="2"/>
      <c r="N213" s="2"/>
      <c r="O213" s="2"/>
      <c r="P213" s="2"/>
      <c r="Q213" s="2"/>
    </row>
    <row r="214" spans="3:17">
      <c r="C214" s="2"/>
      <c r="D214" s="2"/>
      <c r="E214" s="2"/>
      <c r="F214" s="2"/>
      <c r="G214" s="2"/>
      <c r="H214" s="2"/>
      <c r="I214" s="2"/>
      <c r="J214" s="2"/>
      <c r="K214" s="2"/>
      <c r="L214" s="2"/>
      <c r="M214" s="2"/>
      <c r="N214" s="2"/>
      <c r="O214" s="2"/>
      <c r="P214" s="2"/>
      <c r="Q214" s="2"/>
    </row>
    <row r="215" spans="3:17">
      <c r="C215" s="2"/>
      <c r="D215" s="2"/>
      <c r="E215" s="2"/>
      <c r="F215" s="2"/>
      <c r="G215" s="2"/>
      <c r="H215" s="2"/>
      <c r="I215" s="2"/>
      <c r="J215" s="2"/>
      <c r="K215" s="2"/>
      <c r="L215" s="2"/>
      <c r="M215" s="2"/>
      <c r="N215" s="2"/>
      <c r="O215" s="2"/>
      <c r="P215" s="2"/>
      <c r="Q215" s="2"/>
    </row>
    <row r="216" spans="3:17">
      <c r="C216" s="2"/>
      <c r="D216" s="2"/>
      <c r="E216" s="2"/>
      <c r="F216" s="2"/>
      <c r="G216" s="2"/>
      <c r="H216" s="2"/>
      <c r="I216" s="2"/>
      <c r="J216" s="2"/>
      <c r="K216" s="2"/>
      <c r="L216" s="2"/>
      <c r="M216" s="2"/>
      <c r="N216" s="2"/>
      <c r="O216" s="2"/>
      <c r="P216" s="2"/>
      <c r="Q216" s="2"/>
    </row>
    <row r="217" spans="3:17">
      <c r="C217" s="2"/>
      <c r="D217" s="2"/>
      <c r="E217" s="2"/>
      <c r="F217" s="2"/>
      <c r="G217" s="2"/>
      <c r="H217" s="2"/>
      <c r="I217" s="2"/>
      <c r="J217" s="2"/>
      <c r="K217" s="2"/>
      <c r="L217" s="2"/>
      <c r="M217" s="2"/>
      <c r="N217" s="2"/>
      <c r="O217" s="2"/>
      <c r="P217" s="2"/>
      <c r="Q217" s="2"/>
    </row>
    <row r="218" spans="3:17">
      <c r="C218" s="2"/>
      <c r="D218" s="2"/>
      <c r="E218" s="2"/>
      <c r="F218" s="2"/>
      <c r="G218" s="2"/>
      <c r="H218" s="2"/>
      <c r="I218" s="2"/>
      <c r="J218" s="2"/>
      <c r="K218" s="2"/>
      <c r="L218" s="2"/>
      <c r="M218" s="2"/>
      <c r="N218" s="2"/>
      <c r="O218" s="2"/>
      <c r="P218" s="2"/>
      <c r="Q218" s="2"/>
    </row>
    <row r="219" spans="3:17">
      <c r="C219" s="2"/>
      <c r="D219" s="2"/>
      <c r="E219" s="2"/>
      <c r="F219" s="2"/>
      <c r="G219" s="2"/>
      <c r="H219" s="2"/>
      <c r="I219" s="2"/>
      <c r="J219" s="2"/>
      <c r="K219" s="2"/>
      <c r="L219" s="2"/>
      <c r="M219" s="2"/>
      <c r="N219" s="2"/>
      <c r="O219" s="2"/>
      <c r="P219" s="2"/>
      <c r="Q219" s="2"/>
    </row>
    <row r="220" spans="3:17">
      <c r="C220" s="2"/>
      <c r="D220" s="2"/>
      <c r="E220" s="2"/>
      <c r="F220" s="2"/>
      <c r="G220" s="2"/>
      <c r="H220" s="2"/>
      <c r="I220" s="2"/>
      <c r="J220" s="2"/>
      <c r="K220" s="2"/>
      <c r="L220" s="2"/>
      <c r="M220" s="2"/>
      <c r="N220" s="2"/>
      <c r="O220" s="2"/>
      <c r="P220" s="2"/>
      <c r="Q220" s="2"/>
    </row>
    <row r="221" spans="3:17">
      <c r="C221" s="2"/>
      <c r="D221" s="2"/>
      <c r="E221" s="2"/>
      <c r="F221" s="2"/>
      <c r="G221" s="2"/>
      <c r="H221" s="2"/>
      <c r="I221" s="2"/>
      <c r="J221" s="2"/>
      <c r="K221" s="2"/>
      <c r="L221" s="2"/>
      <c r="M221" s="2"/>
      <c r="N221" s="2"/>
      <c r="O221" s="2"/>
      <c r="P221" s="2"/>
      <c r="Q221" s="2"/>
    </row>
    <row r="222" spans="3:17">
      <c r="C222" s="2"/>
      <c r="D222" s="2"/>
      <c r="E222" s="2"/>
      <c r="F222" s="2"/>
      <c r="G222" s="2"/>
      <c r="H222" s="2"/>
      <c r="I222" s="2"/>
      <c r="J222" s="2"/>
      <c r="K222" s="2"/>
      <c r="L222" s="2"/>
      <c r="M222" s="2"/>
      <c r="N222" s="2"/>
      <c r="O222" s="2"/>
      <c r="P222" s="2"/>
      <c r="Q222" s="2"/>
    </row>
    <row r="223" spans="3:17">
      <c r="C223" s="2"/>
      <c r="D223" s="2"/>
      <c r="E223" s="2"/>
      <c r="F223" s="2"/>
      <c r="G223" s="2"/>
      <c r="H223" s="2"/>
      <c r="I223" s="2"/>
      <c r="J223" s="2"/>
      <c r="K223" s="2"/>
      <c r="L223" s="2"/>
      <c r="M223" s="2"/>
      <c r="N223" s="2"/>
      <c r="O223" s="2"/>
      <c r="P223" s="2"/>
      <c r="Q223" s="2"/>
    </row>
    <row r="224" spans="3:17">
      <c r="C224" s="2"/>
      <c r="D224" s="2"/>
      <c r="E224" s="2"/>
      <c r="F224" s="2"/>
      <c r="G224" s="2"/>
      <c r="H224" s="2"/>
      <c r="I224" s="2"/>
      <c r="J224" s="2"/>
      <c r="K224" s="2"/>
      <c r="L224" s="2"/>
      <c r="M224" s="2"/>
      <c r="N224" s="2"/>
      <c r="O224" s="2"/>
      <c r="P224" s="2"/>
      <c r="Q224" s="2"/>
    </row>
    <row r="225" spans="3:17">
      <c r="C225" s="2"/>
      <c r="D225" s="2"/>
      <c r="E225" s="2"/>
      <c r="F225" s="2"/>
      <c r="G225" s="2"/>
      <c r="H225" s="2"/>
      <c r="I225" s="2"/>
      <c r="J225" s="2"/>
      <c r="K225" s="2"/>
      <c r="L225" s="2"/>
      <c r="M225" s="2"/>
      <c r="N225" s="2"/>
      <c r="O225" s="2"/>
      <c r="P225" s="2"/>
      <c r="Q225" s="2"/>
    </row>
    <row r="226" spans="3:17">
      <c r="C226" s="2"/>
      <c r="D226" s="2"/>
      <c r="E226" s="2"/>
      <c r="F226" s="2"/>
      <c r="G226" s="2"/>
      <c r="H226" s="2"/>
      <c r="I226" s="2"/>
      <c r="J226" s="2"/>
      <c r="K226" s="2"/>
      <c r="L226" s="2"/>
      <c r="M226" s="2"/>
      <c r="N226" s="2"/>
      <c r="O226" s="2"/>
      <c r="P226" s="2"/>
      <c r="Q226" s="2"/>
    </row>
    <row r="227" spans="3:17">
      <c r="C227" s="2"/>
      <c r="D227" s="2"/>
      <c r="E227" s="2"/>
      <c r="F227" s="2"/>
      <c r="G227" s="2"/>
      <c r="H227" s="2"/>
      <c r="I227" s="2"/>
      <c r="J227" s="2"/>
      <c r="K227" s="2"/>
      <c r="L227" s="2"/>
      <c r="M227" s="2"/>
      <c r="N227" s="2"/>
      <c r="O227" s="2"/>
      <c r="P227" s="2"/>
      <c r="Q227" s="2"/>
    </row>
    <row r="228" spans="3:17">
      <c r="C228" s="2"/>
      <c r="D228" s="2"/>
      <c r="E228" s="2"/>
      <c r="F228" s="2"/>
      <c r="G228" s="2"/>
      <c r="H228" s="2"/>
      <c r="I228" s="2"/>
      <c r="J228" s="2"/>
      <c r="K228" s="2"/>
      <c r="L228" s="2"/>
      <c r="M228" s="2"/>
      <c r="N228" s="2"/>
      <c r="O228" s="2"/>
      <c r="P228" s="2"/>
      <c r="Q228" s="2"/>
    </row>
    <row r="229" spans="3:17">
      <c r="C229" s="2"/>
      <c r="D229" s="2"/>
      <c r="E229" s="2"/>
      <c r="F229" s="2"/>
      <c r="G229" s="2"/>
      <c r="H229" s="2"/>
      <c r="I229" s="2"/>
      <c r="J229" s="2"/>
      <c r="K229" s="2"/>
      <c r="L229" s="2"/>
      <c r="M229" s="2"/>
      <c r="N229" s="2"/>
      <c r="O229" s="2"/>
      <c r="P229" s="2"/>
      <c r="Q229" s="2"/>
    </row>
    <row r="230" spans="3:17">
      <c r="C230" s="2"/>
      <c r="D230" s="2"/>
      <c r="E230" s="2"/>
      <c r="F230" s="2"/>
      <c r="G230" s="2"/>
      <c r="H230" s="2"/>
      <c r="I230" s="2"/>
      <c r="J230" s="2"/>
      <c r="K230" s="2"/>
      <c r="L230" s="2"/>
      <c r="M230" s="2"/>
      <c r="N230" s="2"/>
      <c r="O230" s="2"/>
      <c r="P230" s="2"/>
      <c r="Q230" s="2"/>
    </row>
    <row r="231" spans="3:17">
      <c r="C231" s="2"/>
      <c r="D231" s="2"/>
      <c r="E231" s="2"/>
      <c r="F231" s="2"/>
      <c r="G231" s="2"/>
      <c r="H231" s="2"/>
      <c r="I231" s="2"/>
      <c r="J231" s="2"/>
      <c r="K231" s="2"/>
      <c r="L231" s="2"/>
      <c r="M231" s="2"/>
      <c r="N231" s="2"/>
      <c r="O231" s="2"/>
      <c r="P231" s="2"/>
      <c r="Q231" s="2"/>
    </row>
    <row r="232" spans="3:17">
      <c r="C232" s="2"/>
      <c r="D232" s="2"/>
      <c r="E232" s="2"/>
      <c r="F232" s="2"/>
      <c r="G232" s="2"/>
      <c r="H232" s="2"/>
      <c r="I232" s="2"/>
      <c r="J232" s="2"/>
      <c r="K232" s="2"/>
      <c r="L232" s="2"/>
      <c r="M232" s="2"/>
      <c r="N232" s="2"/>
      <c r="O232" s="2"/>
      <c r="P232" s="2"/>
      <c r="Q232" s="2"/>
    </row>
    <row r="233" spans="3:17">
      <c r="C233" s="2"/>
      <c r="D233" s="2"/>
      <c r="E233" s="2"/>
      <c r="F233" s="2"/>
      <c r="G233" s="2"/>
      <c r="H233" s="2"/>
      <c r="I233" s="2"/>
      <c r="J233" s="2"/>
      <c r="K233" s="2"/>
      <c r="L233" s="2"/>
      <c r="M233" s="2"/>
      <c r="N233" s="2"/>
      <c r="O233" s="2"/>
      <c r="P233" s="2"/>
      <c r="Q233" s="2"/>
    </row>
    <row r="234" spans="3:17">
      <c r="C234" s="2"/>
      <c r="D234" s="2"/>
      <c r="E234" s="2"/>
      <c r="F234" s="2"/>
      <c r="G234" s="2"/>
      <c r="H234" s="2"/>
      <c r="I234" s="2"/>
      <c r="J234" s="2"/>
      <c r="K234" s="2"/>
      <c r="L234" s="2"/>
      <c r="M234" s="2"/>
      <c r="N234" s="2"/>
      <c r="O234" s="2"/>
      <c r="P234" s="2"/>
      <c r="Q234" s="2"/>
    </row>
    <row r="235" spans="3:17">
      <c r="C235" s="2"/>
      <c r="D235" s="2"/>
      <c r="E235" s="2"/>
      <c r="F235" s="2"/>
      <c r="G235" s="2"/>
      <c r="H235" s="2"/>
      <c r="I235" s="2"/>
      <c r="J235" s="2"/>
      <c r="K235" s="2"/>
      <c r="L235" s="2"/>
      <c r="M235" s="2"/>
      <c r="N235" s="2"/>
      <c r="O235" s="2"/>
      <c r="P235" s="2"/>
      <c r="Q235" s="2"/>
    </row>
    <row r="236" spans="3:17">
      <c r="C236" s="2"/>
      <c r="D236" s="2"/>
      <c r="E236" s="2"/>
      <c r="F236" s="2"/>
      <c r="G236" s="2"/>
      <c r="H236" s="2"/>
      <c r="I236" s="2"/>
      <c r="J236" s="2"/>
      <c r="K236" s="2"/>
      <c r="L236" s="2"/>
      <c r="M236" s="2"/>
      <c r="N236" s="2"/>
      <c r="O236" s="2"/>
      <c r="P236" s="2"/>
      <c r="Q236" s="2"/>
    </row>
    <row r="237" spans="3:17">
      <c r="C237" s="2"/>
      <c r="D237" s="2"/>
      <c r="E237" s="2"/>
      <c r="F237" s="2"/>
      <c r="G237" s="2"/>
      <c r="H237" s="2"/>
      <c r="I237" s="2"/>
      <c r="J237" s="2"/>
      <c r="K237" s="2"/>
      <c r="L237" s="2"/>
      <c r="M237" s="2"/>
      <c r="N237" s="2"/>
      <c r="O237" s="2"/>
      <c r="P237" s="2"/>
      <c r="Q237" s="2"/>
    </row>
    <row r="238" spans="3:17">
      <c r="C238" s="2"/>
      <c r="D238" s="2"/>
      <c r="E238" s="2"/>
      <c r="F238" s="2"/>
      <c r="G238" s="2"/>
      <c r="H238" s="2"/>
      <c r="I238" s="2"/>
      <c r="J238" s="2"/>
      <c r="K238" s="2"/>
      <c r="L238" s="2"/>
      <c r="M238" s="2"/>
      <c r="N238" s="2"/>
      <c r="O238" s="2"/>
      <c r="P238" s="2"/>
      <c r="Q238" s="2"/>
    </row>
    <row r="239" spans="3:17">
      <c r="C239" s="2"/>
      <c r="D239" s="2"/>
      <c r="E239" s="2"/>
      <c r="F239" s="2"/>
      <c r="G239" s="2"/>
      <c r="H239" s="2"/>
      <c r="I239" s="2"/>
      <c r="J239" s="2"/>
      <c r="K239" s="2"/>
      <c r="L239" s="2"/>
      <c r="M239" s="2"/>
      <c r="N239" s="2"/>
      <c r="O239" s="2"/>
      <c r="P239" s="2"/>
      <c r="Q239" s="2"/>
    </row>
    <row r="240" spans="3:17">
      <c r="C240" s="2"/>
      <c r="D240" s="2"/>
      <c r="E240" s="2"/>
      <c r="F240" s="2"/>
      <c r="G240" s="2"/>
      <c r="H240" s="2"/>
      <c r="I240" s="2"/>
      <c r="J240" s="2"/>
      <c r="K240" s="2"/>
      <c r="L240" s="2"/>
      <c r="M240" s="2"/>
      <c r="N240" s="2"/>
      <c r="O240" s="2"/>
      <c r="P240" s="2"/>
      <c r="Q240" s="2"/>
    </row>
    <row r="241" spans="3:17">
      <c r="C241" s="2"/>
      <c r="D241" s="2"/>
      <c r="E241" s="2"/>
      <c r="F241" s="2"/>
      <c r="G241" s="2"/>
      <c r="H241" s="2"/>
      <c r="I241" s="2"/>
      <c r="J241" s="2"/>
      <c r="K241" s="2"/>
      <c r="L241" s="2"/>
      <c r="M241" s="2"/>
      <c r="N241" s="2"/>
      <c r="O241" s="2"/>
      <c r="P241" s="2"/>
      <c r="Q241" s="2"/>
    </row>
    <row r="242" spans="3:17">
      <c r="C242" s="2"/>
      <c r="D242" s="2"/>
      <c r="E242" s="2"/>
      <c r="F242" s="2"/>
      <c r="G242" s="2"/>
      <c r="H242" s="2"/>
      <c r="I242" s="2"/>
      <c r="J242" s="2"/>
      <c r="K242" s="2"/>
      <c r="L242" s="2"/>
      <c r="M242" s="2"/>
      <c r="N242" s="2"/>
      <c r="O242" s="2"/>
      <c r="P242" s="2"/>
      <c r="Q242" s="2"/>
    </row>
    <row r="243" spans="3:17">
      <c r="C243" s="2"/>
      <c r="D243" s="2"/>
      <c r="E243" s="2"/>
      <c r="F243" s="2"/>
      <c r="G243" s="2"/>
      <c r="H243" s="2"/>
      <c r="I243" s="2"/>
      <c r="J243" s="2"/>
      <c r="K243" s="2"/>
      <c r="L243" s="2"/>
      <c r="M243" s="2"/>
      <c r="N243" s="2"/>
      <c r="O243" s="2"/>
      <c r="P243" s="2"/>
      <c r="Q243" s="2"/>
    </row>
    <row r="244" spans="3:17">
      <c r="C244" s="2"/>
      <c r="D244" s="2"/>
      <c r="E244" s="2"/>
      <c r="F244" s="2"/>
      <c r="G244" s="2"/>
      <c r="H244" s="2"/>
      <c r="I244" s="2"/>
      <c r="J244" s="2"/>
      <c r="K244" s="2"/>
      <c r="L244" s="2"/>
      <c r="M244" s="2"/>
      <c r="N244" s="2"/>
      <c r="O244" s="2"/>
      <c r="P244" s="2"/>
      <c r="Q244" s="2"/>
    </row>
    <row r="245" spans="3:17">
      <c r="C245" s="2"/>
      <c r="D245" s="2"/>
      <c r="E245" s="2"/>
      <c r="F245" s="2"/>
      <c r="G245" s="2"/>
      <c r="H245" s="2"/>
      <c r="I245" s="2"/>
      <c r="J245" s="2"/>
      <c r="K245" s="2"/>
      <c r="L245" s="2"/>
      <c r="M245" s="2"/>
      <c r="N245" s="2"/>
      <c r="O245" s="2"/>
      <c r="P245" s="2"/>
      <c r="Q245" s="2"/>
    </row>
    <row r="246" spans="3:17">
      <c r="C246" s="2"/>
      <c r="D246" s="2"/>
      <c r="E246" s="2"/>
      <c r="F246" s="2"/>
      <c r="G246" s="2"/>
      <c r="H246" s="2"/>
      <c r="I246" s="2"/>
      <c r="J246" s="2"/>
      <c r="K246" s="2"/>
      <c r="L246" s="2"/>
      <c r="M246" s="2"/>
      <c r="N246" s="2"/>
      <c r="O246" s="2"/>
      <c r="P246" s="2"/>
      <c r="Q246" s="2"/>
    </row>
    <row r="247" spans="3:17">
      <c r="C247" s="2"/>
      <c r="D247" s="2"/>
      <c r="E247" s="2"/>
      <c r="F247" s="2"/>
      <c r="G247" s="2"/>
      <c r="H247" s="2"/>
      <c r="I247" s="2"/>
      <c r="J247" s="2"/>
      <c r="K247" s="2"/>
      <c r="L247" s="2"/>
      <c r="M247" s="2"/>
      <c r="N247" s="2"/>
      <c r="O247" s="2"/>
      <c r="P247" s="2"/>
      <c r="Q247" s="2"/>
    </row>
    <row r="248" spans="3:17">
      <c r="C248" s="2"/>
      <c r="D248" s="2"/>
      <c r="E248" s="2"/>
      <c r="F248" s="2"/>
      <c r="G248" s="2"/>
      <c r="H248" s="2"/>
      <c r="I248" s="2"/>
      <c r="J248" s="2"/>
      <c r="K248" s="2"/>
      <c r="L248" s="2"/>
      <c r="M248" s="2"/>
      <c r="N248" s="2"/>
      <c r="O248" s="2"/>
      <c r="P248" s="2"/>
      <c r="Q248" s="2"/>
    </row>
    <row r="249" spans="3:17">
      <c r="C249" s="2"/>
      <c r="D249" s="2"/>
      <c r="E249" s="2"/>
      <c r="F249" s="2"/>
      <c r="G249" s="2"/>
      <c r="H249" s="2"/>
      <c r="I249" s="2"/>
      <c r="J249" s="2"/>
      <c r="K249" s="2"/>
      <c r="L249" s="2"/>
      <c r="M249" s="2"/>
      <c r="N249" s="2"/>
      <c r="O249" s="2"/>
      <c r="P249" s="2"/>
      <c r="Q249" s="2"/>
    </row>
    <row r="250" spans="3:17">
      <c r="C250" s="2"/>
      <c r="D250" s="2"/>
      <c r="E250" s="2"/>
      <c r="F250" s="2"/>
      <c r="G250" s="2"/>
      <c r="H250" s="2"/>
      <c r="I250" s="2"/>
      <c r="J250" s="2"/>
      <c r="K250" s="2"/>
      <c r="L250" s="2"/>
      <c r="M250" s="2"/>
      <c r="N250" s="2"/>
      <c r="O250" s="2"/>
      <c r="P250" s="2"/>
      <c r="Q250" s="2"/>
    </row>
    <row r="251" spans="3:17">
      <c r="C251" s="2"/>
      <c r="D251" s="2"/>
      <c r="E251" s="2"/>
      <c r="F251" s="2"/>
      <c r="G251" s="2"/>
      <c r="H251" s="2"/>
      <c r="I251" s="2"/>
      <c r="J251" s="2"/>
      <c r="K251" s="2"/>
      <c r="L251" s="2"/>
      <c r="M251" s="2"/>
      <c r="N251" s="2"/>
      <c r="O251" s="2"/>
      <c r="P251" s="2"/>
      <c r="Q251" s="2"/>
    </row>
    <row r="252" spans="3:17">
      <c r="C252" s="2"/>
      <c r="D252" s="2"/>
      <c r="E252" s="2"/>
      <c r="F252" s="2"/>
      <c r="G252" s="2"/>
      <c r="H252" s="2"/>
      <c r="I252" s="2"/>
      <c r="J252" s="2"/>
      <c r="K252" s="2"/>
      <c r="L252" s="2"/>
      <c r="M252" s="2"/>
      <c r="N252" s="2"/>
      <c r="O252" s="2"/>
      <c r="P252" s="2"/>
      <c r="Q252" s="2"/>
    </row>
    <row r="253" spans="3:17">
      <c r="C253" s="2"/>
      <c r="D253" s="2"/>
      <c r="E253" s="2"/>
      <c r="F253" s="2"/>
      <c r="G253" s="2"/>
      <c r="H253" s="2"/>
      <c r="I253" s="2"/>
      <c r="J253" s="2"/>
      <c r="K253" s="2"/>
      <c r="L253" s="2"/>
      <c r="M253" s="2"/>
      <c r="N253" s="2"/>
      <c r="O253" s="2"/>
      <c r="P253" s="2"/>
      <c r="Q253" s="2"/>
    </row>
    <row r="254" spans="3:17">
      <c r="C254" s="2"/>
      <c r="D254" s="2"/>
      <c r="E254" s="2"/>
      <c r="F254" s="2"/>
      <c r="G254" s="2"/>
      <c r="H254" s="2"/>
      <c r="I254" s="2"/>
      <c r="J254" s="2"/>
      <c r="K254" s="2"/>
      <c r="L254" s="2"/>
      <c r="M254" s="2"/>
      <c r="N254" s="2"/>
      <c r="O254" s="2"/>
      <c r="P254" s="2"/>
      <c r="Q254" s="2"/>
    </row>
    <row r="255" spans="3:17">
      <c r="C255" s="2"/>
      <c r="D255" s="2"/>
      <c r="E255" s="2"/>
      <c r="F255" s="2"/>
      <c r="G255" s="2"/>
      <c r="H255" s="2"/>
      <c r="I255" s="2"/>
      <c r="J255" s="2"/>
      <c r="K255" s="2"/>
      <c r="L255" s="2"/>
      <c r="M255" s="2"/>
      <c r="N255" s="2"/>
      <c r="O255" s="2"/>
      <c r="P255" s="2"/>
      <c r="Q255" s="2"/>
    </row>
    <row r="256" spans="3:17">
      <c r="C256" s="2"/>
      <c r="D256" s="2"/>
      <c r="E256" s="2"/>
      <c r="F256" s="2"/>
      <c r="G256" s="2"/>
      <c r="H256" s="2"/>
      <c r="I256" s="2"/>
      <c r="J256" s="2"/>
      <c r="K256" s="2"/>
      <c r="L256" s="2"/>
      <c r="M256" s="2"/>
      <c r="N256" s="2"/>
      <c r="O256" s="2"/>
      <c r="P256" s="2"/>
      <c r="Q256" s="2"/>
    </row>
    <row r="257" spans="3:17">
      <c r="C257" s="2"/>
      <c r="D257" s="2"/>
      <c r="E257" s="2"/>
      <c r="F257" s="2"/>
      <c r="G257" s="2"/>
      <c r="H257" s="2"/>
      <c r="I257" s="2"/>
      <c r="J257" s="2"/>
      <c r="K257" s="2"/>
      <c r="L257" s="2"/>
      <c r="M257" s="2"/>
      <c r="N257" s="2"/>
      <c r="O257" s="2"/>
      <c r="P257" s="2"/>
      <c r="Q257" s="2"/>
    </row>
    <row r="258" spans="3:17">
      <c r="C258" s="2"/>
      <c r="D258" s="2"/>
      <c r="E258" s="2"/>
      <c r="F258" s="2"/>
      <c r="G258" s="2"/>
      <c r="H258" s="2"/>
      <c r="I258" s="2"/>
      <c r="J258" s="2"/>
      <c r="K258" s="2"/>
      <c r="L258" s="2"/>
      <c r="M258" s="2"/>
      <c r="N258" s="2"/>
      <c r="O258" s="2"/>
      <c r="P258" s="2"/>
      <c r="Q258" s="2"/>
    </row>
    <row r="259" spans="3:17">
      <c r="C259" s="2"/>
      <c r="D259" s="2"/>
      <c r="E259" s="2"/>
      <c r="F259" s="2"/>
      <c r="G259" s="2"/>
      <c r="H259" s="2"/>
      <c r="I259" s="2"/>
      <c r="J259" s="2"/>
      <c r="K259" s="2"/>
      <c r="L259" s="2"/>
      <c r="M259" s="2"/>
      <c r="N259" s="2"/>
      <c r="O259" s="2"/>
      <c r="P259" s="2"/>
      <c r="Q259" s="2"/>
    </row>
    <row r="260" spans="3:17">
      <c r="C260" s="2"/>
      <c r="D260" s="2"/>
      <c r="E260" s="2"/>
      <c r="F260" s="2"/>
      <c r="G260" s="2"/>
      <c r="H260" s="2"/>
      <c r="I260" s="2"/>
      <c r="J260" s="2"/>
      <c r="K260" s="2"/>
      <c r="L260" s="2"/>
      <c r="M260" s="2"/>
      <c r="N260" s="2"/>
      <c r="O260" s="2"/>
      <c r="P260" s="2"/>
      <c r="Q260" s="2"/>
    </row>
    <row r="261" spans="3:17">
      <c r="C261" s="2"/>
      <c r="D261" s="2"/>
      <c r="E261" s="2"/>
      <c r="F261" s="2"/>
      <c r="G261" s="2"/>
      <c r="H261" s="2"/>
      <c r="I261" s="2"/>
      <c r="J261" s="2"/>
      <c r="K261" s="2"/>
      <c r="L261" s="2"/>
      <c r="M261" s="2"/>
      <c r="N261" s="2"/>
      <c r="O261" s="2"/>
      <c r="P261" s="2"/>
      <c r="Q261" s="2"/>
    </row>
    <row r="262" spans="3:17">
      <c r="C262" s="2"/>
      <c r="D262" s="2"/>
      <c r="E262" s="2"/>
      <c r="F262" s="2"/>
      <c r="G262" s="2"/>
      <c r="H262" s="2"/>
      <c r="I262" s="2"/>
      <c r="J262" s="2"/>
      <c r="K262" s="2"/>
      <c r="L262" s="2"/>
      <c r="M262" s="2"/>
      <c r="N262" s="2"/>
      <c r="O262" s="2"/>
      <c r="P262" s="2"/>
      <c r="Q262" s="2"/>
    </row>
    <row r="263" spans="3:17">
      <c r="C263" s="2"/>
      <c r="D263" s="2"/>
      <c r="E263" s="2"/>
      <c r="F263" s="2"/>
      <c r="G263" s="2"/>
      <c r="H263" s="2"/>
      <c r="I263" s="2"/>
      <c r="J263" s="2"/>
      <c r="K263" s="2"/>
      <c r="L263" s="2"/>
      <c r="M263" s="2"/>
      <c r="N263" s="2"/>
      <c r="O263" s="2"/>
      <c r="P263" s="2"/>
      <c r="Q263" s="2"/>
    </row>
    <row r="264" spans="3:17">
      <c r="C264" s="2"/>
      <c r="D264" s="2"/>
      <c r="E264" s="2"/>
      <c r="F264" s="2"/>
      <c r="G264" s="2"/>
      <c r="H264" s="2"/>
      <c r="I264" s="2"/>
      <c r="J264" s="2"/>
      <c r="K264" s="2"/>
      <c r="L264" s="2"/>
      <c r="M264" s="2"/>
      <c r="N264" s="2"/>
      <c r="O264" s="2"/>
      <c r="P264" s="2"/>
      <c r="Q264" s="2"/>
    </row>
    <row r="265" spans="3:17">
      <c r="C265" s="2"/>
      <c r="D265" s="2"/>
      <c r="E265" s="2"/>
      <c r="F265" s="2"/>
      <c r="G265" s="2"/>
      <c r="H265" s="2"/>
      <c r="I265" s="2"/>
      <c r="J265" s="2"/>
      <c r="K265" s="2"/>
      <c r="L265" s="2"/>
      <c r="M265" s="2"/>
      <c r="N265" s="2"/>
      <c r="O265" s="2"/>
      <c r="P265" s="2"/>
      <c r="Q265" s="2"/>
    </row>
    <row r="266" spans="3:17">
      <c r="C266" s="2"/>
      <c r="D266" s="2"/>
      <c r="E266" s="2"/>
      <c r="F266" s="2"/>
      <c r="G266" s="2"/>
      <c r="H266" s="2"/>
      <c r="I266" s="2"/>
      <c r="J266" s="2"/>
      <c r="K266" s="2"/>
      <c r="L266" s="2"/>
      <c r="M266" s="2"/>
      <c r="N266" s="2"/>
      <c r="O266" s="2"/>
      <c r="P266" s="2"/>
      <c r="Q266" s="2"/>
    </row>
    <row r="267" spans="3:17">
      <c r="C267" s="2"/>
      <c r="D267" s="2"/>
      <c r="E267" s="2"/>
      <c r="F267" s="2"/>
      <c r="G267" s="2"/>
      <c r="H267" s="2"/>
      <c r="I267" s="2"/>
      <c r="J267" s="2"/>
      <c r="K267" s="2"/>
      <c r="L267" s="2"/>
      <c r="M267" s="2"/>
      <c r="N267" s="2"/>
      <c r="O267" s="2"/>
      <c r="P267" s="2"/>
      <c r="Q267" s="2"/>
    </row>
    <row r="268" spans="3:17">
      <c r="C268" s="2"/>
      <c r="D268" s="2"/>
      <c r="E268" s="2"/>
      <c r="F268" s="2"/>
      <c r="G268" s="2"/>
      <c r="H268" s="2"/>
      <c r="I268" s="2"/>
      <c r="J268" s="2"/>
      <c r="K268" s="2"/>
      <c r="L268" s="2"/>
      <c r="M268" s="2"/>
      <c r="N268" s="2"/>
      <c r="O268" s="2"/>
      <c r="P268" s="2"/>
      <c r="Q268" s="2"/>
    </row>
    <row r="269" spans="3:17">
      <c r="C269" s="2"/>
      <c r="D269" s="2"/>
      <c r="E269" s="2"/>
      <c r="F269" s="2"/>
      <c r="G269" s="2"/>
      <c r="H269" s="2"/>
      <c r="I269" s="2"/>
      <c r="J269" s="2"/>
      <c r="K269" s="2"/>
      <c r="L269" s="2"/>
      <c r="M269" s="2"/>
      <c r="N269" s="2"/>
      <c r="O269" s="2"/>
      <c r="P269" s="2"/>
      <c r="Q269" s="2"/>
    </row>
    <row r="270" spans="3:17">
      <c r="C270" s="2"/>
      <c r="D270" s="2"/>
      <c r="E270" s="2"/>
      <c r="F270" s="2"/>
      <c r="G270" s="2"/>
      <c r="H270" s="2"/>
      <c r="I270" s="2"/>
      <c r="J270" s="2"/>
      <c r="K270" s="2"/>
      <c r="L270" s="2"/>
      <c r="M270" s="2"/>
      <c r="N270" s="2"/>
      <c r="O270" s="2"/>
      <c r="P270" s="2"/>
      <c r="Q270" s="2"/>
    </row>
    <row r="271" spans="3:17">
      <c r="C271" s="2"/>
      <c r="D271" s="2"/>
      <c r="E271" s="2"/>
      <c r="F271" s="2"/>
      <c r="G271" s="2"/>
      <c r="H271" s="2"/>
      <c r="I271" s="2"/>
      <c r="J271" s="2"/>
      <c r="K271" s="2"/>
      <c r="L271" s="2"/>
      <c r="M271" s="2"/>
      <c r="N271" s="2"/>
      <c r="O271" s="2"/>
      <c r="P271" s="2"/>
      <c r="Q271" s="2"/>
    </row>
    <row r="272" spans="3:17">
      <c r="C272" s="2"/>
      <c r="D272" s="2"/>
      <c r="E272" s="2"/>
      <c r="F272" s="2"/>
      <c r="G272" s="2"/>
      <c r="H272" s="2"/>
      <c r="I272" s="2"/>
      <c r="J272" s="2"/>
      <c r="K272" s="2"/>
      <c r="L272" s="2"/>
      <c r="M272" s="2"/>
      <c r="N272" s="2"/>
      <c r="O272" s="2"/>
      <c r="P272" s="2"/>
      <c r="Q272" s="2"/>
    </row>
    <row r="273" spans="3:17">
      <c r="C273" s="2"/>
      <c r="D273" s="2"/>
      <c r="E273" s="2"/>
      <c r="F273" s="2"/>
      <c r="G273" s="2"/>
      <c r="H273" s="2"/>
      <c r="I273" s="2"/>
      <c r="J273" s="2"/>
      <c r="K273" s="2"/>
      <c r="L273" s="2"/>
      <c r="M273" s="2"/>
      <c r="N273" s="2"/>
      <c r="O273" s="2"/>
      <c r="P273" s="2"/>
      <c r="Q273" s="2"/>
    </row>
    <row r="274" spans="3:17">
      <c r="C274" s="2"/>
      <c r="D274" s="2"/>
      <c r="E274" s="2"/>
      <c r="F274" s="2"/>
      <c r="G274" s="2"/>
      <c r="H274" s="2"/>
      <c r="I274" s="2"/>
      <c r="J274" s="2"/>
      <c r="K274" s="2"/>
      <c r="L274" s="2"/>
      <c r="M274" s="2"/>
      <c r="N274" s="2"/>
      <c r="O274" s="2"/>
      <c r="P274" s="2"/>
      <c r="Q274" s="2"/>
    </row>
    <row r="275" spans="3:17">
      <c r="C275" s="2"/>
      <c r="D275" s="2"/>
      <c r="E275" s="2"/>
      <c r="F275" s="2"/>
      <c r="G275" s="2"/>
      <c r="H275" s="2"/>
      <c r="I275" s="2"/>
      <c r="J275" s="2"/>
      <c r="K275" s="2"/>
      <c r="L275" s="2"/>
      <c r="M275" s="2"/>
      <c r="N275" s="2"/>
      <c r="O275" s="2"/>
      <c r="P275" s="2"/>
      <c r="Q275" s="2"/>
    </row>
    <row r="276" spans="3:17">
      <c r="C276" s="2"/>
      <c r="D276" s="2"/>
      <c r="E276" s="2"/>
      <c r="F276" s="2"/>
      <c r="G276" s="2"/>
      <c r="H276" s="2"/>
      <c r="I276" s="2"/>
      <c r="J276" s="2"/>
      <c r="K276" s="2"/>
      <c r="L276" s="2"/>
      <c r="M276" s="2"/>
      <c r="N276" s="2"/>
      <c r="O276" s="2"/>
      <c r="P276" s="2"/>
      <c r="Q276" s="2"/>
    </row>
    <row r="277" spans="3:17">
      <c r="C277" s="2"/>
      <c r="D277" s="2"/>
      <c r="E277" s="2"/>
      <c r="F277" s="2"/>
      <c r="G277" s="2"/>
      <c r="H277" s="2"/>
      <c r="I277" s="2"/>
      <c r="J277" s="2"/>
      <c r="K277" s="2"/>
      <c r="L277" s="2"/>
      <c r="M277" s="2"/>
      <c r="N277" s="2"/>
      <c r="O277" s="2"/>
      <c r="P277" s="2"/>
      <c r="Q277" s="2"/>
    </row>
    <row r="278" spans="3:17">
      <c r="C278" s="2"/>
      <c r="D278" s="2"/>
      <c r="E278" s="2"/>
      <c r="F278" s="2"/>
      <c r="G278" s="2"/>
      <c r="H278" s="2"/>
      <c r="I278" s="2"/>
      <c r="J278" s="2"/>
      <c r="K278" s="2"/>
      <c r="L278" s="2"/>
      <c r="M278" s="2"/>
      <c r="N278" s="2"/>
      <c r="O278" s="2"/>
      <c r="P278" s="2"/>
      <c r="Q278" s="2"/>
    </row>
    <row r="279" spans="3:17">
      <c r="C279" s="2"/>
      <c r="D279" s="2"/>
      <c r="E279" s="2"/>
      <c r="F279" s="2"/>
      <c r="G279" s="2"/>
      <c r="H279" s="2"/>
      <c r="I279" s="2"/>
      <c r="J279" s="2"/>
      <c r="K279" s="2"/>
      <c r="L279" s="2"/>
      <c r="M279" s="2"/>
      <c r="N279" s="2"/>
      <c r="O279" s="2"/>
      <c r="P279" s="2"/>
      <c r="Q279" s="2"/>
    </row>
    <row r="280" spans="3:17">
      <c r="C280" s="2"/>
      <c r="D280" s="2"/>
      <c r="E280" s="2"/>
      <c r="F280" s="2"/>
      <c r="G280" s="2"/>
      <c r="H280" s="2"/>
      <c r="I280" s="2"/>
      <c r="J280" s="2"/>
      <c r="K280" s="2"/>
      <c r="L280" s="2"/>
      <c r="M280" s="2"/>
      <c r="N280" s="2"/>
      <c r="O280" s="2"/>
      <c r="P280" s="2"/>
      <c r="Q280" s="2"/>
    </row>
    <row r="281" spans="3:17">
      <c r="C281" s="2"/>
      <c r="D281" s="2"/>
      <c r="E281" s="2"/>
      <c r="F281" s="2"/>
      <c r="G281" s="2"/>
      <c r="H281" s="2"/>
      <c r="I281" s="2"/>
      <c r="J281" s="2"/>
      <c r="K281" s="2"/>
      <c r="L281" s="2"/>
      <c r="M281" s="2"/>
      <c r="N281" s="2"/>
      <c r="O281" s="2"/>
      <c r="P281" s="2"/>
      <c r="Q281" s="2"/>
    </row>
    <row r="282" spans="3:17">
      <c r="C282" s="2"/>
      <c r="D282" s="2"/>
      <c r="E282" s="2"/>
      <c r="F282" s="2"/>
      <c r="G282" s="2"/>
      <c r="H282" s="2"/>
      <c r="I282" s="2"/>
      <c r="J282" s="2"/>
      <c r="K282" s="2"/>
      <c r="L282" s="2"/>
      <c r="M282" s="2"/>
      <c r="N282" s="2"/>
      <c r="O282" s="2"/>
      <c r="P282" s="2"/>
      <c r="Q282" s="2"/>
    </row>
    <row r="283" spans="3:17">
      <c r="C283" s="2"/>
      <c r="D283" s="2"/>
      <c r="E283" s="2"/>
      <c r="F283" s="2"/>
      <c r="G283" s="2"/>
      <c r="H283" s="2"/>
      <c r="I283" s="2"/>
      <c r="J283" s="2"/>
      <c r="K283" s="2"/>
      <c r="L283" s="2"/>
      <c r="M283" s="2"/>
      <c r="N283" s="2"/>
      <c r="O283" s="2"/>
      <c r="P283" s="2"/>
      <c r="Q283" s="2"/>
    </row>
    <row r="284" spans="3:17">
      <c r="C284" s="2"/>
      <c r="D284" s="2"/>
      <c r="E284" s="2"/>
      <c r="F284" s="2"/>
      <c r="G284" s="2"/>
      <c r="H284" s="2"/>
      <c r="I284" s="2"/>
      <c r="J284" s="2"/>
      <c r="K284" s="2"/>
      <c r="L284" s="2"/>
      <c r="M284" s="2"/>
      <c r="N284" s="2"/>
      <c r="O284" s="2"/>
      <c r="P284" s="2"/>
      <c r="Q284" s="2"/>
    </row>
    <row r="285" spans="3:17">
      <c r="C285" s="2"/>
      <c r="D285" s="2"/>
      <c r="E285" s="2"/>
      <c r="F285" s="2"/>
      <c r="G285" s="2"/>
      <c r="H285" s="2"/>
      <c r="I285" s="2"/>
      <c r="J285" s="2"/>
      <c r="K285" s="2"/>
      <c r="L285" s="2"/>
      <c r="M285" s="2"/>
      <c r="N285" s="2"/>
      <c r="O285" s="2"/>
      <c r="P285" s="2"/>
      <c r="Q285" s="2"/>
    </row>
    <row r="286" spans="3:17">
      <c r="C286" s="2"/>
      <c r="D286" s="2"/>
      <c r="E286" s="2"/>
      <c r="F286" s="2"/>
      <c r="G286" s="2"/>
      <c r="H286" s="2"/>
      <c r="I286" s="2"/>
      <c r="J286" s="2"/>
      <c r="K286" s="2"/>
      <c r="L286" s="2"/>
      <c r="M286" s="2"/>
      <c r="N286" s="2"/>
      <c r="O286" s="2"/>
      <c r="P286" s="2"/>
      <c r="Q286" s="2"/>
    </row>
    <row r="287" spans="3:17">
      <c r="C287" s="2"/>
      <c r="D287" s="2"/>
      <c r="E287" s="2"/>
      <c r="F287" s="2"/>
      <c r="G287" s="2"/>
      <c r="H287" s="2"/>
      <c r="I287" s="2"/>
      <c r="J287" s="2"/>
      <c r="K287" s="2"/>
      <c r="L287" s="2"/>
      <c r="M287" s="2"/>
      <c r="N287" s="2"/>
      <c r="O287" s="2"/>
      <c r="P287" s="2"/>
      <c r="Q287" s="2"/>
    </row>
    <row r="288" spans="3:17">
      <c r="C288" s="2"/>
      <c r="D288" s="2"/>
      <c r="E288" s="2"/>
      <c r="F288" s="2"/>
      <c r="G288" s="2"/>
      <c r="H288" s="2"/>
      <c r="I288" s="2"/>
      <c r="J288" s="2"/>
      <c r="K288" s="2"/>
      <c r="L288" s="2"/>
      <c r="M288" s="2"/>
      <c r="N288" s="2"/>
      <c r="O288" s="2"/>
      <c r="P288" s="2"/>
      <c r="Q288" s="2"/>
    </row>
    <row r="289" spans="3:17">
      <c r="C289" s="2"/>
      <c r="D289" s="2"/>
      <c r="E289" s="2"/>
      <c r="F289" s="2"/>
      <c r="G289" s="2"/>
      <c r="H289" s="2"/>
      <c r="I289" s="2"/>
      <c r="J289" s="2"/>
      <c r="K289" s="2"/>
      <c r="L289" s="2"/>
      <c r="M289" s="2"/>
      <c r="N289" s="2"/>
      <c r="O289" s="2"/>
      <c r="P289" s="2"/>
      <c r="Q289" s="2"/>
    </row>
    <row r="290" spans="3:17">
      <c r="C290" s="2"/>
      <c r="D290" s="2"/>
      <c r="E290" s="2"/>
      <c r="F290" s="2"/>
      <c r="G290" s="2"/>
      <c r="H290" s="2"/>
      <c r="I290" s="2"/>
      <c r="J290" s="2"/>
      <c r="K290" s="2"/>
      <c r="L290" s="2"/>
      <c r="M290" s="2"/>
      <c r="N290" s="2"/>
      <c r="O290" s="2"/>
      <c r="P290" s="2"/>
      <c r="Q290" s="2"/>
    </row>
    <row r="291" spans="3:17">
      <c r="C291" s="2"/>
      <c r="D291" s="2"/>
      <c r="E291" s="2"/>
      <c r="F291" s="2"/>
      <c r="G291" s="2"/>
      <c r="H291" s="2"/>
      <c r="I291" s="2"/>
      <c r="J291" s="2"/>
      <c r="K291" s="2"/>
      <c r="L291" s="2"/>
      <c r="M291" s="2"/>
      <c r="N291" s="2"/>
      <c r="O291" s="2"/>
      <c r="P291" s="2"/>
      <c r="Q291" s="2"/>
    </row>
    <row r="292" spans="3:17">
      <c r="C292" s="2"/>
      <c r="D292" s="2"/>
      <c r="E292" s="2"/>
      <c r="F292" s="2"/>
      <c r="G292" s="2"/>
      <c r="H292" s="2"/>
      <c r="I292" s="2"/>
      <c r="J292" s="2"/>
      <c r="K292" s="2"/>
      <c r="L292" s="2"/>
      <c r="M292" s="2"/>
      <c r="N292" s="2"/>
      <c r="O292" s="2"/>
      <c r="P292" s="2"/>
      <c r="Q292" s="2"/>
    </row>
    <row r="293" spans="3:17">
      <c r="C293" s="2"/>
      <c r="D293" s="2"/>
      <c r="E293" s="2"/>
      <c r="F293" s="2"/>
      <c r="G293" s="2"/>
      <c r="H293" s="2"/>
      <c r="I293" s="2"/>
      <c r="J293" s="2"/>
      <c r="K293" s="2"/>
      <c r="L293" s="2"/>
      <c r="M293" s="2"/>
      <c r="N293" s="2"/>
      <c r="O293" s="2"/>
      <c r="P293" s="2"/>
      <c r="Q293" s="2"/>
    </row>
    <row r="294" spans="3:17">
      <c r="C294" s="2"/>
      <c r="D294" s="2"/>
      <c r="E294" s="2"/>
      <c r="F294" s="2"/>
      <c r="G294" s="2"/>
      <c r="H294" s="2"/>
      <c r="I294" s="2"/>
      <c r="J294" s="2"/>
      <c r="K294" s="2"/>
      <c r="L294" s="2"/>
      <c r="M294" s="2"/>
      <c r="N294" s="2"/>
      <c r="O294" s="2"/>
      <c r="P294" s="2"/>
      <c r="Q294" s="2"/>
    </row>
    <row r="295" spans="3:17">
      <c r="C295" s="2"/>
      <c r="D295" s="2"/>
      <c r="E295" s="2"/>
      <c r="F295" s="2"/>
      <c r="G295" s="2"/>
      <c r="H295" s="2"/>
      <c r="I295" s="2"/>
      <c r="J295" s="2"/>
      <c r="K295" s="2"/>
      <c r="L295" s="2"/>
      <c r="M295" s="2"/>
      <c r="N295" s="2"/>
      <c r="O295" s="2"/>
      <c r="P295" s="2"/>
      <c r="Q295" s="2"/>
    </row>
    <row r="296" spans="3:17">
      <c r="C296" s="2"/>
      <c r="D296" s="2"/>
      <c r="E296" s="2"/>
      <c r="F296" s="2"/>
      <c r="G296" s="2"/>
      <c r="H296" s="2"/>
      <c r="I296" s="2"/>
      <c r="J296" s="2"/>
      <c r="K296" s="2"/>
      <c r="L296" s="2"/>
      <c r="M296" s="2"/>
      <c r="N296" s="2"/>
      <c r="O296" s="2"/>
      <c r="P296" s="2"/>
      <c r="Q296" s="2"/>
    </row>
    <row r="297" spans="3:17">
      <c r="C297" s="2"/>
      <c r="D297" s="2"/>
      <c r="E297" s="2"/>
      <c r="F297" s="2"/>
      <c r="G297" s="2"/>
      <c r="H297" s="2"/>
      <c r="I297" s="2"/>
      <c r="J297" s="2"/>
      <c r="K297" s="2"/>
      <c r="L297" s="2"/>
      <c r="M297" s="2"/>
      <c r="N297" s="2"/>
      <c r="O297" s="2"/>
      <c r="P297" s="2"/>
      <c r="Q297" s="2"/>
    </row>
    <row r="298" spans="3:17">
      <c r="C298" s="2"/>
      <c r="D298" s="2"/>
      <c r="E298" s="2"/>
      <c r="F298" s="2"/>
      <c r="G298" s="2"/>
      <c r="H298" s="2"/>
      <c r="I298" s="2"/>
      <c r="J298" s="2"/>
      <c r="K298" s="2"/>
      <c r="L298" s="2"/>
      <c r="M298" s="2"/>
      <c r="N298" s="2"/>
      <c r="O298" s="2"/>
      <c r="P298" s="2"/>
      <c r="Q298" s="2"/>
    </row>
    <row r="299" spans="3:17">
      <c r="C299" s="2"/>
      <c r="D299" s="2"/>
      <c r="E299" s="2"/>
      <c r="F299" s="2"/>
      <c r="G299" s="2"/>
      <c r="H299" s="2"/>
      <c r="I299" s="2"/>
      <c r="J299" s="2"/>
      <c r="K299" s="2"/>
      <c r="L299" s="2"/>
      <c r="M299" s="2"/>
      <c r="N299" s="2"/>
      <c r="O299" s="2"/>
      <c r="P299" s="2"/>
      <c r="Q299" s="2"/>
    </row>
    <row r="300" spans="3:17">
      <c r="C300" s="2"/>
      <c r="D300" s="2"/>
      <c r="E300" s="2"/>
      <c r="F300" s="2"/>
      <c r="G300" s="2"/>
      <c r="H300" s="2"/>
      <c r="I300" s="2"/>
      <c r="J300" s="2"/>
      <c r="K300" s="2"/>
      <c r="L300" s="2"/>
      <c r="M300" s="2"/>
      <c r="N300" s="2"/>
      <c r="O300" s="2"/>
      <c r="P300" s="2"/>
      <c r="Q300" s="2"/>
    </row>
    <row r="301" spans="3:17">
      <c r="C301" s="2"/>
      <c r="D301" s="2"/>
      <c r="E301" s="2"/>
      <c r="F301" s="2"/>
      <c r="G301" s="2"/>
      <c r="H301" s="2"/>
      <c r="I301" s="2"/>
      <c r="J301" s="2"/>
      <c r="K301" s="2"/>
      <c r="L301" s="2"/>
      <c r="M301" s="2"/>
      <c r="N301" s="2"/>
      <c r="O301" s="2"/>
      <c r="P301" s="2"/>
      <c r="Q301" s="2"/>
    </row>
    <row r="302" spans="3:17">
      <c r="C302" s="2"/>
      <c r="D302" s="2"/>
      <c r="E302" s="2"/>
      <c r="F302" s="2"/>
      <c r="G302" s="2"/>
      <c r="H302" s="2"/>
      <c r="I302" s="2"/>
      <c r="J302" s="2"/>
      <c r="K302" s="2"/>
      <c r="L302" s="2"/>
      <c r="M302" s="2"/>
      <c r="N302" s="2"/>
      <c r="O302" s="2"/>
      <c r="P302" s="2"/>
      <c r="Q302" s="2"/>
    </row>
    <row r="303" spans="3:17">
      <c r="C303" s="2"/>
      <c r="D303" s="2"/>
      <c r="E303" s="2"/>
      <c r="F303" s="2"/>
      <c r="G303" s="2"/>
      <c r="H303" s="2"/>
      <c r="I303" s="2"/>
      <c r="J303" s="2"/>
      <c r="K303" s="2"/>
      <c r="L303" s="2"/>
      <c r="M303" s="2"/>
      <c r="N303" s="2"/>
      <c r="O303" s="2"/>
      <c r="P303" s="2"/>
      <c r="Q303" s="2"/>
    </row>
    <row r="304" spans="3:17">
      <c r="C304" s="2"/>
      <c r="D304" s="2"/>
      <c r="E304" s="2"/>
      <c r="F304" s="2"/>
      <c r="G304" s="2"/>
      <c r="H304" s="2"/>
      <c r="I304" s="2"/>
      <c r="J304" s="2"/>
      <c r="K304" s="2"/>
      <c r="L304" s="2"/>
      <c r="M304" s="2"/>
      <c r="N304" s="2"/>
      <c r="O304" s="2"/>
      <c r="P304" s="2"/>
      <c r="Q304" s="2"/>
    </row>
    <row r="305" spans="3:17">
      <c r="C305" s="2"/>
      <c r="D305" s="2"/>
      <c r="E305" s="2"/>
      <c r="F305" s="2"/>
      <c r="G305" s="2"/>
      <c r="H305" s="2"/>
      <c r="I305" s="2"/>
      <c r="J305" s="2"/>
      <c r="K305" s="2"/>
      <c r="L305" s="2"/>
      <c r="M305" s="2"/>
      <c r="N305" s="2"/>
      <c r="O305" s="2"/>
      <c r="P305" s="2"/>
      <c r="Q305" s="2"/>
    </row>
    <row r="306" spans="3:17">
      <c r="C306" s="2"/>
      <c r="D306" s="2"/>
      <c r="E306" s="2"/>
      <c r="F306" s="2"/>
      <c r="G306" s="2"/>
      <c r="H306" s="2"/>
      <c r="I306" s="2"/>
      <c r="J306" s="2"/>
      <c r="K306" s="2"/>
      <c r="L306" s="2"/>
      <c r="M306" s="2"/>
      <c r="N306" s="2"/>
      <c r="O306" s="2"/>
      <c r="P306" s="2"/>
      <c r="Q306" s="2"/>
    </row>
    <row r="307" spans="3:17">
      <c r="C307" s="2"/>
      <c r="D307" s="2"/>
      <c r="E307" s="2"/>
      <c r="F307" s="2"/>
      <c r="G307" s="2"/>
      <c r="H307" s="2"/>
      <c r="I307" s="2"/>
      <c r="J307" s="2"/>
      <c r="K307" s="2"/>
      <c r="L307" s="2"/>
      <c r="M307" s="2"/>
      <c r="N307" s="2"/>
      <c r="O307" s="2"/>
      <c r="P307" s="2"/>
      <c r="Q307" s="2"/>
    </row>
    <row r="308" spans="3:17">
      <c r="C308" s="2"/>
      <c r="D308" s="2"/>
      <c r="E308" s="2"/>
      <c r="F308" s="2"/>
      <c r="G308" s="2"/>
      <c r="H308" s="2"/>
      <c r="I308" s="2"/>
      <c r="J308" s="2"/>
      <c r="K308" s="2"/>
      <c r="L308" s="2"/>
      <c r="M308" s="2"/>
      <c r="N308" s="2"/>
      <c r="O308" s="2"/>
      <c r="P308" s="2"/>
      <c r="Q308" s="2"/>
    </row>
    <row r="309" spans="3:17">
      <c r="C309" s="2"/>
      <c r="D309" s="2"/>
      <c r="E309" s="2"/>
      <c r="F309" s="2"/>
      <c r="G309" s="2"/>
      <c r="H309" s="2"/>
      <c r="I309" s="2"/>
      <c r="J309" s="2"/>
      <c r="K309" s="2"/>
      <c r="L309" s="2"/>
      <c r="M309" s="2"/>
      <c r="N309" s="2"/>
      <c r="O309" s="2"/>
      <c r="P309" s="2"/>
      <c r="Q309" s="2"/>
    </row>
    <row r="310" spans="3:17">
      <c r="C310" s="2"/>
      <c r="D310" s="2"/>
      <c r="E310" s="2"/>
      <c r="F310" s="2"/>
      <c r="G310" s="2"/>
      <c r="H310" s="2"/>
      <c r="I310" s="2"/>
      <c r="J310" s="2"/>
      <c r="K310" s="2"/>
      <c r="L310" s="2"/>
      <c r="M310" s="2"/>
      <c r="N310" s="2"/>
      <c r="O310" s="2"/>
      <c r="P310" s="2"/>
      <c r="Q310" s="2"/>
    </row>
    <row r="311" spans="3:17">
      <c r="C311" s="2"/>
      <c r="D311" s="2"/>
      <c r="E311" s="2"/>
      <c r="F311" s="2"/>
      <c r="G311" s="2"/>
      <c r="H311" s="2"/>
      <c r="I311" s="2"/>
      <c r="J311" s="2"/>
      <c r="K311" s="2"/>
      <c r="L311" s="2"/>
      <c r="M311" s="2"/>
      <c r="N311" s="2"/>
      <c r="O311" s="2"/>
      <c r="P311" s="2"/>
      <c r="Q311" s="2"/>
    </row>
    <row r="312" spans="3:17">
      <c r="C312" s="2"/>
      <c r="D312" s="2"/>
      <c r="E312" s="2"/>
      <c r="F312" s="2"/>
      <c r="G312" s="2"/>
      <c r="H312" s="2"/>
      <c r="I312" s="2"/>
      <c r="J312" s="2"/>
      <c r="K312" s="2"/>
      <c r="L312" s="2"/>
      <c r="M312" s="2"/>
      <c r="N312" s="2"/>
      <c r="O312" s="2"/>
      <c r="P312" s="2"/>
      <c r="Q312" s="2"/>
    </row>
    <row r="313" spans="3:17">
      <c r="C313" s="2"/>
      <c r="D313" s="2"/>
      <c r="E313" s="2"/>
      <c r="F313" s="2"/>
      <c r="G313" s="2"/>
      <c r="H313" s="2"/>
      <c r="I313" s="2"/>
      <c r="J313" s="2"/>
      <c r="K313" s="2"/>
      <c r="L313" s="2"/>
      <c r="M313" s="2"/>
      <c r="N313" s="2"/>
      <c r="O313" s="2"/>
      <c r="P313" s="2"/>
      <c r="Q313" s="2"/>
    </row>
    <row r="314" spans="3:17">
      <c r="C314" s="2"/>
      <c r="D314" s="2"/>
      <c r="E314" s="2"/>
      <c r="F314" s="2"/>
      <c r="G314" s="2"/>
      <c r="H314" s="2"/>
      <c r="I314" s="2"/>
      <c r="J314" s="2"/>
      <c r="K314" s="2"/>
      <c r="L314" s="2"/>
      <c r="M314" s="2"/>
      <c r="N314" s="2"/>
      <c r="O314" s="2"/>
      <c r="P314" s="2"/>
      <c r="Q314" s="2"/>
    </row>
    <row r="315" spans="3:17">
      <c r="C315" s="2"/>
      <c r="D315" s="2"/>
      <c r="E315" s="2"/>
      <c r="F315" s="2"/>
      <c r="G315" s="2"/>
      <c r="H315" s="2"/>
      <c r="I315" s="2"/>
      <c r="J315" s="2"/>
      <c r="K315" s="2"/>
      <c r="L315" s="2"/>
      <c r="M315" s="2"/>
      <c r="N315" s="2"/>
      <c r="O315" s="2"/>
      <c r="P315" s="2"/>
      <c r="Q315" s="2"/>
    </row>
    <row r="316" spans="3:17">
      <c r="C316" s="2"/>
      <c r="D316" s="2"/>
      <c r="E316" s="2"/>
      <c r="F316" s="2"/>
      <c r="G316" s="2"/>
      <c r="H316" s="2"/>
      <c r="I316" s="2"/>
      <c r="J316" s="2"/>
      <c r="K316" s="2"/>
      <c r="L316" s="2"/>
      <c r="M316" s="2"/>
      <c r="N316" s="2"/>
      <c r="O316" s="2"/>
      <c r="P316" s="2"/>
      <c r="Q316" s="2"/>
    </row>
    <row r="317" spans="3:17">
      <c r="C317" s="2"/>
      <c r="D317" s="2"/>
      <c r="E317" s="2"/>
      <c r="F317" s="2"/>
      <c r="G317" s="2"/>
      <c r="H317" s="2"/>
      <c r="I317" s="2"/>
      <c r="J317" s="2"/>
      <c r="K317" s="2"/>
      <c r="L317" s="2"/>
      <c r="M317" s="2"/>
      <c r="N317" s="2"/>
      <c r="O317" s="2"/>
      <c r="P317" s="2"/>
      <c r="Q317" s="2"/>
    </row>
    <row r="318" spans="3:17">
      <c r="C318" s="2"/>
      <c r="D318" s="2"/>
      <c r="E318" s="2"/>
      <c r="F318" s="2"/>
      <c r="G318" s="2"/>
      <c r="H318" s="2"/>
      <c r="I318" s="2"/>
      <c r="J318" s="2"/>
      <c r="K318" s="2"/>
      <c r="L318" s="2"/>
      <c r="M318" s="2"/>
      <c r="N318" s="2"/>
      <c r="O318" s="2"/>
      <c r="P318" s="2"/>
      <c r="Q318" s="2"/>
    </row>
    <row r="319" spans="3:17">
      <c r="C319" s="2"/>
      <c r="D319" s="2"/>
      <c r="E319" s="2"/>
      <c r="F319" s="2"/>
      <c r="G319" s="2"/>
      <c r="H319" s="2"/>
      <c r="I319" s="2"/>
      <c r="J319" s="2"/>
      <c r="K319" s="2"/>
      <c r="L319" s="2"/>
      <c r="M319" s="2"/>
      <c r="N319" s="2"/>
      <c r="O319" s="2"/>
      <c r="P319" s="2"/>
      <c r="Q319" s="2"/>
    </row>
    <row r="320" spans="3:17">
      <c r="C320" s="2"/>
      <c r="D320" s="2"/>
      <c r="E320" s="2"/>
      <c r="F320" s="2"/>
      <c r="G320" s="2"/>
      <c r="H320" s="2"/>
      <c r="I320" s="2"/>
      <c r="J320" s="2"/>
      <c r="K320" s="2"/>
      <c r="L320" s="2"/>
      <c r="M320" s="2"/>
      <c r="N320" s="2"/>
      <c r="O320" s="2"/>
      <c r="P320" s="2"/>
      <c r="Q320" s="2"/>
    </row>
    <row r="321" spans="3:17">
      <c r="C321" s="2"/>
      <c r="D321" s="2"/>
      <c r="E321" s="2"/>
      <c r="F321" s="2"/>
      <c r="G321" s="2"/>
      <c r="H321" s="2"/>
      <c r="I321" s="2"/>
      <c r="J321" s="2"/>
      <c r="K321" s="2"/>
      <c r="L321" s="2"/>
      <c r="M321" s="2"/>
      <c r="N321" s="2"/>
      <c r="O321" s="2"/>
      <c r="P321" s="2"/>
      <c r="Q321" s="2"/>
    </row>
    <row r="322" spans="3:17">
      <c r="C322" s="2"/>
      <c r="D322" s="2"/>
      <c r="E322" s="2"/>
      <c r="F322" s="2"/>
      <c r="G322" s="2"/>
      <c r="H322" s="2"/>
      <c r="I322" s="2"/>
      <c r="J322" s="2"/>
      <c r="K322" s="2"/>
      <c r="L322" s="2"/>
      <c r="M322" s="2"/>
      <c r="N322" s="2"/>
      <c r="O322" s="2"/>
      <c r="P322" s="2"/>
      <c r="Q322" s="2"/>
    </row>
    <row r="323" spans="3:17">
      <c r="C323" s="2"/>
      <c r="D323" s="2"/>
      <c r="E323" s="2"/>
      <c r="F323" s="2"/>
      <c r="G323" s="2"/>
      <c r="H323" s="2"/>
      <c r="I323" s="2"/>
      <c r="J323" s="2"/>
      <c r="K323" s="2"/>
      <c r="L323" s="2"/>
      <c r="M323" s="2"/>
      <c r="N323" s="2"/>
      <c r="O323" s="2"/>
      <c r="P323" s="2"/>
      <c r="Q323" s="2"/>
    </row>
    <row r="324" spans="3:17">
      <c r="C324" s="2"/>
      <c r="D324" s="2"/>
      <c r="E324" s="2"/>
      <c r="F324" s="2"/>
      <c r="G324" s="2"/>
      <c r="H324" s="2"/>
      <c r="I324" s="2"/>
      <c r="J324" s="2"/>
      <c r="K324" s="2"/>
      <c r="L324" s="2"/>
      <c r="M324" s="2"/>
      <c r="N324" s="2"/>
      <c r="O324" s="2"/>
      <c r="P324" s="2"/>
      <c r="Q324" s="2"/>
    </row>
    <row r="325" spans="3:17">
      <c r="C325" s="2"/>
      <c r="D325" s="2"/>
      <c r="E325" s="2"/>
      <c r="F325" s="2"/>
      <c r="G325" s="2"/>
      <c r="H325" s="2"/>
      <c r="I325" s="2"/>
      <c r="J325" s="2"/>
      <c r="K325" s="2"/>
      <c r="L325" s="2"/>
      <c r="M325" s="2"/>
      <c r="N325" s="2"/>
      <c r="O325" s="2"/>
      <c r="P325" s="2"/>
      <c r="Q325" s="2"/>
    </row>
    <row r="326" spans="3:17">
      <c r="C326" s="2"/>
      <c r="D326" s="2"/>
      <c r="E326" s="2"/>
      <c r="F326" s="2"/>
      <c r="G326" s="2"/>
      <c r="H326" s="2"/>
      <c r="I326" s="2"/>
      <c r="J326" s="2"/>
      <c r="K326" s="2"/>
      <c r="L326" s="2"/>
      <c r="M326" s="2"/>
      <c r="N326" s="2"/>
      <c r="O326" s="2"/>
      <c r="P326" s="2"/>
      <c r="Q326" s="2"/>
    </row>
    <row r="327" spans="3:17">
      <c r="C327" s="2"/>
      <c r="D327" s="2"/>
      <c r="E327" s="2"/>
      <c r="F327" s="2"/>
      <c r="G327" s="2"/>
      <c r="H327" s="2"/>
      <c r="I327" s="2"/>
      <c r="J327" s="2"/>
      <c r="K327" s="2"/>
      <c r="L327" s="2"/>
      <c r="M327" s="2"/>
      <c r="N327" s="2"/>
      <c r="O327" s="2"/>
      <c r="P327" s="2"/>
      <c r="Q327" s="2"/>
    </row>
    <row r="328" spans="3:17">
      <c r="C328" s="2"/>
      <c r="D328" s="2"/>
      <c r="E328" s="2"/>
      <c r="F328" s="2"/>
      <c r="G328" s="2"/>
      <c r="H328" s="2"/>
      <c r="I328" s="2"/>
      <c r="J328" s="2"/>
      <c r="K328" s="2"/>
      <c r="L328" s="2"/>
      <c r="M328" s="2"/>
      <c r="N328" s="2"/>
      <c r="O328" s="2"/>
      <c r="P328" s="2"/>
      <c r="Q328" s="2"/>
    </row>
    <row r="329" spans="3:17">
      <c r="C329" s="2"/>
      <c r="D329" s="2"/>
      <c r="E329" s="2"/>
      <c r="F329" s="2"/>
      <c r="G329" s="2"/>
      <c r="H329" s="2"/>
      <c r="I329" s="2"/>
      <c r="J329" s="2"/>
      <c r="K329" s="2"/>
      <c r="L329" s="2"/>
      <c r="M329" s="2"/>
      <c r="N329" s="2"/>
      <c r="O329" s="2"/>
      <c r="P329" s="2"/>
      <c r="Q329" s="2"/>
    </row>
    <row r="330" spans="3:17">
      <c r="C330" s="2"/>
      <c r="D330" s="2"/>
      <c r="E330" s="2"/>
      <c r="F330" s="2"/>
      <c r="G330" s="2"/>
      <c r="H330" s="2"/>
      <c r="I330" s="2"/>
      <c r="J330" s="2"/>
      <c r="K330" s="2"/>
      <c r="L330" s="2"/>
      <c r="M330" s="2"/>
      <c r="N330" s="2"/>
      <c r="O330" s="2"/>
      <c r="P330" s="2"/>
      <c r="Q330" s="2"/>
    </row>
    <row r="331" spans="3:17">
      <c r="C331" s="2"/>
      <c r="D331" s="2"/>
      <c r="E331" s="2"/>
      <c r="F331" s="2"/>
      <c r="G331" s="2"/>
      <c r="H331" s="2"/>
      <c r="I331" s="2"/>
      <c r="J331" s="2"/>
      <c r="K331" s="2"/>
      <c r="L331" s="2"/>
      <c r="M331" s="2"/>
      <c r="N331" s="2"/>
      <c r="O331" s="2"/>
      <c r="P331" s="2"/>
      <c r="Q331" s="2"/>
    </row>
    <row r="332" spans="3:17">
      <c r="C332" s="2"/>
      <c r="D332" s="2"/>
      <c r="E332" s="2"/>
      <c r="F332" s="2"/>
      <c r="G332" s="2"/>
      <c r="H332" s="2"/>
      <c r="I332" s="2"/>
      <c r="J332" s="2"/>
      <c r="K332" s="2"/>
      <c r="L332" s="2"/>
      <c r="M332" s="2"/>
      <c r="N332" s="2"/>
      <c r="O332" s="2"/>
      <c r="P332" s="2"/>
      <c r="Q332" s="2"/>
    </row>
    <row r="333" spans="3:17">
      <c r="C333" s="2"/>
      <c r="D333" s="2"/>
      <c r="E333" s="2"/>
      <c r="F333" s="2"/>
      <c r="G333" s="2"/>
      <c r="H333" s="2"/>
      <c r="I333" s="2"/>
      <c r="J333" s="2"/>
      <c r="K333" s="2"/>
      <c r="L333" s="2"/>
      <c r="M333" s="2"/>
      <c r="N333" s="2"/>
      <c r="O333" s="2"/>
      <c r="P333" s="2"/>
      <c r="Q333" s="2"/>
    </row>
    <row r="334" spans="3:17">
      <c r="C334" s="2"/>
      <c r="D334" s="2"/>
      <c r="E334" s="2"/>
      <c r="F334" s="2"/>
      <c r="G334" s="2"/>
      <c r="H334" s="2"/>
      <c r="I334" s="2"/>
      <c r="J334" s="2"/>
      <c r="K334" s="2"/>
      <c r="L334" s="2"/>
      <c r="M334" s="2"/>
      <c r="N334" s="2"/>
      <c r="O334" s="2"/>
      <c r="P334" s="2"/>
      <c r="Q334" s="2"/>
    </row>
    <row r="335" spans="3:17">
      <c r="C335" s="2"/>
      <c r="D335" s="2"/>
      <c r="E335" s="2"/>
      <c r="F335" s="2"/>
      <c r="G335" s="2"/>
      <c r="H335" s="2"/>
      <c r="I335" s="2"/>
      <c r="J335" s="2"/>
      <c r="K335" s="2"/>
      <c r="L335" s="2"/>
      <c r="M335" s="2"/>
      <c r="N335" s="2"/>
      <c r="O335" s="2"/>
      <c r="P335" s="2"/>
      <c r="Q335" s="2"/>
    </row>
    <row r="336" spans="3:17">
      <c r="C336" s="2"/>
      <c r="D336" s="2"/>
      <c r="E336" s="2"/>
      <c r="F336" s="2"/>
      <c r="G336" s="2"/>
      <c r="H336" s="2"/>
      <c r="I336" s="2"/>
      <c r="J336" s="2"/>
      <c r="K336" s="2"/>
      <c r="L336" s="2"/>
      <c r="M336" s="2"/>
      <c r="N336" s="2"/>
      <c r="O336" s="2"/>
      <c r="P336" s="2"/>
      <c r="Q336" s="2"/>
    </row>
    <row r="337" spans="3:17">
      <c r="C337" s="2"/>
      <c r="D337" s="2"/>
      <c r="E337" s="2"/>
      <c r="F337" s="2"/>
      <c r="G337" s="2"/>
      <c r="H337" s="2"/>
      <c r="I337" s="2"/>
      <c r="J337" s="2"/>
      <c r="K337" s="2"/>
      <c r="L337" s="2"/>
      <c r="M337" s="2"/>
      <c r="N337" s="2"/>
      <c r="O337" s="2"/>
      <c r="P337" s="2"/>
      <c r="Q337" s="2"/>
    </row>
    <row r="338" spans="3:17">
      <c r="C338" s="2"/>
      <c r="D338" s="2"/>
      <c r="E338" s="2"/>
      <c r="F338" s="2"/>
      <c r="G338" s="2"/>
      <c r="H338" s="2"/>
      <c r="I338" s="2"/>
      <c r="J338" s="2"/>
      <c r="K338" s="2"/>
      <c r="L338" s="2"/>
      <c r="M338" s="2"/>
      <c r="N338" s="2"/>
      <c r="O338" s="2"/>
      <c r="P338" s="2"/>
      <c r="Q338" s="2"/>
    </row>
    <row r="339" spans="3:17">
      <c r="C339" s="2"/>
      <c r="D339" s="2"/>
      <c r="E339" s="2"/>
      <c r="F339" s="2"/>
      <c r="G339" s="2"/>
      <c r="H339" s="2"/>
      <c r="I339" s="2"/>
      <c r="J339" s="2"/>
      <c r="K339" s="2"/>
      <c r="L339" s="2"/>
      <c r="M339" s="2"/>
      <c r="N339" s="2"/>
      <c r="O339" s="2"/>
      <c r="P339" s="2"/>
      <c r="Q339" s="2"/>
    </row>
    <row r="340" spans="3:17">
      <c r="C340" s="2"/>
      <c r="D340" s="2"/>
      <c r="E340" s="2"/>
      <c r="F340" s="2"/>
      <c r="G340" s="2"/>
      <c r="H340" s="2"/>
      <c r="I340" s="2"/>
      <c r="J340" s="2"/>
      <c r="K340" s="2"/>
      <c r="L340" s="2"/>
      <c r="M340" s="2"/>
      <c r="N340" s="2"/>
      <c r="O340" s="2"/>
      <c r="P340" s="2"/>
      <c r="Q340" s="2"/>
    </row>
    <row r="341" spans="3:17">
      <c r="C341" s="2"/>
      <c r="D341" s="2"/>
      <c r="E341" s="2"/>
      <c r="F341" s="2"/>
      <c r="G341" s="2"/>
      <c r="H341" s="2"/>
      <c r="I341" s="2"/>
      <c r="J341" s="2"/>
      <c r="K341" s="2"/>
      <c r="L341" s="2"/>
      <c r="M341" s="2"/>
      <c r="N341" s="2"/>
      <c r="O341" s="2"/>
      <c r="P341" s="2"/>
      <c r="Q341" s="2"/>
    </row>
    <row r="342" spans="3:17">
      <c r="C342" s="2"/>
      <c r="D342" s="2"/>
      <c r="E342" s="2"/>
      <c r="F342" s="2"/>
      <c r="G342" s="2"/>
      <c r="H342" s="2"/>
      <c r="I342" s="2"/>
      <c r="J342" s="2"/>
      <c r="K342" s="2"/>
      <c r="L342" s="2"/>
      <c r="M342" s="2"/>
      <c r="N342" s="2"/>
      <c r="O342" s="2"/>
      <c r="P342" s="2"/>
      <c r="Q342" s="2"/>
    </row>
    <row r="343" spans="3:17">
      <c r="C343" s="2"/>
      <c r="D343" s="2"/>
      <c r="E343" s="2"/>
      <c r="F343" s="2"/>
      <c r="G343" s="2"/>
      <c r="H343" s="2"/>
      <c r="I343" s="2"/>
      <c r="J343" s="2"/>
      <c r="K343" s="2"/>
      <c r="L343" s="2"/>
      <c r="M343" s="2"/>
      <c r="N343" s="2"/>
      <c r="O343" s="2"/>
      <c r="P343" s="2"/>
      <c r="Q343" s="2"/>
    </row>
    <row r="344" spans="3:17">
      <c r="C344" s="2"/>
      <c r="D344" s="2"/>
      <c r="E344" s="2"/>
      <c r="F344" s="2"/>
      <c r="G344" s="2"/>
      <c r="H344" s="2"/>
      <c r="I344" s="2"/>
      <c r="J344" s="2"/>
      <c r="K344" s="2"/>
      <c r="L344" s="2"/>
      <c r="M344" s="2"/>
      <c r="N344" s="2"/>
      <c r="O344" s="2"/>
      <c r="P344" s="2"/>
      <c r="Q344" s="2"/>
    </row>
    <row r="345" spans="3:17">
      <c r="C345" s="2"/>
      <c r="D345" s="2"/>
      <c r="E345" s="2"/>
      <c r="F345" s="2"/>
      <c r="G345" s="2"/>
      <c r="H345" s="2"/>
      <c r="I345" s="2"/>
      <c r="J345" s="2"/>
      <c r="K345" s="2"/>
      <c r="L345" s="2"/>
      <c r="M345" s="2"/>
      <c r="N345" s="2"/>
      <c r="O345" s="2"/>
      <c r="P345" s="2"/>
      <c r="Q345" s="2"/>
    </row>
    <row r="346" spans="3:17">
      <c r="C346" s="2"/>
      <c r="D346" s="2"/>
      <c r="E346" s="2"/>
      <c r="F346" s="2"/>
      <c r="G346" s="2"/>
      <c r="H346" s="2"/>
      <c r="I346" s="2"/>
      <c r="J346" s="2"/>
      <c r="K346" s="2"/>
      <c r="L346" s="2"/>
      <c r="M346" s="2"/>
      <c r="N346" s="2"/>
      <c r="O346" s="2"/>
      <c r="P346" s="2"/>
      <c r="Q346" s="2"/>
    </row>
    <row r="347" spans="3:17">
      <c r="C347" s="2"/>
      <c r="D347" s="2"/>
      <c r="E347" s="2"/>
      <c r="F347" s="2"/>
      <c r="G347" s="2"/>
      <c r="H347" s="2"/>
      <c r="I347" s="2"/>
      <c r="J347" s="2"/>
      <c r="K347" s="2"/>
      <c r="L347" s="2"/>
      <c r="M347" s="2"/>
      <c r="N347" s="2"/>
      <c r="O347" s="2"/>
      <c r="P347" s="2"/>
      <c r="Q347" s="2"/>
    </row>
    <row r="348" spans="3:17">
      <c r="C348" s="2"/>
      <c r="D348" s="2"/>
      <c r="E348" s="2"/>
      <c r="F348" s="2"/>
      <c r="G348" s="2"/>
      <c r="H348" s="2"/>
      <c r="I348" s="2"/>
      <c r="J348" s="2"/>
      <c r="K348" s="2"/>
      <c r="L348" s="2"/>
      <c r="M348" s="2"/>
      <c r="N348" s="2"/>
      <c r="O348" s="2"/>
      <c r="P348" s="2"/>
      <c r="Q348" s="2"/>
    </row>
    <row r="349" spans="3:17">
      <c r="C349" s="2"/>
      <c r="D349" s="2"/>
      <c r="E349" s="2"/>
      <c r="F349" s="2"/>
      <c r="G349" s="2"/>
      <c r="H349" s="2"/>
      <c r="I349" s="2"/>
      <c r="J349" s="2"/>
      <c r="K349" s="2"/>
      <c r="L349" s="2"/>
      <c r="M349" s="2"/>
      <c r="N349" s="2"/>
      <c r="O349" s="2"/>
      <c r="P349" s="2"/>
      <c r="Q349" s="2"/>
    </row>
    <row r="350" spans="3:17">
      <c r="C350" s="2"/>
      <c r="D350" s="2"/>
      <c r="E350" s="2"/>
      <c r="F350" s="2"/>
      <c r="G350" s="2"/>
      <c r="H350" s="2"/>
      <c r="I350" s="2"/>
      <c r="J350" s="2"/>
      <c r="K350" s="2"/>
      <c r="L350" s="2"/>
      <c r="M350" s="2"/>
      <c r="N350" s="2"/>
      <c r="O350" s="2"/>
      <c r="P350" s="2"/>
      <c r="Q350" s="2"/>
    </row>
    <row r="351" spans="3:17">
      <c r="C351" s="2"/>
      <c r="D351" s="2"/>
      <c r="E351" s="2"/>
      <c r="F351" s="2"/>
      <c r="G351" s="2"/>
      <c r="H351" s="2"/>
      <c r="I351" s="2"/>
      <c r="J351" s="2"/>
      <c r="K351" s="2"/>
      <c r="L351" s="2"/>
      <c r="M351" s="2"/>
      <c r="N351" s="2"/>
      <c r="O351" s="2"/>
      <c r="P351" s="2"/>
      <c r="Q351" s="2"/>
    </row>
    <row r="352" spans="3:17">
      <c r="C352" s="2"/>
      <c r="D352" s="2"/>
      <c r="E352" s="2"/>
      <c r="F352" s="2"/>
      <c r="G352" s="2"/>
      <c r="H352" s="2"/>
      <c r="I352" s="2"/>
      <c r="J352" s="2"/>
      <c r="K352" s="2"/>
      <c r="L352" s="2"/>
      <c r="M352" s="2"/>
      <c r="N352" s="2"/>
      <c r="O352" s="2"/>
      <c r="P352" s="2"/>
      <c r="Q352" s="2"/>
    </row>
    <row r="353" spans="3:17">
      <c r="C353" s="2"/>
      <c r="D353" s="2"/>
      <c r="E353" s="2"/>
      <c r="F353" s="2"/>
      <c r="G353" s="2"/>
      <c r="H353" s="2"/>
      <c r="I353" s="2"/>
      <c r="J353" s="2"/>
      <c r="K353" s="2"/>
      <c r="L353" s="2"/>
      <c r="M353" s="2"/>
      <c r="N353" s="2"/>
      <c r="O353" s="2"/>
      <c r="P353" s="2"/>
      <c r="Q353" s="2"/>
    </row>
    <row r="354" spans="3:17">
      <c r="C354" s="2"/>
      <c r="D354" s="2"/>
      <c r="E354" s="2"/>
      <c r="F354" s="2"/>
      <c r="G354" s="2"/>
      <c r="H354" s="2"/>
      <c r="I354" s="2"/>
      <c r="J354" s="2"/>
      <c r="K354" s="2"/>
      <c r="L354" s="2"/>
      <c r="M354" s="2"/>
      <c r="N354" s="2"/>
      <c r="O354" s="2"/>
      <c r="P354" s="2"/>
      <c r="Q354" s="2"/>
    </row>
    <row r="355" spans="3:17">
      <c r="C355" s="2"/>
      <c r="D355" s="2"/>
      <c r="E355" s="2"/>
      <c r="F355" s="2"/>
      <c r="G355" s="2"/>
      <c r="H355" s="2"/>
      <c r="I355" s="2"/>
      <c r="J355" s="2"/>
      <c r="K355" s="2"/>
      <c r="L355" s="2"/>
      <c r="M355" s="2"/>
      <c r="N355" s="2"/>
      <c r="O355" s="2"/>
      <c r="P355" s="2"/>
      <c r="Q355" s="2"/>
    </row>
    <row r="356" spans="3:17">
      <c r="C356" s="2"/>
      <c r="D356" s="2"/>
      <c r="E356" s="2"/>
      <c r="F356" s="2"/>
      <c r="G356" s="2"/>
      <c r="H356" s="2"/>
      <c r="I356" s="2"/>
      <c r="J356" s="2"/>
      <c r="K356" s="2"/>
      <c r="L356" s="2"/>
      <c r="M356" s="2"/>
      <c r="N356" s="2"/>
      <c r="O356" s="2"/>
      <c r="P356" s="2"/>
      <c r="Q356" s="2"/>
    </row>
    <row r="357" spans="3:17">
      <c r="C357" s="2"/>
      <c r="D357" s="2"/>
      <c r="E357" s="2"/>
      <c r="F357" s="2"/>
      <c r="G357" s="2"/>
      <c r="H357" s="2"/>
      <c r="I357" s="2"/>
      <c r="J357" s="2"/>
      <c r="K357" s="2"/>
      <c r="L357" s="2"/>
      <c r="M357" s="2"/>
      <c r="N357" s="2"/>
      <c r="O357" s="2"/>
      <c r="P357" s="2"/>
      <c r="Q357" s="2"/>
    </row>
    <row r="358" spans="3:17">
      <c r="C358" s="2"/>
      <c r="D358" s="2"/>
      <c r="E358" s="2"/>
      <c r="F358" s="2"/>
      <c r="G358" s="2"/>
      <c r="H358" s="2"/>
      <c r="I358" s="2"/>
      <c r="J358" s="2"/>
      <c r="K358" s="2"/>
      <c r="L358" s="2"/>
      <c r="M358" s="2"/>
      <c r="N358" s="2"/>
      <c r="O358" s="2"/>
      <c r="P358" s="2"/>
      <c r="Q358" s="2"/>
    </row>
    <row r="359" spans="3:17">
      <c r="C359" s="2"/>
      <c r="D359" s="2"/>
      <c r="E359" s="2"/>
      <c r="F359" s="2"/>
      <c r="G359" s="2"/>
      <c r="H359" s="2"/>
      <c r="I359" s="2"/>
      <c r="J359" s="2"/>
      <c r="K359" s="2"/>
      <c r="L359" s="2"/>
      <c r="M359" s="2"/>
      <c r="N359" s="2"/>
      <c r="O359" s="2"/>
      <c r="P359" s="2"/>
      <c r="Q359" s="2"/>
    </row>
    <row r="360" spans="3:17">
      <c r="C360" s="2"/>
      <c r="D360" s="2"/>
      <c r="E360" s="2"/>
      <c r="F360" s="2"/>
      <c r="G360" s="2"/>
      <c r="H360" s="2"/>
      <c r="I360" s="2"/>
      <c r="J360" s="2"/>
      <c r="K360" s="2"/>
      <c r="L360" s="2"/>
      <c r="M360" s="2"/>
      <c r="N360" s="2"/>
      <c r="O360" s="2"/>
      <c r="P360" s="2"/>
      <c r="Q360" s="2"/>
    </row>
    <row r="361" spans="3:17">
      <c r="C361" s="2"/>
      <c r="D361" s="2"/>
      <c r="E361" s="2"/>
      <c r="F361" s="2"/>
      <c r="G361" s="2"/>
      <c r="H361" s="2"/>
      <c r="I361" s="2"/>
      <c r="J361" s="2"/>
      <c r="K361" s="2"/>
      <c r="L361" s="2"/>
      <c r="M361" s="2"/>
      <c r="N361" s="2"/>
      <c r="O361" s="2"/>
      <c r="P361" s="2"/>
      <c r="Q361" s="2"/>
    </row>
    <row r="362" spans="3:17">
      <c r="C362" s="2"/>
      <c r="D362" s="2"/>
      <c r="E362" s="2"/>
      <c r="F362" s="2"/>
      <c r="G362" s="2"/>
      <c r="H362" s="2"/>
      <c r="I362" s="2"/>
      <c r="J362" s="2"/>
      <c r="K362" s="2"/>
      <c r="L362" s="2"/>
      <c r="M362" s="2"/>
      <c r="N362" s="2"/>
      <c r="O362" s="2"/>
      <c r="P362" s="2"/>
      <c r="Q362" s="2"/>
    </row>
    <row r="363" spans="3:17">
      <c r="C363" s="2"/>
      <c r="D363" s="2"/>
      <c r="E363" s="2"/>
      <c r="F363" s="2"/>
      <c r="G363" s="2"/>
      <c r="H363" s="2"/>
      <c r="I363" s="2"/>
      <c r="J363" s="2"/>
      <c r="K363" s="2"/>
      <c r="L363" s="2"/>
      <c r="M363" s="2"/>
      <c r="N363" s="2"/>
      <c r="O363" s="2"/>
      <c r="P363" s="2"/>
      <c r="Q363" s="2"/>
    </row>
    <row r="364" spans="3:17">
      <c r="C364" s="2"/>
      <c r="D364" s="2"/>
      <c r="E364" s="2"/>
      <c r="F364" s="2"/>
      <c r="G364" s="2"/>
      <c r="H364" s="2"/>
      <c r="I364" s="2"/>
      <c r="J364" s="2"/>
      <c r="K364" s="2"/>
      <c r="L364" s="2"/>
      <c r="M364" s="2"/>
      <c r="N364" s="2"/>
      <c r="O364" s="2"/>
      <c r="P364" s="2"/>
      <c r="Q364" s="2"/>
    </row>
    <row r="365" spans="3:17">
      <c r="C365" s="2"/>
      <c r="D365" s="2"/>
      <c r="E365" s="2"/>
      <c r="F365" s="2"/>
      <c r="G365" s="2"/>
      <c r="H365" s="2"/>
      <c r="I365" s="2"/>
      <c r="J365" s="2"/>
      <c r="K365" s="2"/>
      <c r="L365" s="2"/>
      <c r="M365" s="2"/>
      <c r="N365" s="2"/>
      <c r="O365" s="2"/>
      <c r="P365" s="2"/>
      <c r="Q365" s="2"/>
    </row>
    <row r="366" spans="3:17">
      <c r="C366" s="2"/>
      <c r="D366" s="2"/>
      <c r="E366" s="2"/>
      <c r="F366" s="2"/>
      <c r="G366" s="2"/>
      <c r="H366" s="2"/>
      <c r="I366" s="2"/>
      <c r="J366" s="2"/>
      <c r="K366" s="2"/>
      <c r="L366" s="2"/>
      <c r="M366" s="2"/>
      <c r="N366" s="2"/>
      <c r="O366" s="2"/>
      <c r="P366" s="2"/>
      <c r="Q366" s="2"/>
    </row>
    <row r="367" spans="3:17">
      <c r="C367" s="2"/>
      <c r="D367" s="2"/>
      <c r="E367" s="2"/>
      <c r="F367" s="2"/>
      <c r="G367" s="2"/>
      <c r="H367" s="2"/>
      <c r="I367" s="2"/>
      <c r="J367" s="2"/>
      <c r="K367" s="2"/>
      <c r="L367" s="2"/>
      <c r="M367" s="2"/>
      <c r="N367" s="2"/>
      <c r="O367" s="2"/>
      <c r="P367" s="2"/>
      <c r="Q367" s="2"/>
    </row>
    <row r="368" spans="3:17">
      <c r="C368" s="2"/>
      <c r="D368" s="2"/>
      <c r="E368" s="2"/>
      <c r="F368" s="2"/>
      <c r="G368" s="2"/>
      <c r="H368" s="2"/>
      <c r="I368" s="2"/>
      <c r="J368" s="2"/>
      <c r="K368" s="2"/>
      <c r="L368" s="2"/>
      <c r="M368" s="2"/>
      <c r="N368" s="2"/>
      <c r="O368" s="2"/>
      <c r="P368" s="2"/>
      <c r="Q368" s="2"/>
    </row>
    <row r="369" spans="3:17">
      <c r="C369" s="2"/>
      <c r="D369" s="2"/>
      <c r="E369" s="2"/>
      <c r="F369" s="2"/>
      <c r="G369" s="2"/>
      <c r="H369" s="2"/>
      <c r="I369" s="2"/>
      <c r="J369" s="2"/>
      <c r="K369" s="2"/>
      <c r="L369" s="2"/>
      <c r="M369" s="2"/>
      <c r="N369" s="2"/>
      <c r="O369" s="2"/>
      <c r="P369" s="2"/>
      <c r="Q369" s="2"/>
    </row>
    <row r="370" spans="3:17">
      <c r="C370" s="2"/>
      <c r="D370" s="2"/>
      <c r="E370" s="2"/>
      <c r="F370" s="2"/>
      <c r="G370" s="2"/>
      <c r="H370" s="2"/>
      <c r="I370" s="2"/>
      <c r="J370" s="2"/>
      <c r="K370" s="2"/>
      <c r="L370" s="2"/>
      <c r="M370" s="2"/>
      <c r="N370" s="2"/>
      <c r="O370" s="2"/>
      <c r="P370" s="2"/>
      <c r="Q370" s="2"/>
    </row>
    <row r="371" spans="3:17">
      <c r="C371" s="2"/>
      <c r="D371" s="2"/>
      <c r="E371" s="2"/>
      <c r="F371" s="2"/>
      <c r="G371" s="2"/>
      <c r="H371" s="2"/>
      <c r="I371" s="2"/>
      <c r="J371" s="2"/>
      <c r="K371" s="2"/>
      <c r="L371" s="2"/>
      <c r="M371" s="2"/>
      <c r="N371" s="2"/>
      <c r="O371" s="2"/>
      <c r="P371" s="2"/>
      <c r="Q371" s="2"/>
    </row>
    <row r="372" spans="3:17">
      <c r="C372" s="2"/>
      <c r="D372" s="2"/>
      <c r="E372" s="2"/>
      <c r="F372" s="2"/>
      <c r="G372" s="2"/>
      <c r="H372" s="2"/>
      <c r="I372" s="2"/>
      <c r="J372" s="2"/>
      <c r="K372" s="2"/>
      <c r="L372" s="2"/>
      <c r="M372" s="2"/>
      <c r="N372" s="2"/>
      <c r="O372" s="2"/>
      <c r="P372" s="2"/>
      <c r="Q372" s="2"/>
    </row>
    <row r="373" spans="3:17">
      <c r="C373" s="2"/>
      <c r="D373" s="2"/>
      <c r="E373" s="2"/>
      <c r="F373" s="2"/>
      <c r="G373" s="2"/>
      <c r="H373" s="2"/>
      <c r="I373" s="2"/>
      <c r="J373" s="2"/>
      <c r="K373" s="2"/>
      <c r="L373" s="2"/>
      <c r="M373" s="2"/>
      <c r="N373" s="2"/>
      <c r="O373" s="2"/>
      <c r="P373" s="2"/>
      <c r="Q373" s="2"/>
    </row>
    <row r="374" spans="3:17">
      <c r="C374" s="2"/>
      <c r="D374" s="2"/>
      <c r="E374" s="2"/>
      <c r="F374" s="2"/>
      <c r="G374" s="2"/>
      <c r="H374" s="2"/>
      <c r="I374" s="2"/>
      <c r="J374" s="2"/>
      <c r="K374" s="2"/>
      <c r="L374" s="2"/>
      <c r="M374" s="2"/>
      <c r="N374" s="2"/>
      <c r="O374" s="2"/>
      <c r="P374" s="2"/>
      <c r="Q374" s="2"/>
    </row>
    <row r="375" spans="3:17">
      <c r="C375" s="2"/>
      <c r="D375" s="2"/>
      <c r="E375" s="2"/>
      <c r="F375" s="2"/>
      <c r="G375" s="2"/>
      <c r="H375" s="2"/>
      <c r="I375" s="2"/>
      <c r="J375" s="2"/>
      <c r="K375" s="2"/>
      <c r="L375" s="2"/>
      <c r="M375" s="2"/>
      <c r="N375" s="2"/>
      <c r="O375" s="2"/>
      <c r="P375" s="2"/>
      <c r="Q375" s="2"/>
    </row>
    <row r="376" spans="3:17">
      <c r="C376" s="2"/>
      <c r="D376" s="2"/>
      <c r="E376" s="2"/>
      <c r="F376" s="2"/>
      <c r="G376" s="2"/>
      <c r="H376" s="2"/>
      <c r="I376" s="2"/>
      <c r="J376" s="2"/>
      <c r="K376" s="2"/>
      <c r="L376" s="2"/>
      <c r="M376" s="2"/>
      <c r="N376" s="2"/>
      <c r="O376" s="2"/>
      <c r="P376" s="2"/>
      <c r="Q376" s="2"/>
    </row>
    <row r="377" spans="3:17">
      <c r="C377" s="2"/>
      <c r="D377" s="2"/>
      <c r="E377" s="2"/>
      <c r="F377" s="2"/>
      <c r="G377" s="2"/>
      <c r="H377" s="2"/>
      <c r="I377" s="2"/>
      <c r="J377" s="2"/>
      <c r="K377" s="2"/>
      <c r="L377" s="2"/>
      <c r="M377" s="2"/>
      <c r="N377" s="2"/>
      <c r="O377" s="2"/>
      <c r="P377" s="2"/>
      <c r="Q377" s="2"/>
    </row>
    <row r="378" spans="3:17">
      <c r="C378" s="2"/>
      <c r="D378" s="2"/>
      <c r="E378" s="2"/>
      <c r="F378" s="2"/>
      <c r="G378" s="2"/>
      <c r="H378" s="2"/>
      <c r="I378" s="2"/>
      <c r="J378" s="2"/>
      <c r="K378" s="2"/>
      <c r="L378" s="2"/>
      <c r="M378" s="2"/>
      <c r="N378" s="2"/>
      <c r="O378" s="2"/>
      <c r="P378" s="2"/>
      <c r="Q378" s="2"/>
    </row>
    <row r="379" spans="3:17">
      <c r="C379" s="2"/>
      <c r="D379" s="2"/>
      <c r="E379" s="2"/>
      <c r="F379" s="2"/>
      <c r="G379" s="2"/>
      <c r="H379" s="2"/>
      <c r="I379" s="2"/>
      <c r="J379" s="2"/>
      <c r="K379" s="2"/>
      <c r="L379" s="2"/>
      <c r="M379" s="2"/>
      <c r="N379" s="2"/>
      <c r="O379" s="2"/>
      <c r="P379" s="2"/>
      <c r="Q379" s="2"/>
    </row>
    <row r="380" spans="3:17">
      <c r="C380" s="2"/>
      <c r="D380" s="2"/>
      <c r="E380" s="2"/>
      <c r="F380" s="2"/>
      <c r="G380" s="2"/>
      <c r="H380" s="2"/>
      <c r="I380" s="2"/>
      <c r="J380" s="2"/>
      <c r="K380" s="2"/>
      <c r="L380" s="2"/>
      <c r="M380" s="2"/>
      <c r="N380" s="2"/>
      <c r="O380" s="2"/>
      <c r="P380" s="2"/>
      <c r="Q380" s="2"/>
    </row>
    <row r="381" spans="3:17">
      <c r="C381" s="2"/>
      <c r="D381" s="2"/>
      <c r="E381" s="2"/>
      <c r="F381" s="2"/>
      <c r="G381" s="2"/>
      <c r="H381" s="2"/>
      <c r="I381" s="2"/>
      <c r="J381" s="2"/>
      <c r="K381" s="2"/>
      <c r="L381" s="2"/>
      <c r="M381" s="2"/>
      <c r="N381" s="2"/>
      <c r="O381" s="2"/>
      <c r="P381" s="2"/>
      <c r="Q381" s="2"/>
    </row>
    <row r="382" spans="3:17">
      <c r="C382" s="2"/>
      <c r="D382" s="2"/>
      <c r="E382" s="2"/>
      <c r="F382" s="2"/>
      <c r="G382" s="2"/>
      <c r="H382" s="2"/>
      <c r="I382" s="2"/>
      <c r="J382" s="2"/>
      <c r="K382" s="2"/>
      <c r="L382" s="2"/>
      <c r="M382" s="2"/>
      <c r="N382" s="2"/>
      <c r="O382" s="2"/>
      <c r="P382" s="2"/>
      <c r="Q382" s="2"/>
    </row>
    <row r="383" spans="3:17">
      <c r="C383" s="2"/>
      <c r="D383" s="2"/>
      <c r="E383" s="2"/>
      <c r="F383" s="2"/>
      <c r="G383" s="2"/>
      <c r="H383" s="2"/>
      <c r="I383" s="2"/>
      <c r="J383" s="2"/>
      <c r="K383" s="2"/>
      <c r="L383" s="2"/>
      <c r="M383" s="2"/>
      <c r="N383" s="2"/>
      <c r="O383" s="2"/>
      <c r="P383" s="2"/>
      <c r="Q383" s="2"/>
    </row>
    <row r="384" spans="3:17">
      <c r="C384" s="2"/>
      <c r="D384" s="2"/>
      <c r="E384" s="2"/>
      <c r="F384" s="2"/>
      <c r="G384" s="2"/>
      <c r="H384" s="2"/>
      <c r="I384" s="2"/>
      <c r="J384" s="2"/>
      <c r="K384" s="2"/>
      <c r="L384" s="2"/>
      <c r="M384" s="2"/>
      <c r="N384" s="2"/>
      <c r="O384" s="2"/>
      <c r="P384" s="2"/>
      <c r="Q384" s="2"/>
    </row>
    <row r="385" spans="3:17">
      <c r="C385" s="2"/>
      <c r="D385" s="2"/>
      <c r="E385" s="2"/>
      <c r="F385" s="2"/>
      <c r="G385" s="2"/>
      <c r="H385" s="2"/>
      <c r="I385" s="2"/>
      <c r="J385" s="2"/>
      <c r="K385" s="2"/>
      <c r="L385" s="2"/>
      <c r="M385" s="2"/>
      <c r="N385" s="2"/>
      <c r="O385" s="2"/>
      <c r="P385" s="2"/>
      <c r="Q385" s="2"/>
    </row>
    <row r="386" spans="3:17">
      <c r="C386" s="2"/>
      <c r="D386" s="2"/>
      <c r="E386" s="2"/>
      <c r="F386" s="2"/>
      <c r="G386" s="2"/>
      <c r="H386" s="2"/>
      <c r="I386" s="2"/>
      <c r="J386" s="2"/>
      <c r="K386" s="2"/>
      <c r="L386" s="2"/>
      <c r="M386" s="2"/>
      <c r="N386" s="2"/>
      <c r="O386" s="2"/>
      <c r="P386" s="2"/>
      <c r="Q386" s="2"/>
    </row>
    <row r="387" spans="3:17">
      <c r="C387" s="2"/>
      <c r="D387" s="2"/>
      <c r="E387" s="2"/>
      <c r="F387" s="2"/>
      <c r="G387" s="2"/>
      <c r="H387" s="2"/>
      <c r="I387" s="2"/>
      <c r="J387" s="2"/>
      <c r="K387" s="2"/>
      <c r="L387" s="2"/>
      <c r="M387" s="2"/>
      <c r="N387" s="2"/>
      <c r="O387" s="2"/>
      <c r="P387" s="2"/>
      <c r="Q387" s="2"/>
    </row>
    <row r="388" spans="3:17">
      <c r="C388" s="2"/>
      <c r="D388" s="2"/>
      <c r="E388" s="2"/>
      <c r="F388" s="2"/>
      <c r="G388" s="2"/>
      <c r="H388" s="2"/>
      <c r="I388" s="2"/>
      <c r="J388" s="2"/>
      <c r="K388" s="2"/>
      <c r="L388" s="2"/>
      <c r="M388" s="2"/>
      <c r="N388" s="2"/>
      <c r="O388" s="2"/>
      <c r="P388" s="2"/>
      <c r="Q388" s="2"/>
    </row>
    <row r="389" spans="3:17">
      <c r="C389" s="2"/>
      <c r="D389" s="2"/>
      <c r="E389" s="2"/>
      <c r="F389" s="2"/>
      <c r="G389" s="2"/>
      <c r="H389" s="2"/>
      <c r="I389" s="2"/>
      <c r="J389" s="2"/>
      <c r="K389" s="2"/>
      <c r="L389" s="2"/>
      <c r="M389" s="2"/>
      <c r="N389" s="2"/>
      <c r="O389" s="2"/>
      <c r="P389" s="2"/>
      <c r="Q389" s="2"/>
    </row>
    <row r="390" spans="3:17">
      <c r="C390" s="2"/>
      <c r="D390" s="2"/>
      <c r="E390" s="2"/>
      <c r="F390" s="2"/>
      <c r="G390" s="2"/>
      <c r="H390" s="2"/>
      <c r="I390" s="2"/>
      <c r="J390" s="2"/>
      <c r="K390" s="2"/>
      <c r="L390" s="2"/>
      <c r="M390" s="2"/>
      <c r="N390" s="2"/>
      <c r="O390" s="2"/>
      <c r="P390" s="2"/>
      <c r="Q390" s="2"/>
    </row>
    <row r="391" spans="3:17">
      <c r="C391" s="2"/>
      <c r="D391" s="2"/>
      <c r="E391" s="2"/>
      <c r="F391" s="2"/>
      <c r="G391" s="2"/>
      <c r="H391" s="2"/>
      <c r="I391" s="2"/>
      <c r="J391" s="2"/>
      <c r="K391" s="2"/>
      <c r="L391" s="2"/>
      <c r="M391" s="2"/>
      <c r="N391" s="2"/>
      <c r="O391" s="2"/>
      <c r="P391" s="2"/>
      <c r="Q391" s="2"/>
    </row>
    <row r="392" spans="3:17">
      <c r="C392" s="2"/>
      <c r="D392" s="2"/>
      <c r="E392" s="2"/>
      <c r="F392" s="2"/>
      <c r="G392" s="2"/>
      <c r="H392" s="2"/>
      <c r="I392" s="2"/>
      <c r="J392" s="2"/>
      <c r="K392" s="2"/>
      <c r="L392" s="2"/>
      <c r="M392" s="2"/>
      <c r="N392" s="2"/>
      <c r="O392" s="2"/>
      <c r="P392" s="2"/>
      <c r="Q392" s="2"/>
    </row>
    <row r="393" spans="3:17">
      <c r="C393" s="2"/>
      <c r="D393" s="2"/>
      <c r="E393" s="2"/>
      <c r="F393" s="2"/>
      <c r="G393" s="2"/>
      <c r="H393" s="2"/>
      <c r="I393" s="2"/>
      <c r="J393" s="2"/>
      <c r="K393" s="2"/>
      <c r="L393" s="2"/>
      <c r="M393" s="2"/>
      <c r="N393" s="2"/>
      <c r="O393" s="2"/>
      <c r="P393" s="2"/>
      <c r="Q393" s="2"/>
    </row>
    <row r="394" spans="3:17">
      <c r="C394" s="2"/>
      <c r="D394" s="2"/>
      <c r="E394" s="2"/>
      <c r="F394" s="2"/>
      <c r="G394" s="2"/>
      <c r="H394" s="2"/>
      <c r="I394" s="2"/>
      <c r="J394" s="2"/>
      <c r="K394" s="2"/>
      <c r="L394" s="2"/>
      <c r="M394" s="2"/>
      <c r="N394" s="2"/>
      <c r="O394" s="2"/>
      <c r="P394" s="2"/>
      <c r="Q394" s="2"/>
    </row>
    <row r="395" spans="3:17">
      <c r="C395" s="2"/>
      <c r="D395" s="2"/>
      <c r="E395" s="2"/>
      <c r="F395" s="2"/>
      <c r="G395" s="2"/>
      <c r="H395" s="2"/>
      <c r="I395" s="2"/>
      <c r="J395" s="2"/>
      <c r="K395" s="2"/>
      <c r="L395" s="2"/>
      <c r="M395" s="2"/>
      <c r="N395" s="2"/>
      <c r="O395" s="2"/>
      <c r="P395" s="2"/>
      <c r="Q395" s="2"/>
    </row>
    <row r="396" spans="3:17">
      <c r="C396" s="2"/>
      <c r="D396" s="2"/>
      <c r="E396" s="2"/>
      <c r="F396" s="2"/>
      <c r="G396" s="2"/>
      <c r="H396" s="2"/>
      <c r="I396" s="2"/>
      <c r="J396" s="2"/>
      <c r="K396" s="2"/>
      <c r="L396" s="2"/>
      <c r="M396" s="2"/>
      <c r="N396" s="2"/>
      <c r="O396" s="2"/>
      <c r="P396" s="2"/>
      <c r="Q396" s="2"/>
    </row>
    <row r="397" spans="3:17">
      <c r="C397" s="2"/>
      <c r="D397" s="2"/>
      <c r="E397" s="2"/>
      <c r="F397" s="2"/>
      <c r="G397" s="2"/>
      <c r="H397" s="2"/>
      <c r="I397" s="2"/>
      <c r="J397" s="2"/>
      <c r="K397" s="2"/>
      <c r="L397" s="2"/>
      <c r="M397" s="2"/>
      <c r="N397" s="2"/>
      <c r="O397" s="2"/>
      <c r="P397" s="2"/>
      <c r="Q397" s="2"/>
    </row>
    <row r="398" spans="3:17">
      <c r="C398" s="2"/>
      <c r="D398" s="2"/>
      <c r="E398" s="2"/>
      <c r="F398" s="2"/>
      <c r="G398" s="2"/>
      <c r="H398" s="2"/>
      <c r="I398" s="2"/>
      <c r="J398" s="2"/>
      <c r="K398" s="2"/>
      <c r="L398" s="2"/>
      <c r="M398" s="2"/>
      <c r="N398" s="2"/>
      <c r="O398" s="2"/>
      <c r="P398" s="2"/>
      <c r="Q398" s="2"/>
    </row>
    <row r="399" spans="3:17">
      <c r="C399" s="2"/>
      <c r="D399" s="2"/>
      <c r="E399" s="2"/>
      <c r="F399" s="2"/>
      <c r="G399" s="2"/>
      <c r="H399" s="2"/>
      <c r="I399" s="2"/>
      <c r="J399" s="2"/>
      <c r="K399" s="2"/>
      <c r="L399" s="2"/>
      <c r="M399" s="2"/>
      <c r="N399" s="2"/>
      <c r="O399" s="2"/>
      <c r="P399" s="2"/>
      <c r="Q399" s="2"/>
    </row>
    <row r="400" spans="3:17">
      <c r="C400" s="2"/>
      <c r="D400" s="2"/>
      <c r="E400" s="2"/>
      <c r="F400" s="2"/>
      <c r="G400" s="2"/>
      <c r="H400" s="2"/>
      <c r="I400" s="2"/>
      <c r="J400" s="2"/>
      <c r="K400" s="2"/>
      <c r="L400" s="2"/>
      <c r="M400" s="2"/>
      <c r="N400" s="2"/>
      <c r="O400" s="2"/>
      <c r="P400" s="2"/>
      <c r="Q400" s="2"/>
    </row>
    <row r="401" spans="3:17">
      <c r="C401" s="2"/>
      <c r="D401" s="2"/>
      <c r="E401" s="2"/>
      <c r="F401" s="2"/>
      <c r="G401" s="2"/>
      <c r="H401" s="2"/>
      <c r="I401" s="2"/>
      <c r="J401" s="2"/>
      <c r="K401" s="2"/>
      <c r="L401" s="2"/>
      <c r="M401" s="2"/>
      <c r="N401" s="2"/>
      <c r="O401" s="2"/>
      <c r="P401" s="2"/>
      <c r="Q401" s="2"/>
    </row>
    <row r="402" spans="3:17">
      <c r="C402" s="2"/>
      <c r="D402" s="2"/>
      <c r="E402" s="2"/>
      <c r="F402" s="2"/>
      <c r="G402" s="2"/>
      <c r="H402" s="2"/>
      <c r="I402" s="2"/>
      <c r="J402" s="2"/>
      <c r="K402" s="2"/>
      <c r="L402" s="2"/>
      <c r="M402" s="2"/>
      <c r="N402" s="2"/>
      <c r="O402" s="2"/>
      <c r="P402" s="2"/>
      <c r="Q402" s="2"/>
    </row>
    <row r="403" spans="3:17">
      <c r="C403" s="2"/>
      <c r="D403" s="2"/>
      <c r="E403" s="2"/>
      <c r="F403" s="2"/>
      <c r="G403" s="2"/>
      <c r="H403" s="2"/>
      <c r="I403" s="2"/>
      <c r="J403" s="2"/>
      <c r="K403" s="2"/>
      <c r="L403" s="2"/>
      <c r="M403" s="2"/>
      <c r="N403" s="2"/>
      <c r="O403" s="2"/>
      <c r="P403" s="2"/>
      <c r="Q403" s="2"/>
    </row>
    <row r="404" spans="3:17">
      <c r="C404" s="2"/>
      <c r="D404" s="2"/>
      <c r="E404" s="2"/>
      <c r="F404" s="2"/>
      <c r="G404" s="2"/>
      <c r="H404" s="2"/>
      <c r="I404" s="2"/>
      <c r="J404" s="2"/>
      <c r="K404" s="2"/>
      <c r="L404" s="2"/>
      <c r="M404" s="2"/>
      <c r="N404" s="2"/>
      <c r="O404" s="2"/>
      <c r="P404" s="2"/>
      <c r="Q404" s="2"/>
    </row>
    <row r="405" spans="3:17">
      <c r="C405" s="2"/>
      <c r="D405" s="2"/>
      <c r="E405" s="2"/>
      <c r="F405" s="2"/>
      <c r="G405" s="2"/>
      <c r="H405" s="2"/>
      <c r="I405" s="2"/>
      <c r="J405" s="2"/>
      <c r="K405" s="2"/>
      <c r="L405" s="2"/>
      <c r="M405" s="2"/>
      <c r="N405" s="2"/>
      <c r="O405" s="2"/>
      <c r="P405" s="2"/>
      <c r="Q405" s="2"/>
    </row>
    <row r="406" spans="3:17">
      <c r="C406" s="2"/>
      <c r="D406" s="2"/>
      <c r="E406" s="2"/>
      <c r="F406" s="2"/>
      <c r="G406" s="2"/>
      <c r="H406" s="2"/>
      <c r="I406" s="2"/>
      <c r="J406" s="2"/>
      <c r="K406" s="2"/>
      <c r="L406" s="2"/>
      <c r="M406" s="2"/>
      <c r="N406" s="2"/>
      <c r="O406" s="2"/>
      <c r="P406" s="2"/>
      <c r="Q406" s="2"/>
    </row>
    <row r="407" spans="3:17">
      <c r="C407" s="2"/>
      <c r="D407" s="2"/>
      <c r="E407" s="2"/>
      <c r="F407" s="2"/>
      <c r="G407" s="2"/>
      <c r="H407" s="2"/>
      <c r="I407" s="2"/>
      <c r="J407" s="2"/>
      <c r="K407" s="2"/>
      <c r="L407" s="2"/>
      <c r="M407" s="2"/>
      <c r="N407" s="2"/>
      <c r="O407" s="2"/>
      <c r="P407" s="2"/>
      <c r="Q407" s="2"/>
    </row>
    <row r="408" spans="3:17">
      <c r="C408" s="2"/>
      <c r="D408" s="2"/>
      <c r="E408" s="2"/>
      <c r="F408" s="2"/>
      <c r="G408" s="2"/>
      <c r="H408" s="2"/>
      <c r="I408" s="2"/>
      <c r="J408" s="2"/>
      <c r="K408" s="2"/>
      <c r="L408" s="2"/>
      <c r="M408" s="2"/>
      <c r="N408" s="2"/>
      <c r="O408" s="2"/>
      <c r="P408" s="2"/>
      <c r="Q408" s="2"/>
    </row>
    <row r="409" spans="3:17">
      <c r="C409" s="2"/>
      <c r="D409" s="2"/>
      <c r="E409" s="2"/>
      <c r="F409" s="2"/>
      <c r="G409" s="2"/>
      <c r="H409" s="2"/>
      <c r="I409" s="2"/>
      <c r="J409" s="2"/>
      <c r="K409" s="2"/>
      <c r="L409" s="2"/>
      <c r="M409" s="2"/>
      <c r="N409" s="2"/>
      <c r="O409" s="2"/>
      <c r="P409" s="2"/>
      <c r="Q409" s="2"/>
    </row>
    <row r="410" spans="3:17">
      <c r="C410" s="2"/>
      <c r="D410" s="2"/>
      <c r="E410" s="2"/>
      <c r="F410" s="2"/>
      <c r="G410" s="2"/>
      <c r="H410" s="2"/>
      <c r="I410" s="2"/>
      <c r="J410" s="2"/>
      <c r="K410" s="2"/>
      <c r="L410" s="2"/>
      <c r="M410" s="2"/>
      <c r="N410" s="2"/>
      <c r="O410" s="2"/>
      <c r="P410" s="2"/>
      <c r="Q410" s="2"/>
    </row>
    <row r="411" spans="3:17">
      <c r="C411" s="2"/>
      <c r="D411" s="2"/>
      <c r="E411" s="2"/>
      <c r="F411" s="2"/>
      <c r="G411" s="2"/>
      <c r="H411" s="2"/>
      <c r="I411" s="2"/>
      <c r="J411" s="2"/>
      <c r="K411" s="2"/>
      <c r="L411" s="2"/>
      <c r="M411" s="2"/>
      <c r="N411" s="2"/>
      <c r="O411" s="2"/>
      <c r="P411" s="2"/>
      <c r="Q411" s="2"/>
    </row>
    <row r="412" spans="3:17">
      <c r="C412" s="2"/>
      <c r="D412" s="2"/>
      <c r="E412" s="2"/>
      <c r="F412" s="2"/>
      <c r="G412" s="2"/>
      <c r="H412" s="2"/>
      <c r="I412" s="2"/>
      <c r="J412" s="2"/>
      <c r="K412" s="2"/>
      <c r="L412" s="2"/>
      <c r="M412" s="2"/>
      <c r="N412" s="2"/>
      <c r="O412" s="2"/>
      <c r="P412" s="2"/>
      <c r="Q412" s="2"/>
    </row>
    <row r="413" spans="3:17">
      <c r="C413" s="2"/>
      <c r="D413" s="2"/>
      <c r="E413" s="2"/>
      <c r="F413" s="2"/>
      <c r="G413" s="2"/>
      <c r="H413" s="2"/>
      <c r="I413" s="2"/>
      <c r="J413" s="2"/>
      <c r="K413" s="2"/>
      <c r="L413" s="2"/>
      <c r="M413" s="2"/>
      <c r="N413" s="2"/>
      <c r="O413" s="2"/>
      <c r="P413" s="2"/>
      <c r="Q413" s="2"/>
    </row>
    <row r="414" spans="3:17">
      <c r="C414" s="2"/>
      <c r="D414" s="2"/>
      <c r="E414" s="2"/>
      <c r="F414" s="2"/>
      <c r="G414" s="2"/>
      <c r="H414" s="2"/>
      <c r="I414" s="2"/>
      <c r="J414" s="2"/>
      <c r="K414" s="2"/>
      <c r="L414" s="2"/>
      <c r="M414" s="2"/>
      <c r="N414" s="2"/>
      <c r="O414" s="2"/>
      <c r="P414" s="2"/>
      <c r="Q414" s="2"/>
    </row>
    <row r="415" spans="3:17">
      <c r="C415" s="2"/>
      <c r="D415" s="2"/>
      <c r="E415" s="2"/>
      <c r="F415" s="2"/>
      <c r="G415" s="2"/>
      <c r="H415" s="2"/>
      <c r="I415" s="2"/>
      <c r="J415" s="2"/>
      <c r="K415" s="2"/>
      <c r="L415" s="2"/>
      <c r="M415" s="2"/>
      <c r="N415" s="2"/>
      <c r="O415" s="2"/>
      <c r="P415" s="2"/>
      <c r="Q415" s="2"/>
    </row>
    <row r="416" spans="3:17">
      <c r="C416" s="2"/>
      <c r="D416" s="2"/>
      <c r="E416" s="2"/>
      <c r="F416" s="2"/>
      <c r="G416" s="2"/>
      <c r="H416" s="2"/>
      <c r="I416" s="2"/>
      <c r="J416" s="2"/>
      <c r="K416" s="2"/>
      <c r="L416" s="2"/>
      <c r="M416" s="2"/>
      <c r="N416" s="2"/>
      <c r="O416" s="2"/>
      <c r="P416" s="2"/>
      <c r="Q416" s="2"/>
    </row>
    <row r="417" spans="3:17">
      <c r="C417" s="2"/>
      <c r="D417" s="2"/>
      <c r="E417" s="2"/>
      <c r="F417" s="2"/>
      <c r="G417" s="2"/>
      <c r="H417" s="2"/>
      <c r="I417" s="2"/>
      <c r="J417" s="2"/>
      <c r="K417" s="2"/>
      <c r="L417" s="2"/>
      <c r="M417" s="2"/>
      <c r="N417" s="2"/>
      <c r="O417" s="2"/>
      <c r="P417" s="2"/>
      <c r="Q417" s="2"/>
    </row>
    <row r="418" spans="3:17">
      <c r="C418" s="2"/>
      <c r="D418" s="2"/>
      <c r="E418" s="2"/>
      <c r="F418" s="2"/>
      <c r="G418" s="2"/>
      <c r="H418" s="2"/>
      <c r="I418" s="2"/>
      <c r="J418" s="2"/>
      <c r="K418" s="2"/>
      <c r="L418" s="2"/>
      <c r="M418" s="2"/>
      <c r="N418" s="2"/>
      <c r="O418" s="2"/>
      <c r="P418" s="2"/>
      <c r="Q418" s="2"/>
    </row>
    <row r="419" spans="3:17">
      <c r="C419" s="2"/>
      <c r="D419" s="2"/>
      <c r="E419" s="2"/>
      <c r="F419" s="2"/>
      <c r="G419" s="2"/>
      <c r="H419" s="2"/>
      <c r="I419" s="2"/>
      <c r="J419" s="2"/>
      <c r="K419" s="2"/>
      <c r="L419" s="2"/>
      <c r="M419" s="2"/>
      <c r="N419" s="2"/>
      <c r="O419" s="2"/>
      <c r="P419" s="2"/>
      <c r="Q419" s="2"/>
    </row>
    <row r="420" spans="3:17">
      <c r="C420" s="2"/>
      <c r="D420" s="2"/>
      <c r="E420" s="2"/>
      <c r="F420" s="2"/>
      <c r="G420" s="2"/>
      <c r="H420" s="2"/>
      <c r="I420" s="2"/>
      <c r="J420" s="2"/>
      <c r="K420" s="2"/>
      <c r="L420" s="2"/>
      <c r="M420" s="2"/>
      <c r="N420" s="2"/>
      <c r="O420" s="2"/>
      <c r="P420" s="2"/>
      <c r="Q420" s="2"/>
    </row>
    <row r="421" spans="3:17">
      <c r="C421" s="2"/>
      <c r="D421" s="2"/>
      <c r="E421" s="2"/>
      <c r="F421" s="2"/>
      <c r="G421" s="2"/>
      <c r="H421" s="2"/>
      <c r="I421" s="2"/>
      <c r="J421" s="2"/>
      <c r="K421" s="2"/>
      <c r="L421" s="2"/>
      <c r="M421" s="2"/>
      <c r="N421" s="2"/>
      <c r="O421" s="2"/>
      <c r="P421" s="2"/>
      <c r="Q421" s="2"/>
    </row>
    <row r="422" spans="3:17">
      <c r="C422" s="2"/>
      <c r="D422" s="2"/>
      <c r="E422" s="2"/>
      <c r="F422" s="2"/>
      <c r="G422" s="2"/>
      <c r="H422" s="2"/>
      <c r="I422" s="2"/>
      <c r="J422" s="2"/>
      <c r="K422" s="2"/>
      <c r="L422" s="2"/>
      <c r="M422" s="2"/>
      <c r="N422" s="2"/>
      <c r="O422" s="2"/>
      <c r="P422" s="2"/>
      <c r="Q422" s="2"/>
    </row>
    <row r="423" spans="3:17">
      <c r="C423" s="2"/>
      <c r="D423" s="2"/>
      <c r="E423" s="2"/>
      <c r="F423" s="2"/>
      <c r="G423" s="2"/>
      <c r="H423" s="2"/>
      <c r="I423" s="2"/>
      <c r="J423" s="2"/>
      <c r="K423" s="2"/>
      <c r="L423" s="2"/>
      <c r="M423" s="2"/>
      <c r="N423" s="2"/>
      <c r="O423" s="2"/>
      <c r="P423" s="2"/>
      <c r="Q423" s="2"/>
    </row>
    <row r="424" spans="3:17">
      <c r="C424" s="2"/>
      <c r="D424" s="2"/>
      <c r="E424" s="2"/>
      <c r="F424" s="2"/>
      <c r="G424" s="2"/>
      <c r="H424" s="2"/>
      <c r="I424" s="2"/>
      <c r="J424" s="2"/>
      <c r="K424" s="2"/>
      <c r="L424" s="2"/>
      <c r="M424" s="2"/>
      <c r="N424" s="2"/>
      <c r="O424" s="2"/>
      <c r="P424" s="2"/>
      <c r="Q424" s="2"/>
    </row>
    <row r="425" spans="3:17">
      <c r="C425" s="2"/>
      <c r="D425" s="2"/>
      <c r="E425" s="2"/>
      <c r="F425" s="2"/>
      <c r="G425" s="2"/>
      <c r="H425" s="2"/>
      <c r="I425" s="2"/>
      <c r="J425" s="2"/>
      <c r="K425" s="2"/>
      <c r="L425" s="2"/>
      <c r="M425" s="2"/>
      <c r="N425" s="2"/>
      <c r="O425" s="2"/>
      <c r="P425" s="2"/>
      <c r="Q425" s="2"/>
    </row>
    <row r="426" spans="3:17">
      <c r="C426" s="2"/>
      <c r="D426" s="2"/>
      <c r="E426" s="2"/>
      <c r="F426" s="2"/>
      <c r="G426" s="2"/>
      <c r="H426" s="2"/>
      <c r="I426" s="2"/>
      <c r="J426" s="2"/>
      <c r="K426" s="2"/>
      <c r="L426" s="2"/>
      <c r="M426" s="2"/>
      <c r="N426" s="2"/>
      <c r="O426" s="2"/>
      <c r="P426" s="2"/>
      <c r="Q426" s="2"/>
    </row>
    <row r="427" spans="3:17">
      <c r="C427" s="2"/>
      <c r="D427" s="2"/>
      <c r="E427" s="2"/>
      <c r="F427" s="2"/>
      <c r="G427" s="2"/>
      <c r="H427" s="2"/>
      <c r="I427" s="2"/>
      <c r="J427" s="2"/>
      <c r="K427" s="2"/>
      <c r="L427" s="2"/>
      <c r="M427" s="2"/>
      <c r="N427" s="2"/>
      <c r="O427" s="2"/>
      <c r="P427" s="2"/>
      <c r="Q427" s="2"/>
    </row>
    <row r="428" spans="3:17">
      <c r="C428" s="2"/>
      <c r="D428" s="2"/>
      <c r="E428" s="2"/>
      <c r="F428" s="2"/>
      <c r="G428" s="2"/>
      <c r="H428" s="2"/>
      <c r="I428" s="2"/>
      <c r="J428" s="2"/>
      <c r="K428" s="2"/>
      <c r="L428" s="2"/>
      <c r="M428" s="2"/>
      <c r="N428" s="2"/>
      <c r="O428" s="2"/>
      <c r="P428" s="2"/>
      <c r="Q428" s="2"/>
    </row>
    <row r="429" spans="3:17">
      <c r="C429" s="2"/>
      <c r="D429" s="2"/>
      <c r="E429" s="2"/>
      <c r="F429" s="2"/>
      <c r="G429" s="2"/>
      <c r="H429" s="2"/>
      <c r="I429" s="2"/>
      <c r="J429" s="2"/>
      <c r="K429" s="2"/>
      <c r="L429" s="2"/>
      <c r="M429" s="2"/>
      <c r="N429" s="2"/>
      <c r="O429" s="2"/>
      <c r="P429" s="2"/>
      <c r="Q429" s="2"/>
    </row>
    <row r="430" spans="3:17">
      <c r="C430" s="2"/>
      <c r="D430" s="2"/>
      <c r="E430" s="2"/>
      <c r="F430" s="2"/>
      <c r="G430" s="2"/>
      <c r="H430" s="2"/>
      <c r="I430" s="2"/>
      <c r="J430" s="2"/>
      <c r="K430" s="2"/>
      <c r="L430" s="2"/>
      <c r="M430" s="2"/>
      <c r="N430" s="2"/>
      <c r="O430" s="2"/>
      <c r="P430" s="2"/>
      <c r="Q430" s="2"/>
    </row>
    <row r="431" spans="3:17">
      <c r="C431" s="2"/>
      <c r="D431" s="2"/>
      <c r="E431" s="2"/>
      <c r="F431" s="2"/>
      <c r="G431" s="2"/>
      <c r="H431" s="2"/>
      <c r="I431" s="2"/>
      <c r="J431" s="2"/>
      <c r="K431" s="2"/>
      <c r="L431" s="2"/>
      <c r="M431" s="2"/>
      <c r="N431" s="2"/>
      <c r="O431" s="2"/>
      <c r="P431" s="2"/>
      <c r="Q431" s="2"/>
    </row>
    <row r="432" spans="3:17">
      <c r="C432" s="2"/>
      <c r="D432" s="2"/>
      <c r="E432" s="2"/>
      <c r="F432" s="2"/>
      <c r="G432" s="2"/>
      <c r="H432" s="2"/>
      <c r="I432" s="2"/>
      <c r="J432" s="2"/>
      <c r="K432" s="2"/>
      <c r="L432" s="2"/>
      <c r="M432" s="2"/>
      <c r="N432" s="2"/>
      <c r="O432" s="2"/>
      <c r="P432" s="2"/>
      <c r="Q432" s="2"/>
    </row>
    <row r="433" spans="3:17">
      <c r="C433" s="2"/>
      <c r="D433" s="2"/>
      <c r="E433" s="2"/>
      <c r="F433" s="2"/>
      <c r="G433" s="2"/>
      <c r="H433" s="2"/>
      <c r="I433" s="2"/>
      <c r="J433" s="2"/>
      <c r="K433" s="2"/>
      <c r="L433" s="2"/>
      <c r="M433" s="2"/>
      <c r="N433" s="2"/>
      <c r="O433" s="2"/>
      <c r="P433" s="2"/>
      <c r="Q433" s="2"/>
    </row>
    <row r="434" spans="3:17">
      <c r="C434" s="2"/>
      <c r="D434" s="2"/>
      <c r="E434" s="2"/>
      <c r="F434" s="2"/>
      <c r="G434" s="2"/>
      <c r="H434" s="2"/>
      <c r="I434" s="2"/>
      <c r="J434" s="2"/>
      <c r="K434" s="2"/>
      <c r="L434" s="2"/>
      <c r="M434" s="2"/>
      <c r="N434" s="2"/>
      <c r="O434" s="2"/>
      <c r="P434" s="2"/>
      <c r="Q434" s="2"/>
    </row>
    <row r="435" spans="3:17">
      <c r="C435" s="2"/>
      <c r="D435" s="2"/>
      <c r="E435" s="2"/>
      <c r="F435" s="2"/>
      <c r="G435" s="2"/>
      <c r="H435" s="2"/>
      <c r="I435" s="2"/>
      <c r="J435" s="2"/>
      <c r="K435" s="2"/>
      <c r="L435" s="2"/>
      <c r="M435" s="2"/>
      <c r="N435" s="2"/>
      <c r="O435" s="2"/>
      <c r="P435" s="2"/>
      <c r="Q435" s="2"/>
    </row>
    <row r="436" spans="3:17">
      <c r="C436" s="2"/>
      <c r="D436" s="2"/>
      <c r="E436" s="2"/>
      <c r="F436" s="2"/>
      <c r="G436" s="2"/>
      <c r="H436" s="2"/>
      <c r="I436" s="2"/>
      <c r="J436" s="2"/>
      <c r="K436" s="2"/>
      <c r="L436" s="2"/>
      <c r="M436" s="2"/>
      <c r="N436" s="2"/>
      <c r="O436" s="2"/>
      <c r="P436" s="2"/>
      <c r="Q436" s="2"/>
    </row>
    <row r="437" spans="3:17">
      <c r="C437" s="2"/>
      <c r="D437" s="2"/>
      <c r="E437" s="2"/>
      <c r="F437" s="2"/>
      <c r="G437" s="2"/>
      <c r="H437" s="2"/>
      <c r="I437" s="2"/>
      <c r="J437" s="2"/>
      <c r="K437" s="2"/>
      <c r="L437" s="2"/>
      <c r="M437" s="2"/>
      <c r="N437" s="2"/>
      <c r="O437" s="2"/>
      <c r="P437" s="2"/>
      <c r="Q437" s="2"/>
    </row>
    <row r="438" spans="3:17">
      <c r="C438" s="2"/>
      <c r="D438" s="2"/>
      <c r="E438" s="2"/>
      <c r="F438" s="2"/>
      <c r="G438" s="2"/>
      <c r="H438" s="2"/>
      <c r="I438" s="2"/>
      <c r="J438" s="2"/>
      <c r="K438" s="2"/>
      <c r="L438" s="2"/>
      <c r="M438" s="2"/>
      <c r="N438" s="2"/>
      <c r="O438" s="2"/>
      <c r="P438" s="2"/>
      <c r="Q438" s="2"/>
    </row>
    <row r="439" spans="3:17">
      <c r="C439" s="2"/>
      <c r="D439" s="2"/>
      <c r="E439" s="2"/>
      <c r="F439" s="2"/>
      <c r="G439" s="2"/>
      <c r="H439" s="2"/>
      <c r="I439" s="2"/>
      <c r="J439" s="2"/>
      <c r="K439" s="2"/>
      <c r="L439" s="2"/>
      <c r="M439" s="2"/>
      <c r="N439" s="2"/>
      <c r="O439" s="2"/>
      <c r="P439" s="2"/>
      <c r="Q439" s="2"/>
    </row>
    <row r="440" spans="3:17">
      <c r="C440" s="2"/>
      <c r="D440" s="2"/>
      <c r="E440" s="2"/>
      <c r="F440" s="2"/>
      <c r="G440" s="2"/>
      <c r="H440" s="2"/>
      <c r="I440" s="2"/>
      <c r="J440" s="2"/>
      <c r="K440" s="2"/>
      <c r="L440" s="2"/>
      <c r="M440" s="2"/>
      <c r="N440" s="2"/>
      <c r="O440" s="2"/>
      <c r="P440" s="2"/>
      <c r="Q440" s="2"/>
    </row>
    <row r="441" spans="3:17">
      <c r="C441" s="2"/>
      <c r="D441" s="2"/>
      <c r="E441" s="2"/>
      <c r="F441" s="2"/>
      <c r="G441" s="2"/>
      <c r="H441" s="2"/>
      <c r="I441" s="2"/>
      <c r="J441" s="2"/>
      <c r="K441" s="2"/>
      <c r="L441" s="2"/>
      <c r="M441" s="2"/>
      <c r="N441" s="2"/>
      <c r="O441" s="2"/>
      <c r="P441" s="2"/>
      <c r="Q441" s="2"/>
    </row>
    <row r="442" spans="3:17">
      <c r="C442" s="2"/>
      <c r="D442" s="2"/>
      <c r="E442" s="2"/>
      <c r="F442" s="2"/>
      <c r="G442" s="2"/>
      <c r="H442" s="2"/>
      <c r="I442" s="2"/>
      <c r="J442" s="2"/>
      <c r="K442" s="2"/>
      <c r="L442" s="2"/>
      <c r="M442" s="2"/>
      <c r="N442" s="2"/>
      <c r="O442" s="2"/>
      <c r="P442" s="2"/>
      <c r="Q442" s="2"/>
    </row>
    <row r="443" spans="3:17">
      <c r="C443" s="2"/>
      <c r="D443" s="2"/>
      <c r="E443" s="2"/>
      <c r="F443" s="2"/>
      <c r="G443" s="2"/>
      <c r="H443" s="2"/>
      <c r="I443" s="2"/>
      <c r="J443" s="2"/>
      <c r="K443" s="2"/>
      <c r="L443" s="2"/>
      <c r="M443" s="2"/>
      <c r="N443" s="2"/>
      <c r="O443" s="2"/>
      <c r="P443" s="2"/>
      <c r="Q443" s="2"/>
    </row>
  </sheetData>
  <sheetProtection algorithmName="SHA-512" hashValue="Jh/5JyYxfrBNHExEvEzZHp44oJFeFVF5GSUik6ySDSpCdaSrw/RbYey4Ni3pQnXVvDWxfbmsOeu/FONnl0xXNw==" saltValue="TsniRoSdEfRjCxUBTicSrA==" spinCount="100000" sheet="1" selectLockedCells="1"/>
  <mergeCells count="100">
    <mergeCell ref="C45:Q45"/>
    <mergeCell ref="C27:F27"/>
    <mergeCell ref="C38:G38"/>
    <mergeCell ref="L28:M28"/>
    <mergeCell ref="L27:M27"/>
    <mergeCell ref="H39:M39"/>
    <mergeCell ref="M43:Q43"/>
    <mergeCell ref="C43:L43"/>
    <mergeCell ref="C44:L44"/>
    <mergeCell ref="M44:Q44"/>
    <mergeCell ref="C39:G39"/>
    <mergeCell ref="N39:Q39"/>
    <mergeCell ref="C31:Q31"/>
    <mergeCell ref="N38:Q38"/>
    <mergeCell ref="K36:L36"/>
    <mergeCell ref="M36:Q36"/>
    <mergeCell ref="P55:Q55"/>
    <mergeCell ref="P54:Q54"/>
    <mergeCell ref="C19:L19"/>
    <mergeCell ref="N25:Q25"/>
    <mergeCell ref="P53:Q53"/>
    <mergeCell ref="H52:I52"/>
    <mergeCell ref="C52:G52"/>
    <mergeCell ref="H50:M50"/>
    <mergeCell ref="H49:M49"/>
    <mergeCell ref="N50:Q50"/>
    <mergeCell ref="C41:Q41"/>
    <mergeCell ref="H48:J48"/>
    <mergeCell ref="H47:J47"/>
    <mergeCell ref="M47:Q47"/>
    <mergeCell ref="K47:L47"/>
    <mergeCell ref="C20:L20"/>
    <mergeCell ref="G2:Q2"/>
    <mergeCell ref="G3:Q3"/>
    <mergeCell ref="G7:Q7"/>
    <mergeCell ref="C21:Q21"/>
    <mergeCell ref="C23:G23"/>
    <mergeCell ref="N23:Q23"/>
    <mergeCell ref="H23:J23"/>
    <mergeCell ref="K23:M23"/>
    <mergeCell ref="E12:Q12"/>
    <mergeCell ref="C9:Q9"/>
    <mergeCell ref="C8:Q8"/>
    <mergeCell ref="C10:Q10"/>
    <mergeCell ref="M14:N14"/>
    <mergeCell ref="P14:Q14"/>
    <mergeCell ref="J14:K14"/>
    <mergeCell ref="E14:I14"/>
    <mergeCell ref="P52:Q52"/>
    <mergeCell ref="L52:O52"/>
    <mergeCell ref="J52:K52"/>
    <mergeCell ref="N49:Q49"/>
    <mergeCell ref="C46:Q46"/>
    <mergeCell ref="K48:L48"/>
    <mergeCell ref="C47:G47"/>
    <mergeCell ref="C48:G48"/>
    <mergeCell ref="C50:G50"/>
    <mergeCell ref="M48:Q48"/>
    <mergeCell ref="C49:G49"/>
    <mergeCell ref="M37:Q37"/>
    <mergeCell ref="M33:P33"/>
    <mergeCell ref="C33:L33"/>
    <mergeCell ref="H38:M38"/>
    <mergeCell ref="C34:Q34"/>
    <mergeCell ref="H36:J36"/>
    <mergeCell ref="H37:J37"/>
    <mergeCell ref="C35:Q35"/>
    <mergeCell ref="C36:G36"/>
    <mergeCell ref="C37:G37"/>
    <mergeCell ref="M32:Q32"/>
    <mergeCell ref="C32:L32"/>
    <mergeCell ref="J56:K56"/>
    <mergeCell ref="L55:O55"/>
    <mergeCell ref="L53:O53"/>
    <mergeCell ref="G56:I56"/>
    <mergeCell ref="L54:O54"/>
    <mergeCell ref="C53:G53"/>
    <mergeCell ref="H54:I54"/>
    <mergeCell ref="H53:I53"/>
    <mergeCell ref="J55:K55"/>
    <mergeCell ref="C54:G54"/>
    <mergeCell ref="C55:G55"/>
    <mergeCell ref="J53:K53"/>
    <mergeCell ref="J54:K54"/>
    <mergeCell ref="H55:I55"/>
    <mergeCell ref="C30:Q30"/>
    <mergeCell ref="C26:G26"/>
    <mergeCell ref="C25:G25"/>
    <mergeCell ref="P15:Q15"/>
    <mergeCell ref="H25:M25"/>
    <mergeCell ref="N26:Q26"/>
    <mergeCell ref="H26:M26"/>
    <mergeCell ref="M20:Q20"/>
    <mergeCell ref="C17:Q17"/>
    <mergeCell ref="E15:I15"/>
    <mergeCell ref="J15:L15"/>
    <mergeCell ref="C24:G24"/>
    <mergeCell ref="M15:N15"/>
    <mergeCell ref="M19:Q19"/>
    <mergeCell ref="C22:Q22"/>
  </mergeCells>
  <phoneticPr fontId="0" type="noConversion"/>
  <dataValidations count="3">
    <dataValidation type="list" allowBlank="1" showInputMessage="1" showErrorMessage="1" sqref="P52:Q52" xr:uid="{00000000-0002-0000-0000-000001000000}">
      <formula1>$P$52</formula1>
    </dataValidation>
    <dataValidation type="list" showInputMessage="1" showErrorMessage="1" sqref="L27:M27" xr:uid="{E76B40CD-6CA7-408D-8455-F00AC0CBFBEC}">
      <formula1>"Select, For-Profit, Nonprofit, Units of Local Govt, Public Hsg Auth"</formula1>
    </dataValidation>
    <dataValidation type="list" showInputMessage="1" showErrorMessage="1" sqref="P53:Q55" xr:uid="{B2C6D3E9-19F5-44FC-935B-067EEA559849}">
      <formula1>"Select, For Profit, Not For Profit"</formula1>
    </dataValidation>
  </dataValidations>
  <printOptions horizontalCentered="1"/>
  <pageMargins left="0.25" right="0.25" top="0.25" bottom="0.25" header="0.3" footer="0.3"/>
  <pageSetup scale="85" orientation="portrait" r:id="rId1"/>
  <headerFooter>
    <oddFooter>&amp;L&amp;"Calibri,Regular"&amp;9CDBG-DR / NSP Restore Riverview Offsite RFP&amp;C&amp;12 1&amp;R&amp;"Calibri,Regular"&amp;9 2/2021</oddFooter>
  </headerFooter>
  <ignoredErrors>
    <ignoredError sqref="B17:B34 B36:B55 B56:B130"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L62"/>
  <sheetViews>
    <sheetView showGridLines="0" zoomScaleNormal="100" workbookViewId="0">
      <selection activeCell="D7" sqref="D7"/>
    </sheetView>
  </sheetViews>
  <sheetFormatPr defaultColWidth="10.7109375" defaultRowHeight="12.75"/>
  <cols>
    <col min="1" max="1" width="3.140625" style="7" customWidth="1"/>
    <col min="2" max="2" width="3" style="407" bestFit="1" customWidth="1"/>
    <col min="3" max="3" width="23.5703125" style="8" customWidth="1"/>
    <col min="4" max="4" width="23.42578125" style="7" customWidth="1"/>
    <col min="5" max="5" width="9" style="7" customWidth="1"/>
    <col min="6" max="6" width="8.42578125" style="7" customWidth="1"/>
    <col min="7" max="7" width="15.140625" style="7" customWidth="1"/>
    <col min="8" max="8" width="14.7109375" style="7" customWidth="1"/>
    <col min="9" max="9" width="18.85546875" style="7" customWidth="1"/>
    <col min="10" max="10" width="2.85546875" style="7" customWidth="1"/>
    <col min="11" max="12" width="12.7109375" style="7" customWidth="1"/>
    <col min="13" max="18" width="10.7109375" style="7" customWidth="1"/>
    <col min="19" max="16384" width="10.7109375" style="7"/>
  </cols>
  <sheetData>
    <row r="1" spans="1:12">
      <c r="A1" s="886"/>
      <c r="B1" s="887"/>
      <c r="C1" s="888"/>
      <c r="D1" s="889"/>
      <c r="E1" s="889"/>
      <c r="F1" s="889"/>
      <c r="G1" s="889"/>
      <c r="H1" s="889"/>
      <c r="I1" s="889"/>
      <c r="J1" s="890"/>
    </row>
    <row r="2" spans="1:12" s="53" customFormat="1" ht="15" customHeight="1">
      <c r="A2" s="598"/>
      <c r="B2" s="637" t="s">
        <v>74</v>
      </c>
      <c r="C2" s="1327" t="s">
        <v>566</v>
      </c>
      <c r="D2" s="1328"/>
      <c r="E2" s="1328"/>
      <c r="F2" s="1328"/>
      <c r="G2" s="1328"/>
      <c r="H2" s="891" t="s">
        <v>40</v>
      </c>
      <c r="I2" s="406"/>
      <c r="J2" s="892"/>
      <c r="K2" s="60"/>
      <c r="L2" s="60"/>
    </row>
    <row r="3" spans="1:12" s="53" customFormat="1" ht="10.15" customHeight="1">
      <c r="A3" s="598"/>
      <c r="B3" s="893"/>
      <c r="C3" s="768"/>
      <c r="D3" s="640"/>
      <c r="E3" s="406"/>
      <c r="F3" s="406"/>
      <c r="G3" s="406"/>
      <c r="H3" s="406"/>
      <c r="I3" s="406"/>
      <c r="J3" s="892"/>
      <c r="K3" s="60"/>
    </row>
    <row r="4" spans="1:12" s="53" customFormat="1">
      <c r="A4" s="598"/>
      <c r="B4" s="628"/>
      <c r="C4" s="1326" t="s">
        <v>338</v>
      </c>
      <c r="D4" s="1326"/>
      <c r="E4" s="1326"/>
      <c r="F4" s="1326"/>
      <c r="G4" s="1326"/>
      <c r="H4" s="1326"/>
      <c r="I4" s="1326"/>
      <c r="J4" s="892"/>
      <c r="K4" s="60"/>
    </row>
    <row r="5" spans="1:12" s="53" customFormat="1" ht="9.6" customHeight="1" thickBot="1">
      <c r="A5" s="598"/>
      <c r="B5" s="628"/>
      <c r="C5" s="894"/>
      <c r="D5" s="895"/>
      <c r="E5" s="895"/>
      <c r="F5" s="895"/>
      <c r="G5" s="895"/>
      <c r="H5" s="895"/>
      <c r="I5" s="895"/>
      <c r="J5" s="892"/>
      <c r="K5" s="60"/>
    </row>
    <row r="6" spans="1:12" s="53" customFormat="1" ht="92.25" customHeight="1">
      <c r="A6" s="598"/>
      <c r="B6" s="628"/>
      <c r="C6" s="518" t="s">
        <v>77</v>
      </c>
      <c r="D6" s="399" t="s">
        <v>220</v>
      </c>
      <c r="E6" s="399" t="s">
        <v>750</v>
      </c>
      <c r="F6" s="399" t="s">
        <v>751</v>
      </c>
      <c r="G6" s="399" t="s">
        <v>487</v>
      </c>
      <c r="H6" s="399" t="s">
        <v>294</v>
      </c>
      <c r="I6" s="400" t="s">
        <v>293</v>
      </c>
      <c r="J6" s="629"/>
    </row>
    <row r="7" spans="1:12" s="53" customFormat="1">
      <c r="A7" s="598"/>
      <c r="B7" s="628"/>
      <c r="C7" s="516" t="s">
        <v>36</v>
      </c>
      <c r="D7" s="61"/>
      <c r="E7" s="521" t="s">
        <v>340</v>
      </c>
      <c r="F7" s="521" t="s">
        <v>340</v>
      </c>
      <c r="G7" s="521" t="s">
        <v>340</v>
      </c>
      <c r="H7" s="521" t="s">
        <v>340</v>
      </c>
      <c r="I7" s="401" t="s">
        <v>340</v>
      </c>
      <c r="J7" s="629"/>
    </row>
    <row r="8" spans="1:12" s="53" customFormat="1">
      <c r="A8" s="598"/>
      <c r="B8" s="628"/>
      <c r="C8" s="517" t="s">
        <v>272</v>
      </c>
      <c r="D8" s="61"/>
      <c r="E8" s="521" t="s">
        <v>340</v>
      </c>
      <c r="F8" s="521" t="s">
        <v>340</v>
      </c>
      <c r="G8" s="521" t="s">
        <v>340</v>
      </c>
      <c r="H8" s="521" t="s">
        <v>340</v>
      </c>
      <c r="I8" s="401" t="s">
        <v>340</v>
      </c>
      <c r="J8" s="629"/>
    </row>
    <row r="9" spans="1:12" s="53" customFormat="1">
      <c r="A9" s="598"/>
      <c r="B9" s="628"/>
      <c r="C9" s="517" t="s">
        <v>343</v>
      </c>
      <c r="D9" s="61"/>
      <c r="E9" s="521" t="s">
        <v>340</v>
      </c>
      <c r="F9" s="521" t="s">
        <v>340</v>
      </c>
      <c r="G9" s="521" t="s">
        <v>340</v>
      </c>
      <c r="H9" s="521" t="s">
        <v>340</v>
      </c>
      <c r="I9" s="401" t="s">
        <v>340</v>
      </c>
      <c r="J9" s="629"/>
    </row>
    <row r="10" spans="1:12" s="53" customFormat="1">
      <c r="A10" s="598"/>
      <c r="B10" s="628"/>
      <c r="C10" s="516" t="s">
        <v>51</v>
      </c>
      <c r="D10" s="61"/>
      <c r="E10" s="521" t="s">
        <v>340</v>
      </c>
      <c r="F10" s="521" t="s">
        <v>340</v>
      </c>
      <c r="G10" s="521" t="s">
        <v>340</v>
      </c>
      <c r="H10" s="521" t="s">
        <v>340</v>
      </c>
      <c r="I10" s="401" t="s">
        <v>340</v>
      </c>
      <c r="J10" s="629"/>
    </row>
    <row r="11" spans="1:12" s="53" customFormat="1">
      <c r="A11" s="598"/>
      <c r="B11" s="628"/>
      <c r="C11" s="516" t="s">
        <v>78</v>
      </c>
      <c r="D11" s="61"/>
      <c r="E11" s="521" t="s">
        <v>340</v>
      </c>
      <c r="F11" s="521" t="s">
        <v>340</v>
      </c>
      <c r="G11" s="521" t="s">
        <v>340</v>
      </c>
      <c r="H11" s="521" t="s">
        <v>340</v>
      </c>
      <c r="I11" s="401" t="s">
        <v>340</v>
      </c>
      <c r="J11" s="629"/>
    </row>
    <row r="12" spans="1:12" s="53" customFormat="1">
      <c r="A12" s="598"/>
      <c r="B12" s="628"/>
      <c r="C12" s="516" t="s">
        <v>79</v>
      </c>
      <c r="D12" s="61"/>
      <c r="E12" s="521" t="s">
        <v>340</v>
      </c>
      <c r="F12" s="521" t="s">
        <v>340</v>
      </c>
      <c r="G12" s="521" t="s">
        <v>340</v>
      </c>
      <c r="H12" s="521" t="s">
        <v>340</v>
      </c>
      <c r="I12" s="401" t="s">
        <v>340</v>
      </c>
      <c r="J12" s="629"/>
    </row>
    <row r="13" spans="1:12" s="53" customFormat="1">
      <c r="A13" s="598"/>
      <c r="B13" s="628"/>
      <c r="C13" s="516" t="s">
        <v>285</v>
      </c>
      <c r="D13" s="61"/>
      <c r="E13" s="521" t="s">
        <v>340</v>
      </c>
      <c r="F13" s="521" t="s">
        <v>340</v>
      </c>
      <c r="G13" s="521" t="s">
        <v>340</v>
      </c>
      <c r="H13" s="521" t="s">
        <v>340</v>
      </c>
      <c r="I13" s="401" t="s">
        <v>340</v>
      </c>
      <c r="J13" s="629"/>
    </row>
    <row r="14" spans="1:12" s="53" customFormat="1">
      <c r="A14" s="598"/>
      <c r="B14" s="628"/>
      <c r="C14" s="516" t="s">
        <v>285</v>
      </c>
      <c r="D14" s="61"/>
      <c r="E14" s="521" t="s">
        <v>340</v>
      </c>
      <c r="F14" s="521" t="s">
        <v>340</v>
      </c>
      <c r="G14" s="521" t="s">
        <v>340</v>
      </c>
      <c r="H14" s="521" t="s">
        <v>340</v>
      </c>
      <c r="I14" s="401" t="s">
        <v>340</v>
      </c>
      <c r="J14" s="629"/>
    </row>
    <row r="15" spans="1:12" s="53" customFormat="1">
      <c r="A15" s="598"/>
      <c r="B15" s="628"/>
      <c r="C15" s="516" t="s">
        <v>52</v>
      </c>
      <c r="D15" s="61"/>
      <c r="E15" s="521" t="s">
        <v>340</v>
      </c>
      <c r="F15" s="521" t="s">
        <v>340</v>
      </c>
      <c r="G15" s="521" t="s">
        <v>340</v>
      </c>
      <c r="H15" s="521" t="s">
        <v>340</v>
      </c>
      <c r="I15" s="401" t="s">
        <v>340</v>
      </c>
      <c r="J15" s="629"/>
    </row>
    <row r="16" spans="1:12" s="53" customFormat="1">
      <c r="A16" s="598"/>
      <c r="B16" s="628"/>
      <c r="C16" s="516" t="s">
        <v>50</v>
      </c>
      <c r="D16" s="61"/>
      <c r="E16" s="521" t="s">
        <v>340</v>
      </c>
      <c r="F16" s="521" t="s">
        <v>340</v>
      </c>
      <c r="G16" s="521" t="s">
        <v>340</v>
      </c>
      <c r="H16" s="521" t="s">
        <v>340</v>
      </c>
      <c r="I16" s="401" t="s">
        <v>340</v>
      </c>
      <c r="J16" s="629"/>
    </row>
    <row r="17" spans="1:10" s="53" customFormat="1">
      <c r="A17" s="598"/>
      <c r="B17" s="628"/>
      <c r="C17" s="516" t="s">
        <v>80</v>
      </c>
      <c r="D17" s="61"/>
      <c r="E17" s="521" t="s">
        <v>340</v>
      </c>
      <c r="F17" s="521" t="s">
        <v>340</v>
      </c>
      <c r="G17" s="521" t="s">
        <v>340</v>
      </c>
      <c r="H17" s="521" t="s">
        <v>340</v>
      </c>
      <c r="I17" s="401" t="s">
        <v>340</v>
      </c>
      <c r="J17" s="629"/>
    </row>
    <row r="18" spans="1:10" s="53" customFormat="1">
      <c r="A18" s="598"/>
      <c r="B18" s="628"/>
      <c r="C18" s="517" t="s">
        <v>81</v>
      </c>
      <c r="D18" s="61"/>
      <c r="E18" s="521" t="s">
        <v>340</v>
      </c>
      <c r="F18" s="521" t="s">
        <v>340</v>
      </c>
      <c r="G18" s="521" t="s">
        <v>340</v>
      </c>
      <c r="H18" s="521" t="s">
        <v>340</v>
      </c>
      <c r="I18" s="401" t="s">
        <v>340</v>
      </c>
      <c r="J18" s="629"/>
    </row>
    <row r="19" spans="1:10" s="53" customFormat="1" ht="25.5">
      <c r="A19" s="598"/>
      <c r="B19" s="628"/>
      <c r="C19" s="517" t="s">
        <v>82</v>
      </c>
      <c r="D19" s="61"/>
      <c r="E19" s="521" t="s">
        <v>340</v>
      </c>
      <c r="F19" s="521" t="s">
        <v>340</v>
      </c>
      <c r="G19" s="521" t="s">
        <v>340</v>
      </c>
      <c r="H19" s="521" t="s">
        <v>340</v>
      </c>
      <c r="I19" s="401" t="s">
        <v>340</v>
      </c>
      <c r="J19" s="629"/>
    </row>
    <row r="20" spans="1:10" s="53" customFormat="1" ht="25.5">
      <c r="A20" s="598"/>
      <c r="B20" s="628"/>
      <c r="C20" s="517" t="s">
        <v>222</v>
      </c>
      <c r="D20" s="61"/>
      <c r="E20" s="521" t="s">
        <v>340</v>
      </c>
      <c r="F20" s="521" t="s">
        <v>340</v>
      </c>
      <c r="G20" s="521" t="s">
        <v>340</v>
      </c>
      <c r="H20" s="521" t="s">
        <v>340</v>
      </c>
      <c r="I20" s="401" t="s">
        <v>340</v>
      </c>
      <c r="J20" s="629"/>
    </row>
    <row r="21" spans="1:10" s="53" customFormat="1">
      <c r="A21" s="598"/>
      <c r="B21" s="628"/>
      <c r="C21" s="516" t="s">
        <v>221</v>
      </c>
      <c r="D21" s="61"/>
      <c r="E21" s="521" t="s">
        <v>340</v>
      </c>
      <c r="F21" s="521" t="s">
        <v>340</v>
      </c>
      <c r="G21" s="521" t="s">
        <v>340</v>
      </c>
      <c r="H21" s="521" t="s">
        <v>340</v>
      </c>
      <c r="I21" s="401" t="s">
        <v>340</v>
      </c>
      <c r="J21" s="629"/>
    </row>
    <row r="22" spans="1:10" s="53" customFormat="1" ht="25.5">
      <c r="A22" s="598"/>
      <c r="B22" s="628"/>
      <c r="C22" s="517" t="s">
        <v>342</v>
      </c>
      <c r="D22" s="61"/>
      <c r="E22" s="521" t="s">
        <v>340</v>
      </c>
      <c r="F22" s="521" t="s">
        <v>340</v>
      </c>
      <c r="G22" s="521" t="s">
        <v>340</v>
      </c>
      <c r="H22" s="521" t="s">
        <v>340</v>
      </c>
      <c r="I22" s="401" t="s">
        <v>340</v>
      </c>
      <c r="J22" s="629"/>
    </row>
    <row r="23" spans="1:10" s="53" customFormat="1" ht="26.25" thickBot="1">
      <c r="A23" s="598"/>
      <c r="B23" s="628"/>
      <c r="C23" s="402" t="s">
        <v>223</v>
      </c>
      <c r="D23" s="403"/>
      <c r="E23" s="404" t="s">
        <v>340</v>
      </c>
      <c r="F23" s="404" t="s">
        <v>340</v>
      </c>
      <c r="G23" s="404" t="s">
        <v>340</v>
      </c>
      <c r="H23" s="404" t="s">
        <v>340</v>
      </c>
      <c r="I23" s="405" t="s">
        <v>340</v>
      </c>
      <c r="J23" s="629"/>
    </row>
    <row r="24" spans="1:10" s="53" customFormat="1">
      <c r="A24" s="598"/>
      <c r="B24" s="628"/>
      <c r="C24" s="894"/>
      <c r="D24" s="640"/>
      <c r="E24" s="640"/>
      <c r="F24" s="640"/>
      <c r="G24" s="640"/>
      <c r="H24" s="640"/>
      <c r="I24" s="640"/>
      <c r="J24" s="629"/>
    </row>
    <row r="25" spans="1:10" s="53" customFormat="1" ht="13.9" customHeight="1">
      <c r="A25" s="598"/>
      <c r="B25" s="771" t="s">
        <v>569</v>
      </c>
      <c r="C25" s="1320" t="s">
        <v>526</v>
      </c>
      <c r="D25" s="1320"/>
      <c r="E25" s="1320"/>
      <c r="F25" s="1320"/>
      <c r="G25" s="1320"/>
      <c r="H25" s="1320"/>
      <c r="I25" s="1320"/>
      <c r="J25" s="629"/>
    </row>
    <row r="26" spans="1:10" s="53" customFormat="1" ht="10.15" customHeight="1">
      <c r="A26" s="598"/>
      <c r="B26" s="893"/>
      <c r="C26" s="768"/>
      <c r="D26" s="640"/>
      <c r="E26" s="406"/>
      <c r="F26" s="406"/>
      <c r="G26" s="406"/>
      <c r="H26" s="406"/>
      <c r="I26" s="406"/>
      <c r="J26" s="629"/>
    </row>
    <row r="27" spans="1:10" s="45" customFormat="1" ht="12.6" customHeight="1" thickBot="1">
      <c r="A27" s="623"/>
      <c r="B27" s="896"/>
      <c r="C27" s="1321" t="s">
        <v>527</v>
      </c>
      <c r="D27" s="1321"/>
      <c r="E27" s="1321"/>
      <c r="F27" s="1321"/>
      <c r="G27" s="1321"/>
      <c r="H27" s="897"/>
      <c r="I27" s="636"/>
      <c r="J27" s="625"/>
    </row>
    <row r="28" spans="1:10" s="53" customFormat="1">
      <c r="A28" s="598"/>
      <c r="B28" s="628"/>
      <c r="C28" s="1322"/>
      <c r="D28" s="1323"/>
      <c r="E28" s="1323"/>
      <c r="F28" s="1334" t="s">
        <v>83</v>
      </c>
      <c r="G28" s="1335"/>
      <c r="H28" s="1336"/>
      <c r="I28" s="406"/>
      <c r="J28" s="629"/>
    </row>
    <row r="29" spans="1:10" s="53" customFormat="1">
      <c r="A29" s="598"/>
      <c r="B29" s="628"/>
      <c r="C29" s="1316" t="s">
        <v>286</v>
      </c>
      <c r="D29" s="1317"/>
      <c r="E29" s="1317"/>
      <c r="F29" s="1324"/>
      <c r="G29" s="1324"/>
      <c r="H29" s="1325"/>
      <c r="I29" s="406"/>
      <c r="J29" s="629"/>
    </row>
    <row r="30" spans="1:10" s="53" customFormat="1">
      <c r="A30" s="598"/>
      <c r="B30" s="628"/>
      <c r="C30" s="1316" t="s">
        <v>410</v>
      </c>
      <c r="D30" s="1317"/>
      <c r="E30" s="1317"/>
      <c r="F30" s="1324"/>
      <c r="G30" s="1324"/>
      <c r="H30" s="1325"/>
      <c r="I30" s="406"/>
      <c r="J30" s="629"/>
    </row>
    <row r="31" spans="1:10" s="53" customFormat="1">
      <c r="A31" s="598"/>
      <c r="B31" s="628"/>
      <c r="C31" s="1318" t="s">
        <v>88</v>
      </c>
      <c r="D31" s="1319"/>
      <c r="E31" s="1319"/>
      <c r="F31" s="1324"/>
      <c r="G31" s="1324"/>
      <c r="H31" s="1325"/>
      <c r="I31" s="406"/>
      <c r="J31" s="629"/>
    </row>
    <row r="32" spans="1:10" s="53" customFormat="1">
      <c r="A32" s="598"/>
      <c r="B32" s="628"/>
      <c r="C32" s="1316" t="s">
        <v>84</v>
      </c>
      <c r="D32" s="1317"/>
      <c r="E32" s="1317"/>
      <c r="F32" s="1324"/>
      <c r="G32" s="1324"/>
      <c r="H32" s="1325"/>
      <c r="I32" s="406"/>
      <c r="J32" s="629"/>
    </row>
    <row r="33" spans="1:10" s="53" customFormat="1">
      <c r="A33" s="598"/>
      <c r="B33" s="628"/>
      <c r="C33" s="1329" t="s">
        <v>409</v>
      </c>
      <c r="D33" s="1330"/>
      <c r="E33" s="1331"/>
      <c r="F33" s="1337"/>
      <c r="G33" s="1338"/>
      <c r="H33" s="1339"/>
      <c r="I33" s="406"/>
      <c r="J33" s="629"/>
    </row>
    <row r="34" spans="1:10" s="53" customFormat="1">
      <c r="A34" s="598"/>
      <c r="B34" s="628"/>
      <c r="C34" s="1316" t="s">
        <v>85</v>
      </c>
      <c r="D34" s="1317"/>
      <c r="E34" s="1317"/>
      <c r="F34" s="1324"/>
      <c r="G34" s="1324"/>
      <c r="H34" s="1325"/>
      <c r="I34" s="406"/>
      <c r="J34" s="629"/>
    </row>
    <row r="35" spans="1:10" s="53" customFormat="1">
      <c r="A35" s="598"/>
      <c r="B35" s="628"/>
      <c r="C35" s="1318" t="s">
        <v>488</v>
      </c>
      <c r="D35" s="1319"/>
      <c r="E35" s="1319"/>
      <c r="F35" s="1324"/>
      <c r="G35" s="1324"/>
      <c r="H35" s="1325"/>
      <c r="I35" s="406"/>
      <c r="J35" s="629"/>
    </row>
    <row r="36" spans="1:10" s="53" customFormat="1">
      <c r="A36" s="598"/>
      <c r="B36" s="628" t="s">
        <v>505</v>
      </c>
      <c r="C36" s="1316" t="s">
        <v>86</v>
      </c>
      <c r="D36" s="1317"/>
      <c r="E36" s="1317"/>
      <c r="F36" s="1324"/>
      <c r="G36" s="1324"/>
      <c r="H36" s="1325"/>
      <c r="I36" s="406"/>
      <c r="J36" s="629"/>
    </row>
    <row r="37" spans="1:10" s="53" customFormat="1" ht="13.5" thickBot="1">
      <c r="A37" s="598"/>
      <c r="B37" s="628"/>
      <c r="C37" s="1340" t="s">
        <v>287</v>
      </c>
      <c r="D37" s="1341"/>
      <c r="E37" s="1341"/>
      <c r="F37" s="1332"/>
      <c r="G37" s="1332"/>
      <c r="H37" s="1333"/>
      <c r="I37" s="406"/>
      <c r="J37" s="629"/>
    </row>
    <row r="38" spans="1:10" s="328" customFormat="1">
      <c r="A38" s="903"/>
      <c r="B38" s="628"/>
      <c r="C38" s="904"/>
      <c r="D38" s="904"/>
      <c r="E38" s="904"/>
      <c r="F38" s="905"/>
      <c r="G38" s="905"/>
      <c r="H38" s="905"/>
      <c r="I38" s="406"/>
      <c r="J38" s="906"/>
    </row>
    <row r="39" spans="1:10" s="328" customFormat="1">
      <c r="A39" s="903"/>
      <c r="B39" s="628"/>
      <c r="C39" s="904"/>
      <c r="D39" s="904"/>
      <c r="E39" s="904"/>
      <c r="F39" s="905"/>
      <c r="G39" s="905"/>
      <c r="H39" s="905"/>
      <c r="I39" s="406"/>
      <c r="J39" s="906"/>
    </row>
    <row r="40" spans="1:10" s="328" customFormat="1">
      <c r="A40" s="903"/>
      <c r="B40" s="628"/>
      <c r="C40" s="904"/>
      <c r="D40" s="904"/>
      <c r="E40" s="904"/>
      <c r="F40" s="905"/>
      <c r="G40" s="905"/>
      <c r="H40" s="905"/>
      <c r="I40" s="406"/>
      <c r="J40" s="906"/>
    </row>
    <row r="41" spans="1:10" s="328" customFormat="1">
      <c r="A41" s="903"/>
      <c r="B41" s="628"/>
      <c r="C41" s="904"/>
      <c r="D41" s="904"/>
      <c r="E41" s="904"/>
      <c r="F41" s="905"/>
      <c r="G41" s="905"/>
      <c r="H41" s="905"/>
      <c r="I41" s="406"/>
      <c r="J41" s="906"/>
    </row>
    <row r="42" spans="1:10" s="328" customFormat="1">
      <c r="A42" s="903"/>
      <c r="B42" s="628"/>
      <c r="C42" s="904"/>
      <c r="D42" s="904"/>
      <c r="E42" s="904"/>
      <c r="F42" s="905"/>
      <c r="G42" s="905"/>
      <c r="H42" s="905"/>
      <c r="I42" s="406"/>
      <c r="J42" s="906"/>
    </row>
    <row r="43" spans="1:10" s="328" customFormat="1">
      <c r="A43" s="903"/>
      <c r="B43" s="628"/>
      <c r="C43" s="904"/>
      <c r="D43" s="904"/>
      <c r="E43" s="904"/>
      <c r="F43" s="905"/>
      <c r="G43" s="905"/>
      <c r="H43" s="905"/>
      <c r="I43" s="406"/>
      <c r="J43" s="906"/>
    </row>
    <row r="44" spans="1:10" s="328" customFormat="1">
      <c r="A44" s="903"/>
      <c r="B44" s="628"/>
      <c r="C44" s="904"/>
      <c r="D44" s="904"/>
      <c r="E44" s="904"/>
      <c r="F44" s="905"/>
      <c r="G44" s="905"/>
      <c r="H44" s="905"/>
      <c r="I44" s="406"/>
      <c r="J44" s="906"/>
    </row>
    <row r="45" spans="1:10" s="328" customFormat="1">
      <c r="A45" s="903"/>
      <c r="B45" s="628"/>
      <c r="C45" s="904"/>
      <c r="D45" s="904"/>
      <c r="E45" s="904"/>
      <c r="F45" s="905"/>
      <c r="G45" s="905"/>
      <c r="H45" s="905"/>
      <c r="I45" s="406"/>
      <c r="J45" s="906"/>
    </row>
    <row r="46" spans="1:10" s="328" customFormat="1">
      <c r="A46" s="903"/>
      <c r="B46" s="628"/>
      <c r="C46" s="904"/>
      <c r="D46" s="904"/>
      <c r="E46" s="904"/>
      <c r="F46" s="905"/>
      <c r="G46" s="905"/>
      <c r="H46" s="905"/>
      <c r="I46" s="406"/>
      <c r="J46" s="906"/>
    </row>
    <row r="47" spans="1:10" s="328" customFormat="1">
      <c r="A47" s="903"/>
      <c r="B47" s="628"/>
      <c r="C47" s="904"/>
      <c r="D47" s="904"/>
      <c r="E47" s="904"/>
      <c r="F47" s="905"/>
      <c r="G47" s="905"/>
      <c r="H47" s="905"/>
      <c r="I47" s="406"/>
      <c r="J47" s="906"/>
    </row>
    <row r="48" spans="1:10" s="328" customFormat="1">
      <c r="A48" s="903"/>
      <c r="B48" s="628"/>
      <c r="C48" s="904"/>
      <c r="D48" s="904"/>
      <c r="E48" s="904"/>
      <c r="F48" s="905"/>
      <c r="G48" s="905"/>
      <c r="H48" s="905"/>
      <c r="I48" s="406"/>
      <c r="J48" s="906"/>
    </row>
    <row r="49" spans="1:10" s="328" customFormat="1">
      <c r="A49" s="903"/>
      <c r="B49" s="628"/>
      <c r="C49" s="904"/>
      <c r="D49" s="904"/>
      <c r="E49" s="904"/>
      <c r="F49" s="905"/>
      <c r="G49" s="905"/>
      <c r="H49" s="905"/>
      <c r="I49" s="406"/>
      <c r="J49" s="906"/>
    </row>
    <row r="50" spans="1:10" s="328" customFormat="1">
      <c r="A50" s="903"/>
      <c r="B50" s="628"/>
      <c r="C50" s="904"/>
      <c r="D50" s="904"/>
      <c r="E50" s="904"/>
      <c r="F50" s="905"/>
      <c r="G50" s="905"/>
      <c r="H50" s="905"/>
      <c r="I50" s="406"/>
      <c r="J50" s="906"/>
    </row>
    <row r="51" spans="1:10" s="328" customFormat="1">
      <c r="A51" s="903"/>
      <c r="B51" s="628"/>
      <c r="C51" s="904"/>
      <c r="D51" s="904"/>
      <c r="E51" s="904"/>
      <c r="F51" s="905"/>
      <c r="G51" s="905"/>
      <c r="H51" s="905"/>
      <c r="I51" s="406"/>
      <c r="J51" s="906"/>
    </row>
    <row r="52" spans="1:10" s="328" customFormat="1">
      <c r="A52" s="903"/>
      <c r="B52" s="628"/>
      <c r="C52" s="904"/>
      <c r="D52" s="904"/>
      <c r="E52" s="904"/>
      <c r="F52" s="905"/>
      <c r="G52" s="905"/>
      <c r="H52" s="905"/>
      <c r="I52" s="406"/>
      <c r="J52" s="906"/>
    </row>
    <row r="53" spans="1:10" s="328" customFormat="1">
      <c r="A53" s="903"/>
      <c r="B53" s="628"/>
      <c r="C53" s="904"/>
      <c r="D53" s="904"/>
      <c r="E53" s="904"/>
      <c r="F53" s="905"/>
      <c r="G53" s="905"/>
      <c r="H53" s="905"/>
      <c r="I53" s="406"/>
      <c r="J53" s="906"/>
    </row>
    <row r="54" spans="1:10" s="328" customFormat="1">
      <c r="A54" s="903"/>
      <c r="B54" s="628"/>
      <c r="C54" s="904"/>
      <c r="D54" s="904"/>
      <c r="E54" s="904"/>
      <c r="F54" s="905"/>
      <c r="G54" s="905"/>
      <c r="H54" s="905"/>
      <c r="I54" s="406"/>
      <c r="J54" s="906"/>
    </row>
    <row r="55" spans="1:10" s="328" customFormat="1">
      <c r="A55" s="903"/>
      <c r="B55" s="628"/>
      <c r="C55" s="904"/>
      <c r="D55" s="904"/>
      <c r="E55" s="904"/>
      <c r="F55" s="905"/>
      <c r="G55" s="905"/>
      <c r="H55" s="905"/>
      <c r="I55" s="406"/>
      <c r="J55" s="906"/>
    </row>
    <row r="56" spans="1:10" s="328" customFormat="1">
      <c r="A56" s="903"/>
      <c r="B56" s="628"/>
      <c r="C56" s="904"/>
      <c r="D56" s="904"/>
      <c r="E56" s="904"/>
      <c r="F56" s="905"/>
      <c r="G56" s="905"/>
      <c r="H56" s="905"/>
      <c r="I56" s="406"/>
      <c r="J56" s="906"/>
    </row>
    <row r="57" spans="1:10" s="328" customFormat="1">
      <c r="A57" s="903"/>
      <c r="B57" s="628"/>
      <c r="C57" s="904"/>
      <c r="D57" s="904"/>
      <c r="E57" s="904"/>
      <c r="F57" s="905"/>
      <c r="G57" s="905"/>
      <c r="H57" s="905"/>
      <c r="I57" s="406"/>
      <c r="J57" s="906"/>
    </row>
    <row r="58" spans="1:10" s="328" customFormat="1">
      <c r="A58" s="903"/>
      <c r="B58" s="628"/>
      <c r="C58" s="904"/>
      <c r="D58" s="904"/>
      <c r="E58" s="904"/>
      <c r="F58" s="905"/>
      <c r="G58" s="905"/>
      <c r="H58" s="905"/>
      <c r="I58" s="406"/>
      <c r="J58" s="906"/>
    </row>
    <row r="59" spans="1:10" s="328" customFormat="1">
      <c r="A59" s="903"/>
      <c r="B59" s="628"/>
      <c r="C59" s="904"/>
      <c r="D59" s="904"/>
      <c r="E59" s="904"/>
      <c r="F59" s="905"/>
      <c r="G59" s="905"/>
      <c r="H59" s="905"/>
      <c r="I59" s="406"/>
      <c r="J59" s="906"/>
    </row>
    <row r="60" spans="1:10" s="328" customFormat="1">
      <c r="A60" s="903"/>
      <c r="B60" s="628"/>
      <c r="C60" s="904"/>
      <c r="D60" s="904"/>
      <c r="E60" s="904"/>
      <c r="F60" s="905"/>
      <c r="G60" s="905"/>
      <c r="H60" s="905"/>
      <c r="I60" s="406"/>
      <c r="J60" s="906"/>
    </row>
    <row r="61" spans="1:10" s="328" customFormat="1">
      <c r="A61" s="903"/>
      <c r="B61" s="628"/>
      <c r="C61" s="904"/>
      <c r="D61" s="904"/>
      <c r="E61" s="904"/>
      <c r="F61" s="905"/>
      <c r="G61" s="905"/>
      <c r="H61" s="905"/>
      <c r="I61" s="406"/>
      <c r="J61" s="906"/>
    </row>
    <row r="62" spans="1:10" ht="11.1" customHeight="1">
      <c r="A62" s="898"/>
      <c r="B62" s="899"/>
      <c r="C62" s="900"/>
      <c r="D62" s="901"/>
      <c r="E62" s="901"/>
      <c r="F62" s="901"/>
      <c r="G62" s="901"/>
      <c r="H62" s="901"/>
      <c r="I62" s="901"/>
      <c r="J62" s="902"/>
    </row>
  </sheetData>
  <sheetProtection algorithmName="SHA-512" hashValue="1GHY9cE+ed5lU8iXMuPOdOBPm4QN2PJ/fvaqj/w0wVMsqvIHWaMHinvRHP+ZFfCV76lxysaL+vZgL1onImMyQg==" saltValue="j3o+F0Cx7vhP/iMnGJOsvQ==" spinCount="100000" sheet="1" selectLockedCells="1"/>
  <protectedRanges>
    <protectedRange sqref="F28:H61" name="Range2"/>
    <protectedRange sqref="E7:I23" name="Range1"/>
  </protectedRanges>
  <dataConsolidate link="1"/>
  <mergeCells count="24">
    <mergeCell ref="C4:I4"/>
    <mergeCell ref="C2:G2"/>
    <mergeCell ref="F36:H36"/>
    <mergeCell ref="C33:E33"/>
    <mergeCell ref="F37:H37"/>
    <mergeCell ref="F34:H34"/>
    <mergeCell ref="F35:H35"/>
    <mergeCell ref="F31:H31"/>
    <mergeCell ref="F32:H32"/>
    <mergeCell ref="C30:E30"/>
    <mergeCell ref="C29:E29"/>
    <mergeCell ref="C31:E31"/>
    <mergeCell ref="F28:H28"/>
    <mergeCell ref="F33:H33"/>
    <mergeCell ref="C36:E36"/>
    <mergeCell ref="C37:E37"/>
    <mergeCell ref="C34:E34"/>
    <mergeCell ref="C35:E35"/>
    <mergeCell ref="C32:E32"/>
    <mergeCell ref="C25:I25"/>
    <mergeCell ref="C27:G27"/>
    <mergeCell ref="C28:E28"/>
    <mergeCell ref="F29:H29"/>
    <mergeCell ref="F30:H30"/>
  </mergeCells>
  <phoneticPr fontId="0" type="noConversion"/>
  <dataValidations count="4">
    <dataValidation type="list" showInputMessage="1" showErrorMessage="1" sqref="H7:H23" xr:uid="{70057620-8194-4A1A-92E7-4A8770312C70}">
      <formula1>"Select, Yes, No"</formula1>
    </dataValidation>
    <dataValidation type="list" showInputMessage="1" showErrorMessage="1" sqref="G7:G23" xr:uid="{1C446228-C86F-4A1C-ADD9-F607653F5F01}">
      <formula1>"Select, For-Profit,Nonprofit,Unit of Local Govt,Public Hsg Auth"</formula1>
    </dataValidation>
    <dataValidation type="list" showInputMessage="1" showErrorMessage="1" sqref="I7:I23" xr:uid="{F14F960D-B310-4C38-BD98-ABBC360A63A8}">
      <formula1>"Select, Owner, Developer, Contractor, Owner/ Developer, Owner/ Contractor, Developer/ Contractor"</formula1>
    </dataValidation>
    <dataValidation type="list" showInputMessage="1" showErrorMessage="1" sqref="E7:F23" xr:uid="{B95CC6A9-BCCE-4CBD-A349-E8166E9908F3}">
      <formula1>"Select, True, False"</formula1>
    </dataValidation>
  </dataValidations>
  <printOptions horizontalCentered="1"/>
  <pageMargins left="0.5" right="0.5" top="0.5" bottom="0.5" header="0.3" footer="0.3"/>
  <pageSetup scale="78" firstPageNumber="3" orientation="portrait" r:id="rId1"/>
  <headerFooter>
    <oddFooter>&amp;L&amp;"Calibri,Regular"&amp;9CDBG-DR / NSP Restore Riverview Offsite RFP&amp;C&amp;12 2&amp;R&amp;"Calibri,Regular"&amp;9 2/2021</oddFooter>
  </headerFooter>
  <ignoredErrors>
    <ignoredError sqref="B3:B24 B26:B35 B62:B1048576 B37" numberStoredAsText="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X77"/>
  <sheetViews>
    <sheetView showGridLines="0" zoomScaleNormal="100" workbookViewId="0">
      <selection activeCell="H4" sqref="H4"/>
    </sheetView>
  </sheetViews>
  <sheetFormatPr defaultColWidth="0.85546875" defaultRowHeight="12.75"/>
  <cols>
    <col min="1" max="1" width="1.85546875" style="83" customWidth="1"/>
    <col min="2" max="2" width="4.7109375" style="105" customWidth="1"/>
    <col min="3" max="3" width="6.5703125" style="79" customWidth="1"/>
    <col min="4" max="4" width="24.140625" style="83" customWidth="1"/>
    <col min="5" max="5" width="1.85546875" style="83" customWidth="1"/>
    <col min="6" max="12" width="12.28515625" style="83" customWidth="1"/>
    <col min="13" max="245" width="3" style="83" customWidth="1"/>
    <col min="246" max="16384" width="0.85546875" style="83"/>
  </cols>
  <sheetData>
    <row r="1" spans="1:24" ht="13.9" customHeight="1">
      <c r="A1" s="867"/>
      <c r="B1" s="868" t="s">
        <v>75</v>
      </c>
      <c r="C1" s="1356" t="s">
        <v>653</v>
      </c>
      <c r="D1" s="1356"/>
      <c r="E1" s="1356"/>
      <c r="F1" s="1356"/>
      <c r="G1" s="1356"/>
      <c r="H1" s="869"/>
      <c r="I1" s="869"/>
      <c r="J1" s="1355"/>
      <c r="K1" s="1355"/>
      <c r="L1" s="869"/>
      <c r="M1" s="870"/>
    </row>
    <row r="2" spans="1:24" ht="6.75" customHeight="1" thickBot="1">
      <c r="A2" s="871"/>
      <c r="B2" s="1361"/>
      <c r="C2" s="1361"/>
      <c r="D2" s="1361"/>
      <c r="E2" s="1362"/>
      <c r="F2" s="576"/>
      <c r="G2" s="94"/>
      <c r="H2" s="737"/>
      <c r="I2" s="153"/>
      <c r="J2" s="421"/>
      <c r="K2" s="421"/>
      <c r="L2" s="872"/>
      <c r="M2" s="873"/>
    </row>
    <row r="3" spans="1:24" ht="12.75" customHeight="1">
      <c r="A3" s="871"/>
      <c r="B3" s="1351" t="s">
        <v>368</v>
      </c>
      <c r="C3" s="1351"/>
      <c r="D3" s="1351"/>
      <c r="E3" s="1351"/>
      <c r="F3" s="410" t="s">
        <v>214</v>
      </c>
      <c r="G3" s="107" t="s">
        <v>195</v>
      </c>
      <c r="H3" s="411" t="s">
        <v>195</v>
      </c>
      <c r="I3" s="107" t="s">
        <v>195</v>
      </c>
      <c r="J3" s="107" t="s">
        <v>195</v>
      </c>
      <c r="K3" s="107" t="s">
        <v>195</v>
      </c>
      <c r="L3" s="520" t="s">
        <v>61</v>
      </c>
      <c r="M3" s="873"/>
      <c r="O3" s="1079"/>
      <c r="P3" s="1079"/>
      <c r="Q3" s="1079"/>
      <c r="R3" s="1079"/>
      <c r="S3" s="1079"/>
      <c r="T3" s="1079"/>
      <c r="U3" s="1079"/>
      <c r="V3" s="1079"/>
      <c r="W3" s="1079"/>
      <c r="X3" s="1079"/>
    </row>
    <row r="4" spans="1:24" ht="13.5" customHeight="1">
      <c r="A4" s="871"/>
      <c r="B4" s="1351"/>
      <c r="C4" s="1351"/>
      <c r="D4" s="1351"/>
      <c r="E4" s="1351"/>
      <c r="F4" s="1357" t="s">
        <v>58</v>
      </c>
      <c r="G4" s="1359" t="s">
        <v>490</v>
      </c>
      <c r="H4" s="95" t="s">
        <v>340</v>
      </c>
      <c r="I4" s="95" t="s">
        <v>340</v>
      </c>
      <c r="J4" s="95" t="s">
        <v>340</v>
      </c>
      <c r="K4" s="95" t="s">
        <v>340</v>
      </c>
      <c r="L4" s="473"/>
      <c r="M4" s="873"/>
    </row>
    <row r="5" spans="1:24" ht="13.5" customHeight="1" thickBot="1">
      <c r="A5" s="871"/>
      <c r="B5" s="519"/>
      <c r="C5" s="519"/>
      <c r="D5" s="519"/>
      <c r="E5" s="519"/>
      <c r="F5" s="1358"/>
      <c r="G5" s="1360"/>
      <c r="H5" s="95"/>
      <c r="I5" s="95"/>
      <c r="J5" s="95"/>
      <c r="K5" s="95"/>
      <c r="L5" s="473"/>
      <c r="M5" s="873"/>
    </row>
    <row r="6" spans="1:24" ht="14.1" customHeight="1">
      <c r="A6" s="871"/>
      <c r="B6" s="874"/>
      <c r="C6" s="1354" t="s">
        <v>308</v>
      </c>
      <c r="D6" s="1354"/>
      <c r="E6" s="1354"/>
      <c r="F6" s="303">
        <v>100000</v>
      </c>
      <c r="G6" s="96">
        <v>50000</v>
      </c>
      <c r="H6" s="97">
        <v>25000</v>
      </c>
      <c r="I6" s="96">
        <v>25000</v>
      </c>
      <c r="J6" s="96">
        <v>0</v>
      </c>
      <c r="K6" s="96">
        <v>0</v>
      </c>
      <c r="L6" s="96">
        <f>SUM(G6:K6)</f>
        <v>100000</v>
      </c>
      <c r="M6" s="873"/>
    </row>
    <row r="7" spans="1:24" ht="14.1" customHeight="1">
      <c r="A7" s="871"/>
      <c r="B7" s="875"/>
      <c r="C7" s="1352" t="s">
        <v>192</v>
      </c>
      <c r="D7" s="1352"/>
      <c r="E7" s="1352"/>
      <c r="F7" s="1352"/>
      <c r="G7" s="1352"/>
      <c r="H7" s="1352"/>
      <c r="I7" s="1352"/>
      <c r="J7" s="1352"/>
      <c r="K7" s="1352"/>
      <c r="L7" s="1353"/>
      <c r="M7" s="873"/>
    </row>
    <row r="8" spans="1:24" ht="14.1" customHeight="1">
      <c r="A8" s="871"/>
      <c r="B8" s="875"/>
      <c r="C8" s="1300" t="s">
        <v>168</v>
      </c>
      <c r="D8" s="1300"/>
      <c r="E8" s="1350"/>
      <c r="F8" s="98"/>
      <c r="G8" s="99"/>
      <c r="H8" s="99"/>
      <c r="I8" s="99"/>
      <c r="J8" s="99"/>
      <c r="K8" s="99"/>
      <c r="L8" s="472">
        <f>SUM(G8:K8)</f>
        <v>0</v>
      </c>
      <c r="M8" s="873"/>
    </row>
    <row r="9" spans="1:24" ht="14.1" customHeight="1">
      <c r="A9" s="871"/>
      <c r="B9" s="875"/>
      <c r="C9" s="1300" t="s">
        <v>169</v>
      </c>
      <c r="D9" s="1300"/>
      <c r="E9" s="1350"/>
      <c r="F9" s="98"/>
      <c r="G9" s="99"/>
      <c r="H9" s="99"/>
      <c r="I9" s="99"/>
      <c r="J9" s="99"/>
      <c r="K9" s="99"/>
      <c r="L9" s="472">
        <f>SUM(G9:K9)</f>
        <v>0</v>
      </c>
      <c r="M9" s="873"/>
    </row>
    <row r="10" spans="1:24" ht="14.1" customHeight="1">
      <c r="A10" s="871"/>
      <c r="B10" s="875"/>
      <c r="C10" s="1342" t="s">
        <v>170</v>
      </c>
      <c r="D10" s="1342"/>
      <c r="E10" s="1343"/>
      <c r="F10" s="98"/>
      <c r="G10" s="99"/>
      <c r="H10" s="99"/>
      <c r="I10" s="99"/>
      <c r="J10" s="99"/>
      <c r="K10" s="99"/>
      <c r="L10" s="472">
        <f>SUM(G10:K10)</f>
        <v>0</v>
      </c>
      <c r="M10" s="873"/>
    </row>
    <row r="11" spans="1:24" s="100" customFormat="1" ht="14.1" customHeight="1">
      <c r="A11" s="876"/>
      <c r="B11" s="877"/>
      <c r="C11" s="1346" t="s">
        <v>550</v>
      </c>
      <c r="D11" s="1346"/>
      <c r="E11" s="1346"/>
      <c r="F11" s="1346"/>
      <c r="G11" s="1346"/>
      <c r="H11" s="1346"/>
      <c r="I11" s="1346"/>
      <c r="J11" s="1346"/>
      <c r="K11" s="1346"/>
      <c r="L11" s="1347"/>
      <c r="M11" s="878"/>
    </row>
    <row r="12" spans="1:24" ht="14.1" customHeight="1">
      <c r="A12" s="871"/>
      <c r="B12" s="875"/>
      <c r="C12" s="1342" t="s">
        <v>350</v>
      </c>
      <c r="D12" s="1342"/>
      <c r="E12" s="1343"/>
      <c r="F12" s="98"/>
      <c r="G12" s="99"/>
      <c r="H12" s="99"/>
      <c r="I12" s="99"/>
      <c r="J12" s="99"/>
      <c r="K12" s="99"/>
      <c r="L12" s="472">
        <f>SUM(G12:K12)</f>
        <v>0</v>
      </c>
      <c r="M12" s="873"/>
    </row>
    <row r="13" spans="1:24" ht="14.1" customHeight="1">
      <c r="A13" s="871"/>
      <c r="B13" s="875"/>
      <c r="C13" s="1300" t="s">
        <v>171</v>
      </c>
      <c r="D13" s="1300"/>
      <c r="E13" s="1350"/>
      <c r="F13" s="98"/>
      <c r="G13" s="99" t="s">
        <v>40</v>
      </c>
      <c r="H13" s="99"/>
      <c r="I13" s="99"/>
      <c r="J13" s="99"/>
      <c r="K13" s="99"/>
      <c r="L13" s="472">
        <f>SUM(G13:K13)</f>
        <v>0</v>
      </c>
      <c r="M13" s="873"/>
      <c r="P13" s="1079"/>
    </row>
    <row r="14" spans="1:24" ht="14.1" customHeight="1">
      <c r="A14" s="871"/>
      <c r="B14" s="875"/>
      <c r="C14" s="1300" t="s">
        <v>172</v>
      </c>
      <c r="D14" s="1300"/>
      <c r="E14" s="1350"/>
      <c r="F14" s="98"/>
      <c r="G14" s="99"/>
      <c r="H14" s="99"/>
      <c r="I14" s="99"/>
      <c r="J14" s="99"/>
      <c r="K14" s="99"/>
      <c r="L14" s="472">
        <f>SUM(G14:K14)</f>
        <v>0</v>
      </c>
      <c r="M14" s="873"/>
    </row>
    <row r="15" spans="1:24" ht="14.1" customHeight="1">
      <c r="A15" s="871"/>
      <c r="B15" s="875"/>
      <c r="C15" s="1342" t="s">
        <v>173</v>
      </c>
      <c r="D15" s="1342"/>
      <c r="E15" s="1343"/>
      <c r="F15" s="98"/>
      <c r="G15" s="99"/>
      <c r="H15" s="99"/>
      <c r="I15" s="99"/>
      <c r="J15" s="99"/>
      <c r="K15" s="99"/>
      <c r="L15" s="472">
        <f>SUM(G15:K15)</f>
        <v>0</v>
      </c>
      <c r="M15" s="873"/>
    </row>
    <row r="16" spans="1:24" ht="14.1" customHeight="1">
      <c r="A16" s="871"/>
      <c r="B16" s="875"/>
      <c r="C16" s="1346" t="s">
        <v>551</v>
      </c>
      <c r="D16" s="1346"/>
      <c r="E16" s="1346"/>
      <c r="F16" s="1346"/>
      <c r="G16" s="1346"/>
      <c r="H16" s="1346"/>
      <c r="I16" s="1346"/>
      <c r="J16" s="1346"/>
      <c r="K16" s="1346"/>
      <c r="L16" s="1347"/>
      <c r="M16" s="873"/>
    </row>
    <row r="17" spans="1:13" ht="14.1" customHeight="1">
      <c r="A17" s="871"/>
      <c r="B17" s="875"/>
      <c r="C17" s="1300" t="s">
        <v>174</v>
      </c>
      <c r="D17" s="1300"/>
      <c r="E17" s="1350"/>
      <c r="F17" s="98"/>
      <c r="G17" s="99"/>
      <c r="H17" s="101"/>
      <c r="I17" s="101"/>
      <c r="J17" s="101"/>
      <c r="K17" s="101"/>
      <c r="L17" s="472">
        <f t="shared" ref="L17:L26" si="0">SUM(G17:K17)</f>
        <v>0</v>
      </c>
      <c r="M17" s="873"/>
    </row>
    <row r="18" spans="1:13" ht="14.1" customHeight="1">
      <c r="A18" s="871"/>
      <c r="B18" s="875"/>
      <c r="C18" s="1300" t="s">
        <v>175</v>
      </c>
      <c r="D18" s="1300"/>
      <c r="E18" s="1350"/>
      <c r="F18" s="98"/>
      <c r="G18" s="99"/>
      <c r="H18" s="101"/>
      <c r="I18" s="101"/>
      <c r="J18" s="101"/>
      <c r="K18" s="101"/>
      <c r="L18" s="472">
        <f t="shared" si="0"/>
        <v>0</v>
      </c>
      <c r="M18" s="873"/>
    </row>
    <row r="19" spans="1:13" ht="14.1" customHeight="1">
      <c r="A19" s="871"/>
      <c r="B19" s="875"/>
      <c r="C19" s="1300" t="s">
        <v>68</v>
      </c>
      <c r="D19" s="1300"/>
      <c r="E19" s="1350"/>
      <c r="F19" s="98"/>
      <c r="G19" s="99"/>
      <c r="H19" s="101"/>
      <c r="I19" s="101"/>
      <c r="J19" s="101"/>
      <c r="K19" s="101"/>
      <c r="L19" s="472">
        <f t="shared" si="0"/>
        <v>0</v>
      </c>
      <c r="M19" s="873"/>
    </row>
    <row r="20" spans="1:13" ht="14.1" customHeight="1">
      <c r="A20" s="871"/>
      <c r="B20" s="875"/>
      <c r="C20" s="1342" t="s">
        <v>176</v>
      </c>
      <c r="D20" s="1342"/>
      <c r="E20" s="1343"/>
      <c r="F20" s="98"/>
      <c r="G20" s="99"/>
      <c r="H20" s="101"/>
      <c r="I20" s="101"/>
      <c r="J20" s="101"/>
      <c r="K20" s="101"/>
      <c r="L20" s="472">
        <f t="shared" si="0"/>
        <v>0</v>
      </c>
      <c r="M20" s="873"/>
    </row>
    <row r="21" spans="1:13" ht="14.1" customHeight="1">
      <c r="A21" s="871"/>
      <c r="B21" s="875"/>
      <c r="C21" s="1300" t="s">
        <v>177</v>
      </c>
      <c r="D21" s="1300"/>
      <c r="E21" s="1350"/>
      <c r="F21" s="98"/>
      <c r="G21" s="99"/>
      <c r="H21" s="101"/>
      <c r="I21" s="101"/>
      <c r="J21" s="101"/>
      <c r="K21" s="101"/>
      <c r="L21" s="472">
        <f t="shared" si="0"/>
        <v>0</v>
      </c>
      <c r="M21" s="873"/>
    </row>
    <row r="22" spans="1:13" ht="14.1" customHeight="1">
      <c r="A22" s="871"/>
      <c r="B22" s="875"/>
      <c r="C22" s="1300" t="s">
        <v>178</v>
      </c>
      <c r="D22" s="1300"/>
      <c r="E22" s="1350"/>
      <c r="F22" s="98"/>
      <c r="G22" s="99"/>
      <c r="H22" s="101"/>
      <c r="I22" s="101"/>
      <c r="J22" s="101"/>
      <c r="K22" s="101"/>
      <c r="L22" s="472">
        <f t="shared" si="0"/>
        <v>0</v>
      </c>
      <c r="M22" s="873"/>
    </row>
    <row r="23" spans="1:13" ht="14.1" customHeight="1">
      <c r="A23" s="871"/>
      <c r="B23" s="875"/>
      <c r="C23" s="1342" t="s">
        <v>179</v>
      </c>
      <c r="D23" s="1342"/>
      <c r="E23" s="1343"/>
      <c r="F23" s="98"/>
      <c r="G23" s="99"/>
      <c r="H23" s="101"/>
      <c r="I23" s="101"/>
      <c r="J23" s="101"/>
      <c r="K23" s="101"/>
      <c r="L23" s="472">
        <f t="shared" si="0"/>
        <v>0</v>
      </c>
      <c r="M23" s="873"/>
    </row>
    <row r="24" spans="1:13" ht="14.1" customHeight="1">
      <c r="A24" s="871"/>
      <c r="B24" s="875"/>
      <c r="C24" s="1342" t="s">
        <v>96</v>
      </c>
      <c r="D24" s="1342"/>
      <c r="E24" s="1343"/>
      <c r="F24" s="102"/>
      <c r="G24" s="99"/>
      <c r="H24" s="101"/>
      <c r="I24" s="101"/>
      <c r="J24" s="101"/>
      <c r="K24" s="101"/>
      <c r="L24" s="472">
        <f t="shared" si="0"/>
        <v>0</v>
      </c>
      <c r="M24" s="873"/>
    </row>
    <row r="25" spans="1:13" ht="14.1" customHeight="1">
      <c r="A25" s="871"/>
      <c r="B25" s="875"/>
      <c r="C25" s="1342" t="s">
        <v>355</v>
      </c>
      <c r="D25" s="1342"/>
      <c r="E25" s="1343"/>
      <c r="F25" s="102"/>
      <c r="G25" s="99"/>
      <c r="H25" s="101"/>
      <c r="I25" s="101"/>
      <c r="J25" s="101"/>
      <c r="K25" s="101"/>
      <c r="L25" s="472">
        <f t="shared" si="0"/>
        <v>0</v>
      </c>
      <c r="M25" s="873"/>
    </row>
    <row r="26" spans="1:13" ht="14.1" customHeight="1">
      <c r="A26" s="871"/>
      <c r="B26" s="875"/>
      <c r="C26" s="1342" t="s">
        <v>180</v>
      </c>
      <c r="D26" s="1342"/>
      <c r="E26" s="1343"/>
      <c r="F26" s="98"/>
      <c r="G26" s="99"/>
      <c r="H26" s="101"/>
      <c r="I26" s="101"/>
      <c r="J26" s="101"/>
      <c r="K26" s="101"/>
      <c r="L26" s="472">
        <f t="shared" si="0"/>
        <v>0</v>
      </c>
      <c r="M26" s="873"/>
    </row>
    <row r="27" spans="1:13" ht="14.1" customHeight="1">
      <c r="A27" s="871"/>
      <c r="B27" s="875"/>
      <c r="C27" s="1346" t="s">
        <v>194</v>
      </c>
      <c r="D27" s="1346"/>
      <c r="E27" s="1346"/>
      <c r="F27" s="1346"/>
      <c r="G27" s="1346"/>
      <c r="H27" s="1346"/>
      <c r="I27" s="1346"/>
      <c r="J27" s="1346"/>
      <c r="K27" s="1346"/>
      <c r="L27" s="1347"/>
      <c r="M27" s="873"/>
    </row>
    <row r="28" spans="1:13" ht="14.1" customHeight="1">
      <c r="A28" s="871"/>
      <c r="B28" s="875"/>
      <c r="C28" s="1342" t="s">
        <v>181</v>
      </c>
      <c r="D28" s="1342"/>
      <c r="E28" s="1343"/>
      <c r="F28" s="98"/>
      <c r="G28" s="99"/>
      <c r="H28" s="101"/>
      <c r="I28" s="101"/>
      <c r="J28" s="101"/>
      <c r="K28" s="101"/>
      <c r="L28" s="472">
        <f>SUM(G28:K28)</f>
        <v>0</v>
      </c>
      <c r="M28" s="873"/>
    </row>
    <row r="29" spans="1:13" ht="14.1" customHeight="1">
      <c r="A29" s="871"/>
      <c r="B29" s="875"/>
      <c r="C29" s="1342" t="s">
        <v>351</v>
      </c>
      <c r="D29" s="1342"/>
      <c r="E29" s="1343"/>
      <c r="F29" s="98"/>
      <c r="G29" s="99"/>
      <c r="H29" s="101"/>
      <c r="I29" s="101"/>
      <c r="J29" s="101"/>
      <c r="K29" s="101"/>
      <c r="L29" s="472">
        <f>SUM(G29:K29)</f>
        <v>0</v>
      </c>
      <c r="M29" s="873"/>
    </row>
    <row r="30" spans="1:13" ht="14.1" customHeight="1">
      <c r="A30" s="871"/>
      <c r="B30" s="875"/>
      <c r="C30" s="1300" t="s">
        <v>182</v>
      </c>
      <c r="D30" s="1300"/>
      <c r="E30" s="1350"/>
      <c r="F30" s="98"/>
      <c r="G30" s="99"/>
      <c r="H30" s="101"/>
      <c r="I30" s="101"/>
      <c r="J30" s="101"/>
      <c r="K30" s="101"/>
      <c r="L30" s="472">
        <f>SUM(G30:K30)</f>
        <v>0</v>
      </c>
      <c r="M30" s="873"/>
    </row>
    <row r="31" spans="1:13" ht="14.1" customHeight="1">
      <c r="A31" s="871"/>
      <c r="B31" s="875"/>
      <c r="C31" s="1342" t="s">
        <v>352</v>
      </c>
      <c r="D31" s="1342"/>
      <c r="E31" s="1343"/>
      <c r="F31" s="98"/>
      <c r="G31" s="99"/>
      <c r="H31" s="101"/>
      <c r="I31" s="101"/>
      <c r="J31" s="101"/>
      <c r="K31" s="101"/>
      <c r="L31" s="472">
        <f>SUM(G31:K31)</f>
        <v>0</v>
      </c>
      <c r="M31" s="873"/>
    </row>
    <row r="32" spans="1:13" ht="14.1" customHeight="1">
      <c r="A32" s="871"/>
      <c r="B32" s="875"/>
      <c r="C32" s="1346" t="s">
        <v>193</v>
      </c>
      <c r="D32" s="1346"/>
      <c r="E32" s="1346"/>
      <c r="F32" s="1346"/>
      <c r="G32" s="1346"/>
      <c r="H32" s="1346"/>
      <c r="I32" s="1346"/>
      <c r="J32" s="1346"/>
      <c r="K32" s="1346"/>
      <c r="L32" s="1347"/>
      <c r="M32" s="873"/>
    </row>
    <row r="33" spans="1:13" ht="14.1" customHeight="1">
      <c r="A33" s="871"/>
      <c r="B33" s="875"/>
      <c r="C33" s="1342" t="s">
        <v>184</v>
      </c>
      <c r="D33" s="1342"/>
      <c r="E33" s="1343"/>
      <c r="F33" s="98"/>
      <c r="G33" s="99"/>
      <c r="H33" s="101"/>
      <c r="I33" s="101"/>
      <c r="J33" s="101"/>
      <c r="K33" s="101"/>
      <c r="L33" s="472">
        <f t="shared" ref="L33:L43" si="1">SUM(G33:K33)</f>
        <v>0</v>
      </c>
      <c r="M33" s="873"/>
    </row>
    <row r="34" spans="1:13" ht="14.1" customHeight="1">
      <c r="A34" s="871"/>
      <c r="B34" s="875"/>
      <c r="C34" s="1342" t="s">
        <v>185</v>
      </c>
      <c r="D34" s="1342"/>
      <c r="E34" s="1343"/>
      <c r="F34" s="98"/>
      <c r="G34" s="99"/>
      <c r="H34" s="101"/>
      <c r="I34" s="101"/>
      <c r="J34" s="101"/>
      <c r="K34" s="101"/>
      <c r="L34" s="472">
        <f t="shared" si="1"/>
        <v>0</v>
      </c>
      <c r="M34" s="873"/>
    </row>
    <row r="35" spans="1:13" ht="14.1" customHeight="1">
      <c r="A35" s="871"/>
      <c r="B35" s="875" t="s">
        <v>711</v>
      </c>
      <c r="C35" s="1300" t="s">
        <v>122</v>
      </c>
      <c r="D35" s="1300"/>
      <c r="E35" s="1350"/>
      <c r="F35" s="98"/>
      <c r="G35" s="99"/>
      <c r="H35" s="101"/>
      <c r="I35" s="101"/>
      <c r="J35" s="101"/>
      <c r="K35" s="101"/>
      <c r="L35" s="472">
        <f t="shared" si="1"/>
        <v>0</v>
      </c>
      <c r="M35" s="873"/>
    </row>
    <row r="36" spans="1:13" ht="14.1" customHeight="1">
      <c r="A36" s="871"/>
      <c r="B36" s="875"/>
      <c r="C36" s="1300" t="s">
        <v>186</v>
      </c>
      <c r="D36" s="1300"/>
      <c r="E36" s="1350"/>
      <c r="F36" s="98"/>
      <c r="G36" s="99"/>
      <c r="H36" s="101"/>
      <c r="I36" s="101"/>
      <c r="J36" s="101"/>
      <c r="K36" s="101"/>
      <c r="L36" s="472">
        <f t="shared" si="1"/>
        <v>0</v>
      </c>
      <c r="M36" s="873"/>
    </row>
    <row r="37" spans="1:13" ht="14.1" customHeight="1">
      <c r="A37" s="871"/>
      <c r="B37" s="875"/>
      <c r="C37" s="1300" t="s">
        <v>187</v>
      </c>
      <c r="D37" s="1300"/>
      <c r="E37" s="1350"/>
      <c r="F37" s="98"/>
      <c r="G37" s="99"/>
      <c r="H37" s="101"/>
      <c r="I37" s="101"/>
      <c r="J37" s="101"/>
      <c r="K37" s="101"/>
      <c r="L37" s="472">
        <f t="shared" si="1"/>
        <v>0</v>
      </c>
      <c r="M37" s="873"/>
    </row>
    <row r="38" spans="1:13" ht="14.1" customHeight="1">
      <c r="A38" s="871"/>
      <c r="B38" s="875"/>
      <c r="C38" s="1342" t="s">
        <v>717</v>
      </c>
      <c r="D38" s="1342"/>
      <c r="E38" s="1343"/>
      <c r="F38" s="98"/>
      <c r="G38" s="99"/>
      <c r="H38" s="101"/>
      <c r="I38" s="101"/>
      <c r="J38" s="101"/>
      <c r="K38" s="101"/>
      <c r="L38" s="472">
        <f t="shared" si="1"/>
        <v>0</v>
      </c>
      <c r="M38" s="873"/>
    </row>
    <row r="39" spans="1:13" ht="14.1" customHeight="1">
      <c r="A39" s="871"/>
      <c r="B39" s="875"/>
      <c r="C39" s="1342" t="s">
        <v>188</v>
      </c>
      <c r="D39" s="1342"/>
      <c r="E39" s="1343"/>
      <c r="F39" s="98"/>
      <c r="G39" s="99"/>
      <c r="H39" s="101"/>
      <c r="I39" s="101"/>
      <c r="J39" s="101"/>
      <c r="K39" s="101"/>
      <c r="L39" s="472">
        <f t="shared" si="1"/>
        <v>0</v>
      </c>
      <c r="M39" s="873"/>
    </row>
    <row r="40" spans="1:13" ht="14.1" customHeight="1">
      <c r="A40" s="871"/>
      <c r="B40" s="875"/>
      <c r="C40" s="1300" t="s">
        <v>189</v>
      </c>
      <c r="D40" s="1300"/>
      <c r="E40" s="1350"/>
      <c r="F40" s="98"/>
      <c r="G40" s="99"/>
      <c r="H40" s="101"/>
      <c r="I40" s="101"/>
      <c r="J40" s="101"/>
      <c r="K40" s="101"/>
      <c r="L40" s="472">
        <f t="shared" si="1"/>
        <v>0</v>
      </c>
      <c r="M40" s="873"/>
    </row>
    <row r="41" spans="1:13" ht="14.1" customHeight="1">
      <c r="A41" s="871"/>
      <c r="B41" s="875"/>
      <c r="C41" s="1342" t="s">
        <v>190</v>
      </c>
      <c r="D41" s="1342"/>
      <c r="E41" s="1343"/>
      <c r="F41" s="98"/>
      <c r="G41" s="99"/>
      <c r="H41" s="101"/>
      <c r="I41" s="101"/>
      <c r="J41" s="101"/>
      <c r="K41" s="101"/>
      <c r="L41" s="472">
        <f t="shared" si="1"/>
        <v>0</v>
      </c>
      <c r="M41" s="873"/>
    </row>
    <row r="42" spans="1:13" ht="14.1" customHeight="1">
      <c r="A42" s="871"/>
      <c r="B42" s="875"/>
      <c r="C42" s="1342" t="s">
        <v>191</v>
      </c>
      <c r="D42" s="1342"/>
      <c r="E42" s="1343"/>
      <c r="F42" s="98"/>
      <c r="G42" s="99"/>
      <c r="H42" s="101"/>
      <c r="I42" s="101"/>
      <c r="J42" s="101"/>
      <c r="K42" s="101"/>
      <c r="L42" s="472">
        <f t="shared" si="1"/>
        <v>0</v>
      </c>
      <c r="M42" s="873"/>
    </row>
    <row r="43" spans="1:13" ht="14.1" customHeight="1">
      <c r="A43" s="871"/>
      <c r="B43" s="875"/>
      <c r="C43" s="1300" t="s">
        <v>183</v>
      </c>
      <c r="D43" s="1300"/>
      <c r="E43" s="1350"/>
      <c r="F43" s="98"/>
      <c r="G43" s="99"/>
      <c r="H43" s="101"/>
      <c r="I43" s="101"/>
      <c r="J43" s="101"/>
      <c r="K43" s="101"/>
      <c r="L43" s="472">
        <f t="shared" si="1"/>
        <v>0</v>
      </c>
      <c r="M43" s="873"/>
    </row>
    <row r="44" spans="1:13" ht="14.1" customHeight="1">
      <c r="A44" s="871"/>
      <c r="B44" s="875"/>
      <c r="C44" s="1352" t="s">
        <v>196</v>
      </c>
      <c r="D44" s="1352"/>
      <c r="E44" s="1352"/>
      <c r="F44" s="1352"/>
      <c r="G44" s="1352"/>
      <c r="H44" s="1352"/>
      <c r="I44" s="1352"/>
      <c r="J44" s="1352"/>
      <c r="K44" s="1352"/>
      <c r="L44" s="1353"/>
      <c r="M44" s="873"/>
    </row>
    <row r="45" spans="1:13" ht="14.1" customHeight="1">
      <c r="A45" s="871"/>
      <c r="B45" s="875"/>
      <c r="C45" s="1342" t="s">
        <v>197</v>
      </c>
      <c r="D45" s="1342"/>
      <c r="E45" s="1343"/>
      <c r="F45" s="98"/>
      <c r="G45" s="99"/>
      <c r="H45" s="101"/>
      <c r="I45" s="101"/>
      <c r="J45" s="101"/>
      <c r="K45" s="101"/>
      <c r="L45" s="472">
        <f>SUM(G45:K45)</f>
        <v>0</v>
      </c>
      <c r="M45" s="873"/>
    </row>
    <row r="46" spans="1:13" ht="14.1" customHeight="1">
      <c r="A46" s="871"/>
      <c r="B46" s="875"/>
      <c r="C46" s="1342" t="s">
        <v>97</v>
      </c>
      <c r="D46" s="1342"/>
      <c r="E46" s="1343"/>
      <c r="F46" s="98"/>
      <c r="G46" s="99"/>
      <c r="H46" s="101"/>
      <c r="I46" s="101"/>
      <c r="J46" s="101"/>
      <c r="K46" s="101"/>
      <c r="L46" s="472">
        <f>SUM(G46:K46)</f>
        <v>0</v>
      </c>
      <c r="M46" s="873"/>
    </row>
    <row r="47" spans="1:13" ht="14.1" customHeight="1">
      <c r="A47" s="871"/>
      <c r="B47" s="875"/>
      <c r="C47" s="1300" t="s">
        <v>356</v>
      </c>
      <c r="D47" s="1300"/>
      <c r="E47" s="1350"/>
      <c r="F47" s="98"/>
      <c r="G47" s="99"/>
      <c r="H47" s="101"/>
      <c r="I47" s="101"/>
      <c r="J47" s="101"/>
      <c r="K47" s="101"/>
      <c r="L47" s="472">
        <f>SUM(G47:K47)</f>
        <v>0</v>
      </c>
      <c r="M47" s="873"/>
    </row>
    <row r="48" spans="1:13" ht="25.5" customHeight="1">
      <c r="A48" s="871"/>
      <c r="B48" s="875"/>
      <c r="C48" s="1342" t="s">
        <v>570</v>
      </c>
      <c r="D48" s="1342"/>
      <c r="E48" s="1343"/>
      <c r="F48" s="98"/>
      <c r="G48" s="99"/>
      <c r="H48" s="101"/>
      <c r="I48" s="101"/>
      <c r="J48" s="101"/>
      <c r="K48" s="101"/>
      <c r="L48" s="472">
        <f>SUM(G48:K48)</f>
        <v>0</v>
      </c>
      <c r="M48" s="873"/>
    </row>
    <row r="49" spans="1:13" ht="14.1" customHeight="1">
      <c r="A49" s="871"/>
      <c r="B49" s="875"/>
      <c r="C49" s="1342" t="s">
        <v>198</v>
      </c>
      <c r="D49" s="1342"/>
      <c r="E49" s="1343"/>
      <c r="F49" s="98"/>
      <c r="G49" s="99"/>
      <c r="H49" s="101"/>
      <c r="I49" s="101"/>
      <c r="J49" s="101"/>
      <c r="K49" s="101"/>
      <c r="L49" s="472">
        <f>SUM(G49:K49)</f>
        <v>0</v>
      </c>
      <c r="M49" s="873"/>
    </row>
    <row r="50" spans="1:13" ht="14.1" customHeight="1">
      <c r="A50" s="871"/>
      <c r="B50" s="875"/>
      <c r="C50" s="1346" t="s">
        <v>353</v>
      </c>
      <c r="D50" s="1346"/>
      <c r="E50" s="1346"/>
      <c r="F50" s="1346"/>
      <c r="G50" s="1346"/>
      <c r="H50" s="1346"/>
      <c r="I50" s="1346"/>
      <c r="J50" s="1346"/>
      <c r="K50" s="1346"/>
      <c r="L50" s="1347"/>
      <c r="M50" s="873"/>
    </row>
    <row r="51" spans="1:13" ht="14.1" customHeight="1">
      <c r="A51" s="871"/>
      <c r="B51" s="875"/>
      <c r="C51" s="1342" t="s">
        <v>199</v>
      </c>
      <c r="D51" s="1342"/>
      <c r="E51" s="1343"/>
      <c r="F51" s="98"/>
      <c r="G51" s="99"/>
      <c r="H51" s="101"/>
      <c r="I51" s="101"/>
      <c r="J51" s="101"/>
      <c r="K51" s="101"/>
      <c r="L51" s="472">
        <f t="shared" ref="L51:L58" si="2">SUM(G51:K51)</f>
        <v>0</v>
      </c>
      <c r="M51" s="873"/>
    </row>
    <row r="52" spans="1:13" ht="14.1" customHeight="1">
      <c r="A52" s="871"/>
      <c r="B52" s="875"/>
      <c r="C52" s="1342" t="s">
        <v>306</v>
      </c>
      <c r="D52" s="1342"/>
      <c r="E52" s="1343"/>
      <c r="F52" s="98"/>
      <c r="G52" s="99"/>
      <c r="H52" s="101"/>
      <c r="I52" s="101"/>
      <c r="J52" s="101"/>
      <c r="K52" s="101"/>
      <c r="L52" s="472">
        <f t="shared" si="2"/>
        <v>0</v>
      </c>
      <c r="M52" s="873"/>
    </row>
    <row r="53" spans="1:13" ht="14.1" customHeight="1">
      <c r="A53" s="871"/>
      <c r="B53" s="875"/>
      <c r="C53" s="1342" t="s">
        <v>200</v>
      </c>
      <c r="D53" s="1342"/>
      <c r="E53" s="1343"/>
      <c r="F53" s="98"/>
      <c r="G53" s="99"/>
      <c r="H53" s="101"/>
      <c r="I53" s="101"/>
      <c r="J53" s="101"/>
      <c r="K53" s="101"/>
      <c r="L53" s="472">
        <f t="shared" si="2"/>
        <v>0</v>
      </c>
      <c r="M53" s="873"/>
    </row>
    <row r="54" spans="1:13" ht="26.25" customHeight="1">
      <c r="A54" s="871"/>
      <c r="B54" s="875"/>
      <c r="C54" s="1342" t="s">
        <v>571</v>
      </c>
      <c r="D54" s="1342"/>
      <c r="E54" s="1343"/>
      <c r="F54" s="98"/>
      <c r="G54" s="99"/>
      <c r="H54" s="101"/>
      <c r="I54" s="101"/>
      <c r="J54" s="101"/>
      <c r="K54" s="101"/>
      <c r="L54" s="472">
        <f t="shared" si="2"/>
        <v>0</v>
      </c>
      <c r="M54" s="873"/>
    </row>
    <row r="55" spans="1:13" ht="14.1" customHeight="1">
      <c r="A55" s="871"/>
      <c r="B55" s="875"/>
      <c r="C55" s="1342" t="s">
        <v>201</v>
      </c>
      <c r="D55" s="1342"/>
      <c r="E55" s="1343"/>
      <c r="F55" s="103"/>
      <c r="G55" s="99"/>
      <c r="H55" s="101"/>
      <c r="I55" s="101"/>
      <c r="J55" s="101"/>
      <c r="K55" s="101"/>
      <c r="L55" s="472">
        <f t="shared" si="2"/>
        <v>0</v>
      </c>
      <c r="M55" s="873"/>
    </row>
    <row r="56" spans="1:13" ht="14.1" customHeight="1">
      <c r="A56" s="871"/>
      <c r="B56" s="875"/>
      <c r="C56" s="1342" t="s">
        <v>202</v>
      </c>
      <c r="D56" s="1342"/>
      <c r="E56" s="1343"/>
      <c r="F56" s="98"/>
      <c r="G56" s="99"/>
      <c r="H56" s="101"/>
      <c r="I56" s="101"/>
      <c r="J56" s="101"/>
      <c r="K56" s="101"/>
      <c r="L56" s="472">
        <f t="shared" si="2"/>
        <v>0</v>
      </c>
      <c r="M56" s="873"/>
    </row>
    <row r="57" spans="1:13" ht="13.5" customHeight="1">
      <c r="A57" s="871"/>
      <c r="B57" s="875"/>
      <c r="C57" s="1342" t="s">
        <v>716</v>
      </c>
      <c r="D57" s="1342"/>
      <c r="E57" s="1343"/>
      <c r="F57" s="98"/>
      <c r="G57" s="99"/>
      <c r="H57" s="101"/>
      <c r="I57" s="101"/>
      <c r="J57" s="101"/>
      <c r="K57" s="101"/>
      <c r="L57" s="472">
        <f t="shared" si="2"/>
        <v>0</v>
      </c>
      <c r="M57" s="873"/>
    </row>
    <row r="58" spans="1:13" ht="14.1" customHeight="1">
      <c r="A58" s="871"/>
      <c r="B58" s="875"/>
      <c r="C58" s="1342" t="s">
        <v>118</v>
      </c>
      <c r="D58" s="1342"/>
      <c r="E58" s="1343"/>
      <c r="F58" s="98"/>
      <c r="G58" s="99"/>
      <c r="H58" s="101"/>
      <c r="I58" s="101"/>
      <c r="J58" s="101"/>
      <c r="K58" s="101"/>
      <c r="L58" s="472">
        <f t="shared" si="2"/>
        <v>0</v>
      </c>
      <c r="M58" s="873"/>
    </row>
    <row r="59" spans="1:13" ht="14.1" customHeight="1">
      <c r="A59" s="871"/>
      <c r="B59" s="875"/>
      <c r="C59" s="1346" t="s">
        <v>203</v>
      </c>
      <c r="D59" s="1346"/>
      <c r="E59" s="1346"/>
      <c r="F59" s="1346"/>
      <c r="G59" s="1346"/>
      <c r="H59" s="1346"/>
      <c r="I59" s="1346"/>
      <c r="J59" s="1346"/>
      <c r="K59" s="1346"/>
      <c r="L59" s="1347"/>
      <c r="M59" s="873"/>
    </row>
    <row r="60" spans="1:13" ht="14.1" customHeight="1">
      <c r="A60" s="871"/>
      <c r="B60" s="875"/>
      <c r="C60" s="1342" t="s">
        <v>204</v>
      </c>
      <c r="D60" s="1342"/>
      <c r="E60" s="1343"/>
      <c r="F60" s="98"/>
      <c r="G60" s="99"/>
      <c r="H60" s="101"/>
      <c r="I60" s="101"/>
      <c r="J60" s="101"/>
      <c r="K60" s="101"/>
      <c r="L60" s="472">
        <f>SUM(G60:K60)</f>
        <v>0</v>
      </c>
      <c r="M60" s="873"/>
    </row>
    <row r="61" spans="1:13" ht="14.1" customHeight="1">
      <c r="A61" s="871"/>
      <c r="B61" s="875"/>
      <c r="C61" s="1342" t="s">
        <v>205</v>
      </c>
      <c r="D61" s="1342"/>
      <c r="E61" s="1343"/>
      <c r="F61" s="98"/>
      <c r="G61" s="99"/>
      <c r="H61" s="101"/>
      <c r="I61" s="101"/>
      <c r="J61" s="101"/>
      <c r="K61" s="101"/>
      <c r="L61" s="472">
        <f>SUM(G61:K61)</f>
        <v>0</v>
      </c>
      <c r="M61" s="873"/>
    </row>
    <row r="62" spans="1:13" ht="14.1" customHeight="1">
      <c r="A62" s="871"/>
      <c r="B62" s="875"/>
      <c r="C62" s="1342" t="s">
        <v>206</v>
      </c>
      <c r="D62" s="1342"/>
      <c r="E62" s="1343"/>
      <c r="F62" s="98"/>
      <c r="G62" s="99"/>
      <c r="H62" s="101"/>
      <c r="I62" s="101"/>
      <c r="J62" s="101"/>
      <c r="K62" s="101"/>
      <c r="L62" s="472">
        <f>SUM(G62:K62)</f>
        <v>0</v>
      </c>
      <c r="M62" s="873"/>
    </row>
    <row r="63" spans="1:13" ht="14.1" customHeight="1">
      <c r="A63" s="871"/>
      <c r="B63" s="875"/>
      <c r="C63" s="1342" t="s">
        <v>207</v>
      </c>
      <c r="D63" s="1342"/>
      <c r="E63" s="1343"/>
      <c r="F63" s="98"/>
      <c r="G63" s="99"/>
      <c r="H63" s="101"/>
      <c r="I63" s="101"/>
      <c r="J63" s="101"/>
      <c r="K63" s="101"/>
      <c r="L63" s="472">
        <f>SUM(G63:K63)</f>
        <v>0</v>
      </c>
      <c r="M63" s="873"/>
    </row>
    <row r="64" spans="1:13" ht="14.1" customHeight="1">
      <c r="A64" s="871"/>
      <c r="B64" s="875"/>
      <c r="C64" s="1344" t="s">
        <v>208</v>
      </c>
      <c r="D64" s="1344"/>
      <c r="E64" s="1345"/>
      <c r="F64" s="98"/>
      <c r="G64" s="99"/>
      <c r="H64" s="101"/>
      <c r="I64" s="101"/>
      <c r="J64" s="101"/>
      <c r="K64" s="101"/>
      <c r="L64" s="472">
        <f>SUM(G64:K64)</f>
        <v>0</v>
      </c>
      <c r="M64" s="873"/>
    </row>
    <row r="65" spans="1:13" ht="14.1" customHeight="1">
      <c r="A65" s="871"/>
      <c r="B65" s="875"/>
      <c r="C65" s="1346" t="s">
        <v>552</v>
      </c>
      <c r="D65" s="1346"/>
      <c r="E65" s="1346"/>
      <c r="F65" s="1346"/>
      <c r="G65" s="1346"/>
      <c r="H65" s="1346"/>
      <c r="I65" s="1346"/>
      <c r="J65" s="1346"/>
      <c r="K65" s="1346"/>
      <c r="L65" s="1347"/>
      <c r="M65" s="873"/>
    </row>
    <row r="66" spans="1:13" ht="14.1" customHeight="1">
      <c r="A66" s="871"/>
      <c r="B66" s="875"/>
      <c r="C66" s="1342" t="s">
        <v>209</v>
      </c>
      <c r="D66" s="1342"/>
      <c r="E66" s="1343"/>
      <c r="F66" s="98"/>
      <c r="G66" s="99"/>
      <c r="H66" s="101"/>
      <c r="I66" s="101"/>
      <c r="J66" s="101"/>
      <c r="K66" s="101"/>
      <c r="L66" s="472">
        <f>SUM(G66:K66)</f>
        <v>0</v>
      </c>
      <c r="M66" s="873"/>
    </row>
    <row r="67" spans="1:13" ht="14.1" customHeight="1">
      <c r="A67" s="871"/>
      <c r="B67" s="875"/>
      <c r="C67" s="1342" t="s">
        <v>210</v>
      </c>
      <c r="D67" s="1342"/>
      <c r="E67" s="1343"/>
      <c r="F67" s="98"/>
      <c r="G67" s="99"/>
      <c r="H67" s="101"/>
      <c r="I67" s="101"/>
      <c r="J67" s="101"/>
      <c r="K67" s="101"/>
      <c r="L67" s="472">
        <f>SUM(G67:K67)</f>
        <v>0</v>
      </c>
      <c r="M67" s="873"/>
    </row>
    <row r="68" spans="1:13" ht="14.1" customHeight="1">
      <c r="A68" s="871"/>
      <c r="B68" s="875"/>
      <c r="C68" s="1342" t="s">
        <v>211</v>
      </c>
      <c r="D68" s="1342"/>
      <c r="E68" s="1343"/>
      <c r="F68" s="98"/>
      <c r="G68" s="99"/>
      <c r="H68" s="101"/>
      <c r="I68" s="101"/>
      <c r="J68" s="101"/>
      <c r="K68" s="101"/>
      <c r="L68" s="472">
        <f>SUM(G68:K68)</f>
        <v>0</v>
      </c>
      <c r="M68" s="873"/>
    </row>
    <row r="69" spans="1:13" ht="14.1" customHeight="1">
      <c r="A69" s="871"/>
      <c r="B69" s="875"/>
      <c r="C69" s="1342" t="s">
        <v>212</v>
      </c>
      <c r="D69" s="1342"/>
      <c r="E69" s="1343"/>
      <c r="F69" s="98"/>
      <c r="G69" s="99"/>
      <c r="H69" s="101"/>
      <c r="I69" s="101"/>
      <c r="J69" s="101"/>
      <c r="K69" s="101"/>
      <c r="L69" s="472">
        <f>SUM(G69:K69)</f>
        <v>0</v>
      </c>
      <c r="M69" s="873"/>
    </row>
    <row r="70" spans="1:13" ht="29.25" customHeight="1">
      <c r="A70" s="871"/>
      <c r="B70" s="875"/>
      <c r="C70" s="1342" t="s">
        <v>715</v>
      </c>
      <c r="D70" s="1342"/>
      <c r="E70" s="1343"/>
      <c r="F70" s="98"/>
      <c r="G70" s="99"/>
      <c r="H70" s="101"/>
      <c r="I70" s="101"/>
      <c r="J70" s="101"/>
      <c r="K70" s="101"/>
      <c r="L70" s="472">
        <f>SUM(G70:K70)</f>
        <v>0</v>
      </c>
      <c r="M70" s="873"/>
    </row>
    <row r="71" spans="1:13" ht="14.1" customHeight="1">
      <c r="A71" s="871"/>
      <c r="B71" s="875"/>
      <c r="C71" s="1346" t="s">
        <v>213</v>
      </c>
      <c r="D71" s="1346"/>
      <c r="E71" s="1346"/>
      <c r="F71" s="1346"/>
      <c r="G71" s="1346"/>
      <c r="H71" s="1346"/>
      <c r="I71" s="1346"/>
      <c r="J71" s="1346"/>
      <c r="K71" s="1346"/>
      <c r="L71" s="1347"/>
      <c r="M71" s="873"/>
    </row>
    <row r="72" spans="1:13" ht="14.1" customHeight="1">
      <c r="A72" s="871"/>
      <c r="B72" s="875"/>
      <c r="C72" s="879" t="s">
        <v>514</v>
      </c>
      <c r="D72" s="1008"/>
      <c r="E72" s="880"/>
      <c r="F72" s="98"/>
      <c r="G72" s="99"/>
      <c r="H72" s="101"/>
      <c r="I72" s="101"/>
      <c r="J72" s="101"/>
      <c r="K72" s="101"/>
      <c r="L72" s="472">
        <f>SUM(G72:K72)</f>
        <v>0</v>
      </c>
      <c r="M72" s="873"/>
    </row>
    <row r="73" spans="1:13" ht="14.1" customHeight="1">
      <c r="A73" s="871"/>
      <c r="B73" s="875"/>
      <c r="C73" s="879" t="s">
        <v>514</v>
      </c>
      <c r="D73" s="1008"/>
      <c r="E73" s="104"/>
      <c r="F73" s="98"/>
      <c r="G73" s="99"/>
      <c r="H73" s="101"/>
      <c r="I73" s="101"/>
      <c r="J73" s="101"/>
      <c r="K73" s="101"/>
      <c r="L73" s="472">
        <f>SUM(G73:K73)</f>
        <v>0</v>
      </c>
      <c r="M73" s="873"/>
    </row>
    <row r="74" spans="1:13" ht="14.1" customHeight="1" thickBot="1">
      <c r="A74" s="871"/>
      <c r="B74" s="881"/>
      <c r="C74" s="1348" t="s">
        <v>307</v>
      </c>
      <c r="D74" s="1348"/>
      <c r="E74" s="1349"/>
      <c r="F74" s="468">
        <f t="shared" ref="F74:L74" si="3">SUM(F8:F73)</f>
        <v>0</v>
      </c>
      <c r="G74" s="469">
        <f t="shared" si="3"/>
        <v>0</v>
      </c>
      <c r="H74" s="471">
        <f t="shared" si="3"/>
        <v>0</v>
      </c>
      <c r="I74" s="470">
        <f t="shared" si="3"/>
        <v>0</v>
      </c>
      <c r="J74" s="471">
        <f t="shared" si="3"/>
        <v>0</v>
      </c>
      <c r="K74" s="470">
        <f t="shared" si="3"/>
        <v>0</v>
      </c>
      <c r="L74" s="470">
        <f t="shared" si="3"/>
        <v>0</v>
      </c>
      <c r="M74" s="873"/>
    </row>
    <row r="75" spans="1:13" ht="6.75" customHeight="1" thickTop="1">
      <c r="A75" s="882"/>
      <c r="B75" s="883"/>
      <c r="C75" s="696"/>
      <c r="D75" s="884"/>
      <c r="E75" s="884"/>
      <c r="F75" s="884"/>
      <c r="G75" s="884"/>
      <c r="H75" s="884"/>
      <c r="I75" s="884"/>
      <c r="J75" s="884"/>
      <c r="K75" s="884"/>
      <c r="L75" s="884"/>
      <c r="M75" s="885"/>
    </row>
    <row r="76" spans="1:13">
      <c r="H76" s="83" t="s">
        <v>40</v>
      </c>
    </row>
    <row r="77" spans="1:13">
      <c r="H77" s="83" t="s">
        <v>40</v>
      </c>
    </row>
  </sheetData>
  <sheetProtection algorithmName="SHA-512" hashValue="hEc/13sfVh+4rRqgKctSzp5lnv/sSVeLKOpYPanHKqYRzk2yrih/neDk9pe8jBJFQ8u44Q9F6P3Fn1j1m25kwQ==" saltValue="1yfBg+y4SdWvjWSgcAqQgQ==" spinCount="100000" sheet="1" selectLockedCells="1"/>
  <mergeCells count="73">
    <mergeCell ref="J1:K1"/>
    <mergeCell ref="C1:G1"/>
    <mergeCell ref="F4:F5"/>
    <mergeCell ref="G4:G5"/>
    <mergeCell ref="B2:E2"/>
    <mergeCell ref="C19:E19"/>
    <mergeCell ref="C18:E18"/>
    <mergeCell ref="C17:E17"/>
    <mergeCell ref="C26:E26"/>
    <mergeCell ref="C25:E25"/>
    <mergeCell ref="C24:E24"/>
    <mergeCell ref="C23:E23"/>
    <mergeCell ref="C22:E22"/>
    <mergeCell ref="C21:E21"/>
    <mergeCell ref="C59:L59"/>
    <mergeCell ref="C50:L50"/>
    <mergeCell ref="C44:L44"/>
    <mergeCell ref="C32:L32"/>
    <mergeCell ref="C43:E43"/>
    <mergeCell ref="C42:E42"/>
    <mergeCell ref="C41:E41"/>
    <mergeCell ref="C40:E40"/>
    <mergeCell ref="C39:E39"/>
    <mergeCell ref="C38:E38"/>
    <mergeCell ref="C34:E34"/>
    <mergeCell ref="C45:E45"/>
    <mergeCell ref="C37:E37"/>
    <mergeCell ref="C36:E36"/>
    <mergeCell ref="C35:E35"/>
    <mergeCell ref="C46:E46"/>
    <mergeCell ref="C60:E60"/>
    <mergeCell ref="C58:E58"/>
    <mergeCell ref="C71:L71"/>
    <mergeCell ref="C13:E13"/>
    <mergeCell ref="C12:E12"/>
    <mergeCell ref="C33:E33"/>
    <mergeCell ref="C57:E57"/>
    <mergeCell ref="C56:E56"/>
    <mergeCell ref="C55:E55"/>
    <mergeCell ref="C54:E54"/>
    <mergeCell ref="C53:E53"/>
    <mergeCell ref="C52:E52"/>
    <mergeCell ref="C51:E51"/>
    <mergeCell ref="C49:E49"/>
    <mergeCell ref="C48:E48"/>
    <mergeCell ref="C47:E47"/>
    <mergeCell ref="C31:E31"/>
    <mergeCell ref="C30:E30"/>
    <mergeCell ref="C29:E29"/>
    <mergeCell ref="C28:E28"/>
    <mergeCell ref="B3:E4"/>
    <mergeCell ref="C11:L11"/>
    <mergeCell ref="C7:L7"/>
    <mergeCell ref="C15:E15"/>
    <mergeCell ref="C14:E14"/>
    <mergeCell ref="C6:E6"/>
    <mergeCell ref="C10:E10"/>
    <mergeCell ref="C9:E9"/>
    <mergeCell ref="C8:E8"/>
    <mergeCell ref="C27:L27"/>
    <mergeCell ref="C16:L16"/>
    <mergeCell ref="C20:E20"/>
    <mergeCell ref="C70:E70"/>
    <mergeCell ref="C69:E69"/>
    <mergeCell ref="C68:E68"/>
    <mergeCell ref="C74:E74"/>
    <mergeCell ref="C67:E67"/>
    <mergeCell ref="C66:E66"/>
    <mergeCell ref="C63:E63"/>
    <mergeCell ref="C62:E62"/>
    <mergeCell ref="C61:E61"/>
    <mergeCell ref="C64:E64"/>
    <mergeCell ref="C65:L65"/>
  </mergeCells>
  <dataValidations count="1">
    <dataValidation type="list" allowBlank="1" showErrorMessage="1" sqref="H4:K4" xr:uid="{5135B7AC-C200-469F-9B52-37542BCB9176}">
      <formula1>"Select, Owner's Equity, FHLB/AHP, Def. Dev. Fee, Conventional, Other"</formula1>
    </dataValidation>
  </dataValidations>
  <printOptions horizontalCentered="1"/>
  <pageMargins left="0.5" right="0.5" top="0.5" bottom="0.5" header="0.3" footer="0.3"/>
  <pageSetup scale="66" orientation="portrait" r:id="rId1"/>
  <headerFooter>
    <oddFooter>&amp;L&amp;"Calibri,Regular"&amp;9CDBG-DR / NSP Restore Riverview Offsite RFP&amp;C&amp;12 3&amp;R&amp;"Calibri,Regular"&amp;9  2/2021</odd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pageSetUpPr fitToPage="1"/>
  </sheetPr>
  <dimension ref="A1:R54"/>
  <sheetViews>
    <sheetView showGridLines="0" zoomScaleNormal="100" workbookViewId="0">
      <selection activeCell="J15" sqref="J15"/>
    </sheetView>
  </sheetViews>
  <sheetFormatPr defaultColWidth="4.28515625" defaultRowHeight="12.75"/>
  <cols>
    <col min="1" max="1" width="2.7109375" style="45" customWidth="1"/>
    <col min="2" max="2" width="4" style="45" bestFit="1" customWidth="1"/>
    <col min="3" max="4" width="2.7109375" style="45" customWidth="1"/>
    <col min="5" max="6" width="16.5703125" style="75" customWidth="1"/>
    <col min="7" max="8" width="16.5703125" style="45" customWidth="1"/>
    <col min="9" max="9" width="14.42578125" style="45" customWidth="1"/>
    <col min="10" max="10" width="16.5703125" style="45" customWidth="1"/>
    <col min="11" max="11" width="2.7109375" style="45" customWidth="1"/>
    <col min="12" max="27" width="9.5703125" style="45" customWidth="1"/>
    <col min="28" max="16384" width="4.28515625" style="45"/>
  </cols>
  <sheetData>
    <row r="1" spans="1:18">
      <c r="A1" s="808"/>
      <c r="B1" s="786"/>
      <c r="C1" s="786"/>
      <c r="D1" s="786"/>
      <c r="E1" s="863"/>
      <c r="F1" s="863"/>
      <c r="G1" s="786"/>
      <c r="H1" s="786"/>
      <c r="I1" s="786"/>
      <c r="J1" s="786"/>
      <c r="K1" s="787"/>
    </row>
    <row r="2" spans="1:18">
      <c r="A2" s="623"/>
      <c r="B2" s="687" t="s">
        <v>76</v>
      </c>
      <c r="C2" s="69" t="s">
        <v>492</v>
      </c>
      <c r="D2" s="69"/>
      <c r="E2" s="69"/>
      <c r="F2" s="69"/>
      <c r="G2" s="69"/>
      <c r="H2" s="69"/>
      <c r="I2" s="69"/>
      <c r="J2" s="69"/>
      <c r="K2" s="587"/>
      <c r="L2" s="143"/>
      <c r="M2" s="143"/>
      <c r="N2" s="143"/>
      <c r="O2" s="143"/>
      <c r="P2" s="143"/>
      <c r="Q2" s="143"/>
      <c r="R2" s="143"/>
    </row>
    <row r="3" spans="1:18">
      <c r="A3" s="623"/>
      <c r="B3" s="69"/>
      <c r="C3" s="69"/>
      <c r="D3" s="500"/>
      <c r="E3" s="71"/>
      <c r="F3" s="69"/>
      <c r="G3" s="69"/>
      <c r="H3" s="69"/>
      <c r="I3" s="69"/>
      <c r="J3" s="69"/>
      <c r="K3" s="587"/>
      <c r="L3" s="143"/>
      <c r="M3" s="143"/>
      <c r="N3" s="143"/>
      <c r="O3" s="143"/>
      <c r="P3" s="143"/>
      <c r="Q3" s="143"/>
      <c r="R3" s="143"/>
    </row>
    <row r="4" spans="1:18">
      <c r="A4" s="623"/>
      <c r="B4" s="69"/>
      <c r="C4" s="69"/>
      <c r="D4" s="1342" t="s">
        <v>522</v>
      </c>
      <c r="E4" s="1342"/>
      <c r="F4" s="1342"/>
      <c r="G4" s="1342"/>
      <c r="H4" s="1342"/>
      <c r="I4" s="1342"/>
      <c r="J4" s="70"/>
      <c r="K4" s="587"/>
      <c r="L4" s="143"/>
      <c r="M4" s="143"/>
      <c r="N4" s="143"/>
      <c r="O4" s="143"/>
      <c r="P4" s="143"/>
      <c r="Q4" s="143"/>
      <c r="R4" s="143"/>
    </row>
    <row r="5" spans="1:18" ht="21.75" customHeight="1">
      <c r="A5" s="623"/>
      <c r="B5" s="69"/>
      <c r="C5" s="69"/>
      <c r="D5" s="1342" t="s">
        <v>491</v>
      </c>
      <c r="E5" s="1342"/>
      <c r="F5" s="1342"/>
      <c r="G5" s="1342"/>
      <c r="H5" s="1370"/>
      <c r="I5" s="511" t="s">
        <v>340</v>
      </c>
      <c r="J5" s="500"/>
      <c r="K5" s="587"/>
      <c r="L5" s="143"/>
      <c r="M5" s="143"/>
      <c r="N5" s="143"/>
      <c r="O5" s="143"/>
      <c r="P5" s="143"/>
      <c r="Q5" s="143"/>
      <c r="R5" s="143"/>
    </row>
    <row r="6" spans="1:18" ht="22.5" customHeight="1">
      <c r="A6" s="623"/>
      <c r="B6" s="69"/>
      <c r="C6" s="69"/>
      <c r="D6" s="69"/>
      <c r="E6" s="69"/>
      <c r="F6" s="69"/>
      <c r="G6" s="69"/>
      <c r="H6" s="69"/>
      <c r="I6" s="69"/>
      <c r="J6" s="72"/>
      <c r="K6" s="587"/>
      <c r="L6" s="143"/>
      <c r="M6" s="143"/>
      <c r="N6" s="143"/>
      <c r="O6" s="143"/>
      <c r="P6" s="143"/>
      <c r="Q6" s="143"/>
      <c r="R6" s="143"/>
    </row>
    <row r="7" spans="1:18">
      <c r="A7" s="623"/>
      <c r="B7" s="687" t="s">
        <v>370</v>
      </c>
      <c r="C7" s="69" t="s">
        <v>572</v>
      </c>
      <c r="D7" s="69"/>
      <c r="E7" s="69"/>
      <c r="F7" s="69"/>
      <c r="G7" s="69"/>
      <c r="H7" s="69"/>
      <c r="I7" s="69"/>
      <c r="J7" s="69"/>
      <c r="K7" s="655"/>
    </row>
    <row r="8" spans="1:18">
      <c r="A8" s="623"/>
      <c r="B8" s="69"/>
      <c r="C8" s="69"/>
      <c r="D8" s="69"/>
      <c r="E8" s="69"/>
      <c r="F8" s="69"/>
      <c r="G8" s="69"/>
      <c r="H8" s="69"/>
      <c r="I8" s="69"/>
      <c r="J8" s="69"/>
      <c r="K8" s="655"/>
    </row>
    <row r="9" spans="1:18" ht="37.5" customHeight="1">
      <c r="A9" s="623"/>
      <c r="B9" s="687"/>
      <c r="C9" s="864" t="s">
        <v>40</v>
      </c>
      <c r="D9" s="1342" t="s">
        <v>573</v>
      </c>
      <c r="E9" s="1342"/>
      <c r="F9" s="1342"/>
      <c r="G9" s="1342"/>
      <c r="H9" s="1342"/>
      <c r="I9" s="1342"/>
      <c r="J9" s="1342"/>
      <c r="K9" s="655"/>
    </row>
    <row r="10" spans="1:18" ht="13.5" thickBot="1">
      <c r="A10" s="623"/>
      <c r="B10" s="70"/>
      <c r="C10" s="72"/>
      <c r="D10" s="72"/>
      <c r="E10" s="71"/>
      <c r="F10" s="71"/>
      <c r="G10" s="72"/>
      <c r="H10" s="72"/>
      <c r="I10" s="72"/>
      <c r="J10" s="72"/>
      <c r="K10" s="625"/>
    </row>
    <row r="11" spans="1:18" s="77" customFormat="1">
      <c r="A11" s="641"/>
      <c r="B11" s="69"/>
      <c r="C11" s="69"/>
      <c r="D11" s="1364" t="s">
        <v>763</v>
      </c>
      <c r="E11" s="1365"/>
      <c r="F11" s="1365"/>
      <c r="G11" s="1365"/>
      <c r="H11" s="1365"/>
      <c r="I11" s="1365"/>
      <c r="J11" s="1366"/>
      <c r="K11" s="809"/>
    </row>
    <row r="12" spans="1:18" s="77" customFormat="1" ht="27.6" customHeight="1">
      <c r="A12" s="641"/>
      <c r="B12" s="69"/>
      <c r="C12" s="69"/>
      <c r="D12" s="292"/>
      <c r="E12" s="106" t="s">
        <v>91</v>
      </c>
      <c r="F12" s="107"/>
      <c r="G12" s="1006" t="s">
        <v>59</v>
      </c>
      <c r="H12" s="1006" t="s">
        <v>92</v>
      </c>
      <c r="I12" s="1006" t="s">
        <v>60</v>
      </c>
      <c r="J12" s="293" t="s">
        <v>93</v>
      </c>
      <c r="K12" s="809"/>
    </row>
    <row r="13" spans="1:18" s="77" customFormat="1" ht="15" customHeight="1">
      <c r="A13" s="641"/>
      <c r="B13" s="69"/>
      <c r="C13" s="69"/>
      <c r="D13" s="1021" t="s">
        <v>104</v>
      </c>
      <c r="E13" s="1373" t="s">
        <v>493</v>
      </c>
      <c r="F13" s="1374"/>
      <c r="G13" s="108">
        <v>1000000</v>
      </c>
      <c r="H13" s="364"/>
      <c r="I13" s="1009">
        <v>0</v>
      </c>
      <c r="J13" s="491">
        <v>0</v>
      </c>
      <c r="K13" s="809"/>
      <c r="L13" s="1014"/>
    </row>
    <row r="14" spans="1:18" s="77" customFormat="1" ht="15" customHeight="1">
      <c r="A14" s="641"/>
      <c r="B14" s="69"/>
      <c r="C14" s="69"/>
      <c r="D14" s="1021" t="s">
        <v>72</v>
      </c>
      <c r="E14" s="1371" t="s">
        <v>40</v>
      </c>
      <c r="F14" s="1372"/>
      <c r="G14" s="109">
        <v>1000000</v>
      </c>
      <c r="H14" s="1082"/>
      <c r="I14" s="1010">
        <v>3.5000000000000003E-2</v>
      </c>
      <c r="J14" s="294">
        <v>20000</v>
      </c>
      <c r="K14" s="809"/>
      <c r="L14" s="631"/>
    </row>
    <row r="15" spans="1:18" s="77" customFormat="1" ht="15" customHeight="1">
      <c r="A15" s="641"/>
      <c r="B15" s="69"/>
      <c r="C15" s="69"/>
      <c r="D15" s="1021" t="s">
        <v>73</v>
      </c>
      <c r="E15" s="1371" t="s">
        <v>40</v>
      </c>
      <c r="F15" s="1372"/>
      <c r="G15" s="109" t="s">
        <v>40</v>
      </c>
      <c r="H15" s="1005"/>
      <c r="I15" s="1010" t="s">
        <v>40</v>
      </c>
      <c r="J15" s="294" t="s">
        <v>40</v>
      </c>
      <c r="K15" s="809"/>
    </row>
    <row r="16" spans="1:18" s="77" customFormat="1" ht="15" customHeight="1">
      <c r="A16" s="641"/>
      <c r="B16" s="69"/>
      <c r="C16" s="69"/>
      <c r="D16" s="1021" t="s">
        <v>74</v>
      </c>
      <c r="E16" s="1371"/>
      <c r="F16" s="1372"/>
      <c r="G16" s="109"/>
      <c r="H16" s="1005"/>
      <c r="I16" s="1010"/>
      <c r="J16" s="294"/>
      <c r="K16" s="809"/>
    </row>
    <row r="17" spans="1:16" s="77" customFormat="1" ht="15" customHeight="1">
      <c r="A17" s="641"/>
      <c r="B17" s="69"/>
      <c r="C17" s="69"/>
      <c r="D17" s="1021" t="s">
        <v>346</v>
      </c>
      <c r="E17" s="1371"/>
      <c r="F17" s="1372"/>
      <c r="G17" s="109"/>
      <c r="H17" s="1005"/>
      <c r="I17" s="1010"/>
      <c r="J17" s="294"/>
      <c r="K17" s="809"/>
    </row>
    <row r="18" spans="1:16" s="77" customFormat="1" ht="26.25" thickBot="1">
      <c r="A18" s="641"/>
      <c r="B18" s="69"/>
      <c r="C18" s="500"/>
      <c r="D18" s="1367" t="s">
        <v>61</v>
      </c>
      <c r="E18" s="1368"/>
      <c r="F18" s="1369"/>
      <c r="G18" s="490">
        <f>SUM(G13:G17)</f>
        <v>2000000</v>
      </c>
      <c r="H18" s="365"/>
      <c r="I18" s="492" t="s">
        <v>62</v>
      </c>
      <c r="J18" s="427">
        <f>SUM(J13:J17)</f>
        <v>20000</v>
      </c>
      <c r="K18" s="643"/>
    </row>
    <row r="19" spans="1:16" s="77" customFormat="1" ht="18" customHeight="1" thickBot="1">
      <c r="A19" s="641"/>
      <c r="B19" s="69"/>
      <c r="C19" s="500"/>
      <c r="D19" s="500"/>
      <c r="E19" s="68"/>
      <c r="F19" s="68"/>
      <c r="G19" s="500"/>
      <c r="H19" s="500"/>
      <c r="I19" s="500"/>
      <c r="J19" s="377"/>
      <c r="K19" s="643"/>
    </row>
    <row r="20" spans="1:16" s="77" customFormat="1" ht="27.6" customHeight="1">
      <c r="A20" s="641"/>
      <c r="B20" s="69"/>
      <c r="C20" s="500"/>
      <c r="D20" s="296"/>
      <c r="E20" s="297" t="s">
        <v>274</v>
      </c>
      <c r="F20" s="298" t="s">
        <v>273</v>
      </c>
      <c r="G20" s="299" t="s">
        <v>277</v>
      </c>
      <c r="H20" s="300" t="s">
        <v>276</v>
      </c>
      <c r="I20" s="301" t="s">
        <v>278</v>
      </c>
      <c r="J20" s="631"/>
      <c r="K20" s="643"/>
    </row>
    <row r="21" spans="1:16" s="77" customFormat="1" ht="15" customHeight="1">
      <c r="A21" s="641"/>
      <c r="B21" s="69"/>
      <c r="C21" s="69"/>
      <c r="D21" s="1021" t="s">
        <v>104</v>
      </c>
      <c r="E21" s="474" t="s">
        <v>494</v>
      </c>
      <c r="F21" s="475" t="s">
        <v>275</v>
      </c>
      <c r="G21" s="1003"/>
      <c r="H21" s="1015" t="s">
        <v>762</v>
      </c>
      <c r="I21" s="1019" t="s">
        <v>858</v>
      </c>
      <c r="J21" s="77" t="s">
        <v>40</v>
      </c>
      <c r="K21" s="1013"/>
    </row>
    <row r="22" spans="1:16" s="77" customFormat="1" ht="15" customHeight="1">
      <c r="A22" s="641"/>
      <c r="B22" s="69"/>
      <c r="C22" s="69"/>
      <c r="D22" s="1021" t="s">
        <v>72</v>
      </c>
      <c r="E22" s="1080"/>
      <c r="F22" s="110"/>
      <c r="G22" s="1081"/>
      <c r="H22" s="1081"/>
      <c r="I22" s="302"/>
      <c r="J22" s="77" t="s">
        <v>40</v>
      </c>
      <c r="K22" s="1013"/>
      <c r="L22" s="322"/>
    </row>
    <row r="23" spans="1:16" s="77" customFormat="1" ht="15" customHeight="1">
      <c r="A23" s="641"/>
      <c r="B23" s="69"/>
      <c r="C23" s="69"/>
      <c r="D23" s="1021" t="s">
        <v>73</v>
      </c>
      <c r="E23" s="1004"/>
      <c r="F23" s="110"/>
      <c r="G23" s="1003" t="s">
        <v>40</v>
      </c>
      <c r="H23" s="1003"/>
      <c r="I23" s="302"/>
      <c r="J23" s="632"/>
      <c r="K23" s="796"/>
      <c r="M23" s="322"/>
      <c r="N23" s="322"/>
      <c r="O23" s="322"/>
      <c r="P23" s="322"/>
    </row>
    <row r="24" spans="1:16" s="77" customFormat="1" ht="15" customHeight="1">
      <c r="A24" s="641"/>
      <c r="B24" s="69"/>
      <c r="C24" s="69"/>
      <c r="D24" s="1021" t="s">
        <v>74</v>
      </c>
      <c r="E24" s="1004"/>
      <c r="F24" s="110"/>
      <c r="G24" s="1003"/>
      <c r="H24" s="1003"/>
      <c r="I24" s="302"/>
      <c r="J24" s="631"/>
      <c r="K24" s="643"/>
    </row>
    <row r="25" spans="1:16" s="77" customFormat="1" ht="15" customHeight="1" thickBot="1">
      <c r="A25" s="641"/>
      <c r="B25" s="69"/>
      <c r="C25" s="69"/>
      <c r="D25" s="1022" t="s">
        <v>346</v>
      </c>
      <c r="E25" s="1020"/>
      <c r="F25" s="1016"/>
      <c r="G25" s="1017"/>
      <c r="H25" s="1017"/>
      <c r="I25" s="1018"/>
      <c r="J25" s="631"/>
      <c r="K25" s="643"/>
    </row>
    <row r="26" spans="1:16" s="77" customFormat="1" ht="15" customHeight="1">
      <c r="A26" s="641"/>
      <c r="B26" s="69"/>
      <c r="C26" s="500"/>
      <c r="D26" s="295"/>
      <c r="E26" s="70"/>
      <c r="F26" s="70"/>
      <c r="G26" s="70"/>
      <c r="H26" s="70"/>
      <c r="I26" s="70"/>
      <c r="J26" s="327"/>
      <c r="K26" s="643"/>
    </row>
    <row r="27" spans="1:16" s="77" customFormat="1" ht="15" customHeight="1">
      <c r="A27" s="641"/>
      <c r="B27" s="69"/>
      <c r="C27" s="80" t="s">
        <v>57</v>
      </c>
      <c r="D27" s="1363" t="s">
        <v>825</v>
      </c>
      <c r="E27" s="1363"/>
      <c r="F27" s="1363"/>
      <c r="G27" s="1363"/>
      <c r="H27" s="1363"/>
      <c r="I27" s="1363"/>
      <c r="J27" s="1363"/>
      <c r="K27" s="643"/>
      <c r="L27" s="45"/>
    </row>
    <row r="28" spans="1:16">
      <c r="A28" s="623"/>
      <c r="B28" s="713"/>
      <c r="C28" s="713"/>
      <c r="D28" s="713"/>
      <c r="E28" s="865"/>
      <c r="F28" s="865"/>
      <c r="G28" s="713"/>
      <c r="H28" s="713"/>
      <c r="I28" s="713"/>
      <c r="J28" s="713"/>
      <c r="K28" s="625"/>
    </row>
    <row r="29" spans="1:16">
      <c r="A29" s="623"/>
      <c r="B29" s="713"/>
      <c r="C29" s="713"/>
      <c r="D29" s="1363"/>
      <c r="E29" s="1363"/>
      <c r="F29" s="1363"/>
      <c r="G29" s="1363"/>
      <c r="H29" s="1363"/>
      <c r="I29" s="1363"/>
      <c r="J29" s="1363"/>
      <c r="K29" s="625"/>
    </row>
    <row r="30" spans="1:16">
      <c r="A30" s="623"/>
      <c r="B30" s="713"/>
      <c r="C30" s="713"/>
      <c r="D30" s="713"/>
      <c r="E30" s="865"/>
      <c r="F30" s="865"/>
      <c r="G30" s="713"/>
      <c r="H30" s="713"/>
      <c r="I30" s="713"/>
      <c r="J30" s="713"/>
      <c r="K30" s="625"/>
    </row>
    <row r="31" spans="1:16">
      <c r="A31" s="623"/>
      <c r="B31" s="713"/>
      <c r="C31" s="713"/>
      <c r="D31" s="713"/>
      <c r="E31" s="865"/>
      <c r="F31" s="865"/>
      <c r="G31" s="713"/>
      <c r="H31" s="713"/>
      <c r="I31" s="713"/>
      <c r="J31" s="713"/>
      <c r="K31" s="625"/>
    </row>
    <row r="32" spans="1:16">
      <c r="A32" s="623"/>
      <c r="B32" s="713"/>
      <c r="C32" s="713"/>
      <c r="D32" s="713"/>
      <c r="E32" s="865"/>
      <c r="F32" s="865"/>
      <c r="G32" s="713"/>
      <c r="H32" s="713"/>
      <c r="I32" s="713"/>
      <c r="J32" s="713"/>
      <c r="K32" s="625"/>
    </row>
    <row r="33" spans="1:11">
      <c r="A33" s="623"/>
      <c r="B33" s="713"/>
      <c r="C33" s="713"/>
      <c r="D33" s="713"/>
      <c r="E33" s="865"/>
      <c r="F33" s="865"/>
      <c r="G33" s="713"/>
      <c r="H33" s="713"/>
      <c r="I33" s="713"/>
      <c r="J33" s="713"/>
      <c r="K33" s="625"/>
    </row>
    <row r="34" spans="1:11">
      <c r="A34" s="623"/>
      <c r="B34" s="713"/>
      <c r="C34" s="713"/>
      <c r="D34" s="713"/>
      <c r="E34" s="865"/>
      <c r="F34" s="865"/>
      <c r="G34" s="713"/>
      <c r="H34" s="713"/>
      <c r="I34" s="713"/>
      <c r="J34" s="713"/>
      <c r="K34" s="625"/>
    </row>
    <row r="35" spans="1:11">
      <c r="A35" s="623"/>
      <c r="B35" s="713"/>
      <c r="C35" s="713"/>
      <c r="D35" s="713"/>
      <c r="E35" s="865"/>
      <c r="F35" s="865"/>
      <c r="G35" s="713"/>
      <c r="H35" s="713"/>
      <c r="I35" s="713"/>
      <c r="J35" s="713"/>
      <c r="K35" s="625"/>
    </row>
    <row r="36" spans="1:11">
      <c r="A36" s="623"/>
      <c r="B36" s="713"/>
      <c r="C36" s="713"/>
      <c r="D36" s="713"/>
      <c r="E36" s="865"/>
      <c r="F36" s="865"/>
      <c r="G36" s="713"/>
      <c r="H36" s="713"/>
      <c r="I36" s="713"/>
      <c r="J36" s="713"/>
      <c r="K36" s="625"/>
    </row>
    <row r="37" spans="1:11">
      <c r="A37" s="623"/>
      <c r="B37" s="713"/>
      <c r="C37" s="713"/>
      <c r="D37" s="713"/>
      <c r="E37" s="865"/>
      <c r="F37" s="865"/>
      <c r="G37" s="713"/>
      <c r="H37" s="713"/>
      <c r="I37" s="713"/>
      <c r="J37" s="713"/>
      <c r="K37" s="625"/>
    </row>
    <row r="38" spans="1:11">
      <c r="A38" s="623"/>
      <c r="B38" s="713"/>
      <c r="C38" s="713"/>
      <c r="D38" s="713"/>
      <c r="E38" s="865"/>
      <c r="F38" s="865"/>
      <c r="G38" s="713"/>
      <c r="H38" s="713"/>
      <c r="I38" s="713"/>
      <c r="J38" s="713"/>
      <c r="K38" s="625"/>
    </row>
    <row r="39" spans="1:11">
      <c r="A39" s="623"/>
      <c r="B39" s="713"/>
      <c r="C39" s="713"/>
      <c r="D39" s="713"/>
      <c r="E39" s="865"/>
      <c r="F39" s="865"/>
      <c r="G39" s="713"/>
      <c r="H39" s="713"/>
      <c r="I39" s="713"/>
      <c r="J39" s="713"/>
      <c r="K39" s="625"/>
    </row>
    <row r="40" spans="1:11">
      <c r="A40" s="623"/>
      <c r="B40" s="713"/>
      <c r="C40" s="713"/>
      <c r="D40" s="713"/>
      <c r="E40" s="865"/>
      <c r="F40" s="865"/>
      <c r="G40" s="713"/>
      <c r="H40" s="713"/>
      <c r="I40" s="713"/>
      <c r="J40" s="713"/>
      <c r="K40" s="625"/>
    </row>
    <row r="41" spans="1:11">
      <c r="A41" s="623"/>
      <c r="B41" s="713"/>
      <c r="C41" s="713"/>
      <c r="D41" s="713"/>
      <c r="E41" s="865"/>
      <c r="F41" s="865"/>
      <c r="G41" s="713"/>
      <c r="H41" s="713"/>
      <c r="I41" s="713"/>
      <c r="J41" s="713"/>
      <c r="K41" s="625"/>
    </row>
    <row r="42" spans="1:11">
      <c r="A42" s="623"/>
      <c r="B42" s="713"/>
      <c r="C42" s="713"/>
      <c r="D42" s="713"/>
      <c r="E42" s="865"/>
      <c r="F42" s="865"/>
      <c r="G42" s="713"/>
      <c r="H42" s="713"/>
      <c r="I42" s="713"/>
      <c r="J42" s="713"/>
      <c r="K42" s="625"/>
    </row>
    <row r="43" spans="1:11">
      <c r="A43" s="623"/>
      <c r="B43" s="713"/>
      <c r="C43" s="713"/>
      <c r="D43" s="713"/>
      <c r="E43" s="865"/>
      <c r="F43" s="865"/>
      <c r="G43" s="713"/>
      <c r="H43" s="713"/>
      <c r="I43" s="713"/>
      <c r="J43" s="713"/>
      <c r="K43" s="625"/>
    </row>
    <row r="44" spans="1:11">
      <c r="A44" s="623"/>
      <c r="B44" s="713"/>
      <c r="C44" s="713"/>
      <c r="D44" s="713"/>
      <c r="E44" s="865"/>
      <c r="F44" s="865"/>
      <c r="G44" s="713"/>
      <c r="H44" s="713"/>
      <c r="I44" s="713"/>
      <c r="J44" s="713"/>
      <c r="K44" s="625"/>
    </row>
    <row r="45" spans="1:11">
      <c r="A45" s="623"/>
      <c r="B45" s="713"/>
      <c r="C45" s="713"/>
      <c r="D45" s="713"/>
      <c r="E45" s="865"/>
      <c r="F45" s="865"/>
      <c r="G45" s="713"/>
      <c r="H45" s="713"/>
      <c r="I45" s="713"/>
      <c r="J45" s="713"/>
      <c r="K45" s="625"/>
    </row>
    <row r="46" spans="1:11">
      <c r="A46" s="623"/>
      <c r="B46" s="713"/>
      <c r="C46" s="713"/>
      <c r="D46" s="713"/>
      <c r="E46" s="865"/>
      <c r="F46" s="865"/>
      <c r="G46" s="713"/>
      <c r="H46" s="713"/>
      <c r="I46" s="713"/>
      <c r="J46" s="713"/>
      <c r="K46" s="625"/>
    </row>
    <row r="47" spans="1:11">
      <c r="A47" s="623"/>
      <c r="B47" s="713"/>
      <c r="C47" s="713"/>
      <c r="D47" s="713"/>
      <c r="E47" s="865"/>
      <c r="F47" s="865"/>
      <c r="G47" s="713"/>
      <c r="H47" s="713"/>
      <c r="I47" s="713"/>
      <c r="J47" s="713"/>
      <c r="K47" s="625"/>
    </row>
    <row r="48" spans="1:11">
      <c r="A48" s="623"/>
      <c r="B48" s="713"/>
      <c r="C48" s="713"/>
      <c r="D48" s="713"/>
      <c r="E48" s="865"/>
      <c r="F48" s="865"/>
      <c r="G48" s="713"/>
      <c r="H48" s="713"/>
      <c r="I48" s="713"/>
      <c r="J48" s="713"/>
      <c r="K48" s="625"/>
    </row>
    <row r="49" spans="1:11">
      <c r="A49" s="623"/>
      <c r="B49" s="713"/>
      <c r="C49" s="713"/>
      <c r="D49" s="713"/>
      <c r="E49" s="865"/>
      <c r="F49" s="865"/>
      <c r="G49" s="713"/>
      <c r="H49" s="713"/>
      <c r="I49" s="713"/>
      <c r="J49" s="713"/>
      <c r="K49" s="625"/>
    </row>
    <row r="50" spans="1:11">
      <c r="A50" s="623"/>
      <c r="B50" s="713"/>
      <c r="C50" s="713"/>
      <c r="D50" s="713"/>
      <c r="E50" s="865"/>
      <c r="F50" s="865"/>
      <c r="G50" s="713"/>
      <c r="H50" s="713"/>
      <c r="I50" s="713"/>
      <c r="J50" s="713"/>
      <c r="K50" s="625"/>
    </row>
    <row r="51" spans="1:11">
      <c r="A51" s="623"/>
      <c r="B51" s="713"/>
      <c r="C51" s="713"/>
      <c r="D51" s="713"/>
      <c r="E51" s="865"/>
      <c r="F51" s="865"/>
      <c r="G51" s="713"/>
      <c r="H51" s="713"/>
      <c r="I51" s="713"/>
      <c r="J51" s="713"/>
      <c r="K51" s="625"/>
    </row>
    <row r="52" spans="1:11">
      <c r="A52" s="623"/>
      <c r="B52" s="713"/>
      <c r="C52" s="713"/>
      <c r="D52" s="713"/>
      <c r="E52" s="865"/>
      <c r="F52" s="865"/>
      <c r="G52" s="713"/>
      <c r="H52" s="713"/>
      <c r="I52" s="713"/>
      <c r="J52" s="713"/>
      <c r="K52" s="625"/>
    </row>
    <row r="53" spans="1:11">
      <c r="A53" s="623"/>
      <c r="B53" s="713"/>
      <c r="C53" s="713"/>
      <c r="D53" s="713"/>
      <c r="E53" s="865"/>
      <c r="F53" s="865"/>
      <c r="G53" s="713"/>
      <c r="H53" s="713"/>
      <c r="I53" s="713"/>
      <c r="J53" s="713"/>
      <c r="K53" s="625"/>
    </row>
    <row r="54" spans="1:11">
      <c r="A54" s="846"/>
      <c r="B54" s="847"/>
      <c r="C54" s="847"/>
      <c r="D54" s="847"/>
      <c r="E54" s="866"/>
      <c r="F54" s="866"/>
      <c r="G54" s="847"/>
      <c r="H54" s="847"/>
      <c r="I54" s="847"/>
      <c r="J54" s="847"/>
      <c r="K54" s="807"/>
    </row>
  </sheetData>
  <sheetProtection algorithmName="SHA-512" hashValue="8oWuZG2emZ1Beg5tzLbz+S8ZhQ69eMVdme21Cbh4FoNWFK2xu+vrplOqOSuE5/alwV++RZrJRsmIjP2Y9FHKoQ==" saltValue="Jq9J9YZXhkYfa1N6YrIPiA==" spinCount="100000" sheet="1" selectLockedCells="1"/>
  <mergeCells count="12">
    <mergeCell ref="D29:J29"/>
    <mergeCell ref="D4:I4"/>
    <mergeCell ref="D11:J11"/>
    <mergeCell ref="D18:F18"/>
    <mergeCell ref="D9:J9"/>
    <mergeCell ref="D5:H5"/>
    <mergeCell ref="D27:J27"/>
    <mergeCell ref="E15:F15"/>
    <mergeCell ref="E13:F13"/>
    <mergeCell ref="E17:F17"/>
    <mergeCell ref="E14:F14"/>
    <mergeCell ref="E16:F16"/>
  </mergeCells>
  <phoneticPr fontId="0" type="noConversion"/>
  <dataValidations count="1">
    <dataValidation type="list" showInputMessage="1" showErrorMessage="1" sqref="I5" xr:uid="{2FF07CC3-FCCC-4CA8-BFC3-8D24BC95747C}">
      <formula1>"Select,Yes, No"</formula1>
    </dataValidation>
  </dataValidations>
  <printOptions horizontalCentered="1"/>
  <pageMargins left="0.5" right="0.5" top="0.5" bottom="0.5" header="0.3" footer="0.3"/>
  <pageSetup scale="85" firstPageNumber="18" orientation="portrait" r:id="rId1"/>
  <headerFooter>
    <oddFooter>&amp;L&amp;"Calibri,Regular"&amp;9CDBG-DR / NSP Restore Riverview Offsite RFP&amp;C&amp;12 4&amp;R&amp;"Calibri,Regular"&amp;9 2/2021</oddFooter>
  </headerFooter>
  <ignoredErrors>
    <ignoredError sqref="D13:D17 D21:D25 B3 B6 B18:B23 B4:B5 B8:B17"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T52"/>
  <sheetViews>
    <sheetView showGridLines="0" topLeftCell="A31" zoomScaleNormal="100" workbookViewId="0">
      <selection activeCell="H42" sqref="H42"/>
    </sheetView>
  </sheetViews>
  <sheetFormatPr defaultColWidth="10.7109375" defaultRowHeight="12.75"/>
  <cols>
    <col min="1" max="1" width="2.85546875" style="146" customWidth="1"/>
    <col min="2" max="2" width="3.5703125" style="62" customWidth="1"/>
    <col min="3" max="3" width="2.7109375" style="62" customWidth="1"/>
    <col min="4" max="4" width="17.28515625" style="88" customWidth="1"/>
    <col min="5" max="5" width="6.5703125" style="62" customWidth="1"/>
    <col min="6" max="6" width="8.28515625" style="62" customWidth="1"/>
    <col min="7" max="7" width="10.85546875" style="92" customWidth="1"/>
    <col min="8" max="9" width="10.7109375" style="62" customWidth="1"/>
    <col min="10" max="10" width="10.7109375" style="146" customWidth="1"/>
    <col min="11" max="15" width="10.7109375" style="62" customWidth="1"/>
    <col min="16" max="16" width="3" style="62" customWidth="1"/>
    <col min="17" max="17" width="10.7109375" style="141"/>
    <col min="18" max="16384" width="10.7109375" style="62"/>
  </cols>
  <sheetData>
    <row r="1" spans="1:20" s="146" customFormat="1" ht="9" customHeight="1">
      <c r="A1" s="848"/>
      <c r="B1" s="849"/>
      <c r="C1" s="849"/>
      <c r="D1" s="850"/>
      <c r="E1" s="849"/>
      <c r="F1" s="849"/>
      <c r="G1" s="851"/>
      <c r="H1" s="849"/>
      <c r="I1" s="849"/>
      <c r="J1" s="849"/>
      <c r="K1" s="849"/>
      <c r="L1" s="849"/>
      <c r="M1" s="849"/>
      <c r="N1" s="849"/>
      <c r="O1" s="849"/>
      <c r="P1" s="852"/>
      <c r="Q1" s="141"/>
    </row>
    <row r="2" spans="1:20" s="45" customFormat="1" ht="15" customHeight="1">
      <c r="A2" s="623"/>
      <c r="B2" s="812" t="s">
        <v>87</v>
      </c>
      <c r="C2" s="69" t="s">
        <v>53</v>
      </c>
      <c r="D2" s="502"/>
      <c r="E2" s="500"/>
      <c r="F2" s="500"/>
      <c r="G2" s="68"/>
      <c r="H2" s="500"/>
      <c r="I2" s="500"/>
      <c r="J2" s="1101"/>
      <c r="K2" s="500"/>
      <c r="L2" s="500"/>
      <c r="M2" s="72"/>
      <c r="N2" s="72"/>
      <c r="O2" s="72"/>
      <c r="P2" s="736"/>
      <c r="Q2" s="143"/>
    </row>
    <row r="3" spans="1:20" s="45" customFormat="1" ht="9" customHeight="1">
      <c r="A3" s="623"/>
      <c r="B3" s="853"/>
      <c r="C3" s="69"/>
      <c r="D3" s="502"/>
      <c r="E3" s="500"/>
      <c r="F3" s="500"/>
      <c r="G3" s="68"/>
      <c r="H3" s="500"/>
      <c r="I3" s="500"/>
      <c r="J3" s="1101"/>
      <c r="K3" s="500"/>
      <c r="L3" s="500"/>
      <c r="M3" s="72"/>
      <c r="N3" s="72"/>
      <c r="O3" s="72"/>
      <c r="P3" s="736"/>
      <c r="Q3" s="143"/>
    </row>
    <row r="4" spans="1:20" s="45" customFormat="1">
      <c r="A4" s="623"/>
      <c r="B4" s="70"/>
      <c r="C4" s="1377" t="s">
        <v>23</v>
      </c>
      <c r="D4" s="1377"/>
      <c r="E4" s="1377"/>
      <c r="F4" s="1377"/>
      <c r="G4" s="1377"/>
      <c r="H4" s="1377"/>
      <c r="I4" s="1377"/>
      <c r="J4" s="1102"/>
      <c r="K4" s="72"/>
      <c r="L4" s="72"/>
      <c r="M4" s="72"/>
      <c r="N4" s="72"/>
      <c r="O4" s="72"/>
      <c r="P4" s="736"/>
      <c r="Q4" s="143"/>
    </row>
    <row r="5" spans="1:20" ht="21" customHeight="1">
      <c r="A5" s="653"/>
      <c r="B5" s="70"/>
      <c r="C5" s="70"/>
      <c r="D5" s="70" t="s">
        <v>289</v>
      </c>
      <c r="E5" s="70"/>
      <c r="F5" s="70"/>
      <c r="G5" s="68"/>
      <c r="H5" s="70"/>
      <c r="I5" s="70"/>
      <c r="J5" s="1105"/>
      <c r="K5" s="70"/>
      <c r="L5" s="70"/>
      <c r="M5" s="1337"/>
      <c r="N5" s="1385"/>
      <c r="O5" s="70" t="s">
        <v>347</v>
      </c>
      <c r="P5" s="736"/>
    </row>
    <row r="6" spans="1:20" s="45" customFormat="1">
      <c r="A6" s="623"/>
      <c r="B6" s="70"/>
      <c r="C6" s="72"/>
      <c r="D6" s="511"/>
      <c r="E6" s="70" t="s">
        <v>495</v>
      </c>
      <c r="F6" s="70"/>
      <c r="G6" s="70"/>
      <c r="H6" s="70"/>
      <c r="I6" s="70"/>
      <c r="J6" s="1105"/>
      <c r="K6" s="70"/>
      <c r="L6" s="72"/>
      <c r="M6" s="72"/>
      <c r="N6" s="72"/>
      <c r="O6" s="70"/>
      <c r="P6" s="736"/>
      <c r="Q6" s="143"/>
    </row>
    <row r="7" spans="1:20" s="45" customFormat="1">
      <c r="A7" s="623"/>
      <c r="B7" s="70"/>
      <c r="C7" s="512"/>
      <c r="D7" s="366"/>
      <c r="E7" s="70" t="s">
        <v>291</v>
      </c>
      <c r="F7" s="70"/>
      <c r="G7" s="70"/>
      <c r="H7" s="500"/>
      <c r="I7" s="70"/>
      <c r="J7" s="1105"/>
      <c r="K7" s="72"/>
      <c r="L7" s="72"/>
      <c r="M7" s="72"/>
      <c r="N7" s="70"/>
      <c r="O7" s="70"/>
      <c r="P7" s="736"/>
      <c r="Q7" s="143"/>
    </row>
    <row r="8" spans="1:20" s="45" customFormat="1" ht="13.9" customHeight="1">
      <c r="A8" s="623"/>
      <c r="B8" s="70"/>
      <c r="C8" s="70"/>
      <c r="D8" s="366"/>
      <c r="E8" s="70" t="s">
        <v>290</v>
      </c>
      <c r="F8" s="70"/>
      <c r="G8" s="70"/>
      <c r="H8" s="70"/>
      <c r="I8" s="70"/>
      <c r="J8" s="1105"/>
      <c r="K8" s="70"/>
      <c r="L8" s="72"/>
      <c r="M8" s="72"/>
      <c r="N8" s="70"/>
      <c r="O8" s="70"/>
      <c r="P8" s="736"/>
      <c r="Q8" s="143"/>
    </row>
    <row r="9" spans="1:20" s="45" customFormat="1" ht="13.5" thickBot="1">
      <c r="A9" s="623"/>
      <c r="B9" s="70"/>
      <c r="C9" s="512"/>
      <c r="D9" s="289"/>
      <c r="E9" s="70"/>
      <c r="F9" s="70"/>
      <c r="G9" s="68"/>
      <c r="H9" s="70"/>
      <c r="I9" s="70"/>
      <c r="J9" s="1105"/>
      <c r="K9" s="70"/>
      <c r="L9" s="70"/>
      <c r="M9" s="72"/>
      <c r="N9" s="72"/>
      <c r="O9" s="72"/>
      <c r="P9" s="736"/>
      <c r="Q9" s="143"/>
    </row>
    <row r="10" spans="1:20" s="45" customFormat="1" ht="18" customHeight="1">
      <c r="A10" s="623"/>
      <c r="B10" s="72"/>
      <c r="C10" s="69"/>
      <c r="D10" s="1386" t="s">
        <v>98</v>
      </c>
      <c r="E10" s="1387"/>
      <c r="F10" s="1378" t="s">
        <v>99</v>
      </c>
      <c r="G10" s="1378"/>
      <c r="H10" s="1390" t="s">
        <v>100</v>
      </c>
      <c r="I10" s="1394" t="s">
        <v>390</v>
      </c>
      <c r="J10" s="1395"/>
      <c r="K10" s="1382" t="s">
        <v>103</v>
      </c>
      <c r="L10" s="1383"/>
      <c r="M10" s="1383"/>
      <c r="N10" s="1383"/>
      <c r="O10" s="1384"/>
      <c r="P10" s="662"/>
      <c r="Q10" s="143"/>
      <c r="R10" s="143"/>
      <c r="S10" s="143"/>
      <c r="T10" s="143"/>
    </row>
    <row r="11" spans="1:20" s="45" customFormat="1" ht="21.75" customHeight="1">
      <c r="A11" s="623"/>
      <c r="B11" s="72"/>
      <c r="C11" s="69"/>
      <c r="D11" s="1388"/>
      <c r="E11" s="1389"/>
      <c r="F11" s="1379"/>
      <c r="G11" s="1379"/>
      <c r="H11" s="1391"/>
      <c r="I11" s="1396"/>
      <c r="J11" s="1397"/>
      <c r="K11" s="507" t="s">
        <v>24</v>
      </c>
      <c r="L11" s="507" t="s">
        <v>34</v>
      </c>
      <c r="M11" s="507" t="s">
        <v>25</v>
      </c>
      <c r="N11" s="507" t="s">
        <v>26</v>
      </c>
      <c r="O11" s="290" t="s">
        <v>27</v>
      </c>
      <c r="P11" s="662"/>
      <c r="Q11" s="143"/>
      <c r="R11" s="143"/>
      <c r="S11" s="143"/>
      <c r="T11" s="143"/>
    </row>
    <row r="12" spans="1:20" s="45" customFormat="1" ht="18" customHeight="1">
      <c r="A12" s="623"/>
      <c r="B12" s="72"/>
      <c r="C12" s="69"/>
      <c r="D12" s="1392" t="s">
        <v>28</v>
      </c>
      <c r="E12" s="1393"/>
      <c r="F12" s="1380" t="s">
        <v>340</v>
      </c>
      <c r="G12" s="1381"/>
      <c r="H12" s="501" t="s">
        <v>340</v>
      </c>
      <c r="I12" s="1375"/>
      <c r="J12" s="1376"/>
      <c r="K12" s="111"/>
      <c r="L12" s="111"/>
      <c r="M12" s="111"/>
      <c r="N12" s="111"/>
      <c r="O12" s="291"/>
      <c r="P12" s="662"/>
      <c r="Q12" s="143"/>
      <c r="R12" s="143"/>
      <c r="S12" s="143"/>
      <c r="T12" s="143"/>
    </row>
    <row r="13" spans="1:20" s="45" customFormat="1" ht="18" customHeight="1">
      <c r="A13" s="623"/>
      <c r="B13" s="72"/>
      <c r="C13" s="69"/>
      <c r="D13" s="1392" t="s">
        <v>29</v>
      </c>
      <c r="E13" s="1393"/>
      <c r="F13" s="1380" t="s">
        <v>340</v>
      </c>
      <c r="G13" s="1381"/>
      <c r="H13" s="501" t="s">
        <v>340</v>
      </c>
      <c r="I13" s="1375"/>
      <c r="J13" s="1376"/>
      <c r="K13" s="112"/>
      <c r="L13" s="112"/>
      <c r="M13" s="112"/>
      <c r="N13" s="112"/>
      <c r="O13" s="291"/>
      <c r="P13" s="662"/>
      <c r="Q13" s="143"/>
      <c r="R13" s="143"/>
      <c r="S13" s="143"/>
    </row>
    <row r="14" spans="1:20" s="45" customFormat="1" ht="18" customHeight="1">
      <c r="A14" s="623"/>
      <c r="B14" s="72"/>
      <c r="C14" s="69"/>
      <c r="D14" s="1392" t="s">
        <v>372</v>
      </c>
      <c r="E14" s="1393"/>
      <c r="F14" s="1380" t="s">
        <v>340</v>
      </c>
      <c r="G14" s="1381"/>
      <c r="H14" s="501" t="s">
        <v>340</v>
      </c>
      <c r="I14" s="1375"/>
      <c r="J14" s="1376"/>
      <c r="K14" s="112"/>
      <c r="L14" s="112"/>
      <c r="M14" s="112"/>
      <c r="N14" s="112"/>
      <c r="O14" s="291"/>
      <c r="P14" s="662"/>
      <c r="Q14" s="143"/>
      <c r="R14" s="143"/>
      <c r="S14" s="143"/>
    </row>
    <row r="15" spans="1:20" s="45" customFormat="1" ht="18" customHeight="1">
      <c r="A15" s="623"/>
      <c r="B15" s="72"/>
      <c r="C15" s="69"/>
      <c r="D15" s="1392" t="s">
        <v>240</v>
      </c>
      <c r="E15" s="1393"/>
      <c r="F15" s="1380" t="s">
        <v>340</v>
      </c>
      <c r="G15" s="1381"/>
      <c r="H15" s="501" t="s">
        <v>340</v>
      </c>
      <c r="I15" s="1375"/>
      <c r="J15" s="1376"/>
      <c r="K15" s="112"/>
      <c r="L15" s="112"/>
      <c r="M15" s="112"/>
      <c r="N15" s="112"/>
      <c r="O15" s="291"/>
      <c r="P15" s="625"/>
      <c r="Q15" s="143"/>
    </row>
    <row r="16" spans="1:20" s="45" customFormat="1" ht="18" customHeight="1">
      <c r="A16" s="623"/>
      <c r="B16" s="72"/>
      <c r="C16" s="69"/>
      <c r="D16" s="1392" t="s">
        <v>373</v>
      </c>
      <c r="E16" s="1393"/>
      <c r="F16" s="1380" t="s">
        <v>340</v>
      </c>
      <c r="G16" s="1381"/>
      <c r="H16" s="501" t="s">
        <v>340</v>
      </c>
      <c r="I16" s="1375"/>
      <c r="J16" s="1376"/>
      <c r="K16" s="112"/>
      <c r="L16" s="112"/>
      <c r="M16" s="112"/>
      <c r="N16" s="112"/>
      <c r="O16" s="291"/>
      <c r="P16" s="625"/>
      <c r="Q16" s="143"/>
    </row>
    <row r="17" spans="1:17" s="45" customFormat="1" ht="18" customHeight="1">
      <c r="A17" s="623"/>
      <c r="B17" s="72"/>
      <c r="C17" s="69"/>
      <c r="D17" s="1392" t="s">
        <v>30</v>
      </c>
      <c r="E17" s="1393"/>
      <c r="F17" s="1380" t="s">
        <v>340</v>
      </c>
      <c r="G17" s="1381"/>
      <c r="H17" s="501" t="s">
        <v>340</v>
      </c>
      <c r="I17" s="1375"/>
      <c r="J17" s="1376"/>
      <c r="K17" s="112"/>
      <c r="L17" s="112"/>
      <c r="M17" s="112"/>
      <c r="N17" s="112"/>
      <c r="O17" s="291"/>
      <c r="P17" s="625"/>
      <c r="Q17" s="143"/>
    </row>
    <row r="18" spans="1:17" s="45" customFormat="1" ht="18" customHeight="1">
      <c r="A18" s="623"/>
      <c r="B18" s="72"/>
      <c r="C18" s="69"/>
      <c r="D18" s="1392" t="s">
        <v>31</v>
      </c>
      <c r="E18" s="1393"/>
      <c r="F18" s="1380" t="s">
        <v>340</v>
      </c>
      <c r="G18" s="1381"/>
      <c r="H18" s="501" t="s">
        <v>340</v>
      </c>
      <c r="I18" s="1375"/>
      <c r="J18" s="1376"/>
      <c r="K18" s="112"/>
      <c r="L18" s="112"/>
      <c r="M18" s="112"/>
      <c r="N18" s="112"/>
      <c r="O18" s="291"/>
      <c r="P18" s="625"/>
      <c r="Q18" s="143"/>
    </row>
    <row r="19" spans="1:17" s="45" customFormat="1" ht="18" customHeight="1">
      <c r="A19" s="623"/>
      <c r="B19" s="72"/>
      <c r="C19" s="69"/>
      <c r="D19" s="1392" t="s">
        <v>32</v>
      </c>
      <c r="E19" s="1393"/>
      <c r="F19" s="1380" t="s">
        <v>340</v>
      </c>
      <c r="G19" s="1381"/>
      <c r="H19" s="501" t="s">
        <v>340</v>
      </c>
      <c r="I19" s="1375"/>
      <c r="J19" s="1376"/>
      <c r="K19" s="112"/>
      <c r="L19" s="112"/>
      <c r="M19" s="112"/>
      <c r="N19" s="112"/>
      <c r="O19" s="291"/>
      <c r="P19" s="625"/>
      <c r="Q19" s="143"/>
    </row>
    <row r="20" spans="1:17" s="45" customFormat="1" ht="23.45" customHeight="1" thickBot="1">
      <c r="A20" s="623"/>
      <c r="B20" s="72"/>
      <c r="C20" s="69"/>
      <c r="D20" s="1367" t="s">
        <v>33</v>
      </c>
      <c r="E20" s="1368"/>
      <c r="F20" s="1368"/>
      <c r="G20" s="1368"/>
      <c r="H20" s="1368"/>
      <c r="I20" s="1368"/>
      <c r="J20" s="1369"/>
      <c r="K20" s="428">
        <f>SUM(K12:K19)</f>
        <v>0</v>
      </c>
      <c r="L20" s="428">
        <f>SUM(L12:L19)</f>
        <v>0</v>
      </c>
      <c r="M20" s="429">
        <f>SUM(M12:M19)</f>
        <v>0</v>
      </c>
      <c r="N20" s="429">
        <f>SUM(N12:N19)</f>
        <v>0</v>
      </c>
      <c r="O20" s="430">
        <f>SUM(O12:O19)</f>
        <v>0</v>
      </c>
      <c r="P20" s="625"/>
      <c r="Q20" s="143"/>
    </row>
    <row r="21" spans="1:17" s="45" customFormat="1" ht="18" customHeight="1">
      <c r="A21" s="623"/>
      <c r="B21" s="72"/>
      <c r="C21" s="72"/>
      <c r="D21" s="72"/>
      <c r="E21" s="72"/>
      <c r="F21" s="72"/>
      <c r="G21" s="72"/>
      <c r="H21" s="72"/>
      <c r="I21" s="72"/>
      <c r="J21" s="1104"/>
      <c r="K21" s="72"/>
      <c r="L21" s="72"/>
      <c r="M21" s="72"/>
      <c r="N21" s="72"/>
      <c r="O21" s="72"/>
      <c r="P21" s="736"/>
      <c r="Q21" s="143"/>
    </row>
    <row r="22" spans="1:17" ht="17.100000000000001" customHeight="1">
      <c r="A22" s="653"/>
      <c r="B22" s="812" t="s">
        <v>89</v>
      </c>
      <c r="C22" s="72" t="s">
        <v>827</v>
      </c>
      <c r="D22" s="72"/>
      <c r="E22" s="72"/>
      <c r="F22" s="72"/>
      <c r="G22" s="72"/>
      <c r="H22" s="72"/>
      <c r="I22" s="72"/>
      <c r="J22" s="1104"/>
      <c r="K22" s="72"/>
      <c r="L22" s="72"/>
      <c r="M22" s="72"/>
      <c r="N22" s="72"/>
      <c r="O22" s="72"/>
      <c r="P22" s="736"/>
    </row>
    <row r="23" spans="1:17" ht="21" customHeight="1" thickBot="1">
      <c r="A23" s="653"/>
      <c r="B23" s="72"/>
      <c r="C23" s="80"/>
      <c r="D23" s="1402" t="s">
        <v>714</v>
      </c>
      <c r="E23" s="1402"/>
      <c r="F23" s="1402"/>
      <c r="G23" s="1402"/>
      <c r="H23" s="1402"/>
      <c r="I23" s="1402"/>
      <c r="J23" s="1402"/>
      <c r="K23" s="1402"/>
      <c r="L23" s="1402"/>
      <c r="M23" s="1402"/>
      <c r="N23" s="1342"/>
      <c r="O23" s="1342"/>
      <c r="P23" s="743"/>
    </row>
    <row r="24" spans="1:17" ht="66" customHeight="1">
      <c r="A24" s="653"/>
      <c r="B24" s="69"/>
      <c r="C24" s="69"/>
      <c r="D24" s="385" t="s">
        <v>226</v>
      </c>
      <c r="E24" s="382" t="s">
        <v>297</v>
      </c>
      <c r="F24" s="386" t="s">
        <v>299</v>
      </c>
      <c r="G24" s="384" t="s">
        <v>284</v>
      </c>
      <c r="H24" s="384" t="s">
        <v>295</v>
      </c>
      <c r="I24" s="387" t="s">
        <v>296</v>
      </c>
      <c r="J24" s="384" t="s">
        <v>348</v>
      </c>
      <c r="K24" s="384" t="s">
        <v>111</v>
      </c>
      <c r="L24" s="386" t="s">
        <v>102</v>
      </c>
      <c r="M24" s="1089" t="s">
        <v>298</v>
      </c>
      <c r="N24" s="1110"/>
      <c r="O24" s="1110"/>
      <c r="P24" s="655"/>
    </row>
    <row r="25" spans="1:17" ht="24" customHeight="1">
      <c r="A25" s="653"/>
      <c r="B25" s="69"/>
      <c r="C25" s="69"/>
      <c r="D25" s="383" t="s">
        <v>340</v>
      </c>
      <c r="E25" s="1103" t="s">
        <v>340</v>
      </c>
      <c r="F25" s="1106"/>
      <c r="G25" s="1100"/>
      <c r="H25" s="1106"/>
      <c r="I25" s="431">
        <f>F25*H25</f>
        <v>0</v>
      </c>
      <c r="J25" s="113"/>
      <c r="K25" s="113"/>
      <c r="L25" s="432">
        <f t="shared" ref="L25:L30" si="0">SUM(J25:K25)</f>
        <v>0</v>
      </c>
      <c r="M25" s="288"/>
      <c r="N25" s="1111"/>
      <c r="O25" s="1111"/>
      <c r="P25" s="655"/>
    </row>
    <row r="26" spans="1:17" s="132" customFormat="1" ht="24" customHeight="1">
      <c r="A26" s="653"/>
      <c r="B26" s="69"/>
      <c r="C26" s="69"/>
      <c r="D26" s="383" t="s">
        <v>340</v>
      </c>
      <c r="E26" s="1103" t="s">
        <v>340</v>
      </c>
      <c r="F26" s="1106"/>
      <c r="G26" s="1100"/>
      <c r="H26" s="1106"/>
      <c r="I26" s="431">
        <f t="shared" ref="I26:I33" si="1">F26*H26</f>
        <v>0</v>
      </c>
      <c r="J26" s="113"/>
      <c r="K26" s="113"/>
      <c r="L26" s="432">
        <f t="shared" si="0"/>
        <v>0</v>
      </c>
      <c r="M26" s="288"/>
      <c r="N26" s="1111"/>
      <c r="O26" s="1111"/>
      <c r="P26" s="655"/>
      <c r="Q26" s="141"/>
    </row>
    <row r="27" spans="1:17" s="132" customFormat="1" ht="24" customHeight="1">
      <c r="A27" s="653"/>
      <c r="B27" s="69"/>
      <c r="C27" s="69"/>
      <c r="D27" s="383" t="s">
        <v>340</v>
      </c>
      <c r="E27" s="1103" t="s">
        <v>340</v>
      </c>
      <c r="F27" s="1106"/>
      <c r="G27" s="1100"/>
      <c r="H27" s="1106"/>
      <c r="I27" s="431">
        <f t="shared" si="1"/>
        <v>0</v>
      </c>
      <c r="J27" s="113"/>
      <c r="K27" s="113"/>
      <c r="L27" s="432">
        <f t="shared" si="0"/>
        <v>0</v>
      </c>
      <c r="M27" s="288"/>
      <c r="N27" s="1111"/>
      <c r="O27" s="1111"/>
      <c r="P27" s="655"/>
      <c r="Q27" s="141"/>
    </row>
    <row r="28" spans="1:17" s="132" customFormat="1" ht="24" customHeight="1">
      <c r="A28" s="653"/>
      <c r="B28" s="69"/>
      <c r="C28" s="69"/>
      <c r="D28" s="383" t="s">
        <v>340</v>
      </c>
      <c r="E28" s="1103" t="s">
        <v>340</v>
      </c>
      <c r="F28" s="1106"/>
      <c r="G28" s="1100"/>
      <c r="H28" s="1106"/>
      <c r="I28" s="431">
        <f t="shared" si="1"/>
        <v>0</v>
      </c>
      <c r="J28" s="113"/>
      <c r="K28" s="113"/>
      <c r="L28" s="432">
        <f t="shared" si="0"/>
        <v>0</v>
      </c>
      <c r="M28" s="288"/>
      <c r="N28" s="1111"/>
      <c r="O28" s="1111"/>
      <c r="P28" s="655"/>
      <c r="Q28" s="141"/>
    </row>
    <row r="29" spans="1:17" s="132" customFormat="1" ht="24" customHeight="1">
      <c r="A29" s="653"/>
      <c r="B29" s="69"/>
      <c r="C29" s="69"/>
      <c r="D29" s="383" t="s">
        <v>340</v>
      </c>
      <c r="E29" s="1103" t="s">
        <v>340</v>
      </c>
      <c r="F29" s="1106"/>
      <c r="G29" s="1100"/>
      <c r="H29" s="1106"/>
      <c r="I29" s="431">
        <f t="shared" si="1"/>
        <v>0</v>
      </c>
      <c r="J29" s="113"/>
      <c r="K29" s="113"/>
      <c r="L29" s="432">
        <f t="shared" si="0"/>
        <v>0</v>
      </c>
      <c r="M29" s="288"/>
      <c r="N29" s="1111"/>
      <c r="O29" s="1111"/>
      <c r="P29" s="655"/>
      <c r="Q29" s="141"/>
    </row>
    <row r="30" spans="1:17" s="132" customFormat="1" ht="24" customHeight="1">
      <c r="A30" s="653"/>
      <c r="B30" s="69"/>
      <c r="C30" s="69"/>
      <c r="D30" s="383" t="s">
        <v>340</v>
      </c>
      <c r="E30" s="1103" t="s">
        <v>340</v>
      </c>
      <c r="F30" s="1106"/>
      <c r="G30" s="1100"/>
      <c r="H30" s="1106"/>
      <c r="I30" s="431">
        <f t="shared" si="1"/>
        <v>0</v>
      </c>
      <c r="J30" s="113"/>
      <c r="K30" s="113"/>
      <c r="L30" s="432">
        <f t="shared" si="0"/>
        <v>0</v>
      </c>
      <c r="M30" s="288"/>
      <c r="N30" s="1111"/>
      <c r="O30" s="1111"/>
      <c r="P30" s="655"/>
      <c r="Q30" s="141"/>
    </row>
    <row r="31" spans="1:17" s="132" customFormat="1" ht="24" customHeight="1">
      <c r="A31" s="653"/>
      <c r="B31" s="69"/>
      <c r="C31" s="69"/>
      <c r="D31" s="383" t="s">
        <v>340</v>
      </c>
      <c r="E31" s="1103" t="s">
        <v>340</v>
      </c>
      <c r="F31" s="1106"/>
      <c r="G31" s="1100"/>
      <c r="H31" s="1106"/>
      <c r="I31" s="431">
        <f t="shared" si="1"/>
        <v>0</v>
      </c>
      <c r="J31" s="113"/>
      <c r="K31" s="113"/>
      <c r="L31" s="432">
        <f>SUM(J31:K31)</f>
        <v>0</v>
      </c>
      <c r="M31" s="288"/>
      <c r="N31" s="1111"/>
      <c r="O31" s="1111"/>
      <c r="P31" s="655"/>
      <c r="Q31" s="141"/>
    </row>
    <row r="32" spans="1:17" s="132" customFormat="1" ht="24" customHeight="1">
      <c r="A32" s="653"/>
      <c r="B32" s="69"/>
      <c r="C32" s="69"/>
      <c r="D32" s="383" t="s">
        <v>340</v>
      </c>
      <c r="E32" s="1103" t="s">
        <v>340</v>
      </c>
      <c r="F32" s="1106"/>
      <c r="G32" s="1100"/>
      <c r="H32" s="1106"/>
      <c r="I32" s="431">
        <f t="shared" si="1"/>
        <v>0</v>
      </c>
      <c r="J32" s="113"/>
      <c r="K32" s="113"/>
      <c r="L32" s="432">
        <f>SUM(J32:K32)</f>
        <v>0</v>
      </c>
      <c r="M32" s="288"/>
      <c r="N32" s="1111"/>
      <c r="O32" s="1111"/>
      <c r="P32" s="655"/>
      <c r="Q32" s="141"/>
    </row>
    <row r="33" spans="1:17" s="132" customFormat="1" ht="24" customHeight="1">
      <c r="A33" s="653"/>
      <c r="B33" s="69"/>
      <c r="C33" s="69"/>
      <c r="D33" s="383" t="s">
        <v>340</v>
      </c>
      <c r="E33" s="1103" t="s">
        <v>340</v>
      </c>
      <c r="F33" s="1106"/>
      <c r="G33" s="1100"/>
      <c r="H33" s="1106"/>
      <c r="I33" s="431">
        <f t="shared" si="1"/>
        <v>0</v>
      </c>
      <c r="J33" s="113"/>
      <c r="K33" s="113"/>
      <c r="L33" s="432">
        <f>SUM(J33:K33)</f>
        <v>0</v>
      </c>
      <c r="M33" s="288"/>
      <c r="N33" s="1111"/>
      <c r="O33" s="1111"/>
      <c r="P33" s="655"/>
      <c r="Q33" s="141"/>
    </row>
    <row r="34" spans="1:17" ht="30" customHeight="1" thickBot="1">
      <c r="A34" s="653"/>
      <c r="B34" s="69"/>
      <c r="C34" s="69"/>
      <c r="D34" s="1406" t="s">
        <v>826</v>
      </c>
      <c r="E34" s="1407"/>
      <c r="F34" s="433">
        <f>SUM(F25:F33)</f>
        <v>0</v>
      </c>
      <c r="G34" s="433">
        <f>SUM(G25:G33)</f>
        <v>0</v>
      </c>
      <c r="H34" s="1107"/>
      <c r="I34" s="433">
        <f>SUM(I25:I33)</f>
        <v>0</v>
      </c>
      <c r="J34" s="1108"/>
      <c r="K34" s="1108"/>
      <c r="L34" s="1108"/>
      <c r="M34" s="1109"/>
      <c r="N34" s="1112"/>
      <c r="O34" s="1112"/>
      <c r="P34" s="655"/>
    </row>
    <row r="35" spans="1:17" ht="18" customHeight="1">
      <c r="A35" s="653"/>
      <c r="B35" s="636"/>
      <c r="C35" s="636"/>
      <c r="D35" s="854"/>
      <c r="E35" s="855"/>
      <c r="F35" s="855"/>
      <c r="G35" s="855"/>
      <c r="H35" s="855"/>
      <c r="I35" s="855"/>
      <c r="J35" s="855"/>
      <c r="K35" s="855"/>
      <c r="L35" s="855"/>
      <c r="M35" s="855"/>
      <c r="N35" s="762"/>
      <c r="O35" s="762"/>
      <c r="P35" s="655"/>
    </row>
    <row r="36" spans="1:17">
      <c r="A36" s="653"/>
      <c r="B36" s="856" t="s">
        <v>575</v>
      </c>
      <c r="C36" s="370" t="s">
        <v>574</v>
      </c>
      <c r="D36" s="406"/>
      <c r="E36" s="370"/>
      <c r="F36" s="370"/>
      <c r="G36" s="370"/>
      <c r="H36" s="370"/>
      <c r="I36" s="370"/>
      <c r="J36" s="370"/>
      <c r="K36" s="370"/>
      <c r="L36" s="370"/>
      <c r="M36" s="636"/>
      <c r="N36" s="636"/>
      <c r="O36" s="636"/>
      <c r="P36" s="655"/>
    </row>
    <row r="37" spans="1:17" ht="13.5" thickBot="1">
      <c r="A37" s="653"/>
      <c r="B37" s="326"/>
      <c r="C37" s="326"/>
      <c r="D37" s="327"/>
      <c r="E37" s="327"/>
      <c r="F37" s="580"/>
      <c r="G37" s="327"/>
      <c r="H37" s="327"/>
      <c r="I37" s="327"/>
      <c r="J37" s="327"/>
      <c r="K37" s="327"/>
      <c r="L37" s="327"/>
      <c r="M37" s="636"/>
      <c r="N37" s="636"/>
      <c r="O37" s="636"/>
      <c r="P37" s="655"/>
    </row>
    <row r="38" spans="1:17">
      <c r="A38" s="653"/>
      <c r="B38" s="326"/>
      <c r="C38" s="326"/>
      <c r="D38" s="1403" t="s">
        <v>490</v>
      </c>
      <c r="E38" s="1404"/>
      <c r="F38" s="1404"/>
      <c r="G38" s="1404"/>
      <c r="H38" s="1404"/>
      <c r="I38" s="1405"/>
      <c r="J38" s="150"/>
      <c r="K38" s="636"/>
      <c r="L38" s="1403" t="s">
        <v>35</v>
      </c>
      <c r="M38" s="1404"/>
      <c r="N38" s="1405"/>
      <c r="O38" s="636"/>
      <c r="P38" s="655"/>
    </row>
    <row r="39" spans="1:17" ht="63.75">
      <c r="A39" s="653"/>
      <c r="B39" s="326"/>
      <c r="C39" s="326"/>
      <c r="D39" s="367" t="s">
        <v>101</v>
      </c>
      <c r="E39" s="503" t="s">
        <v>67</v>
      </c>
      <c r="F39" s="1401" t="s">
        <v>226</v>
      </c>
      <c r="G39" s="1401"/>
      <c r="H39" s="503" t="s">
        <v>106</v>
      </c>
      <c r="I39" s="293" t="s">
        <v>107</v>
      </c>
      <c r="J39" s="1112"/>
      <c r="K39" s="636"/>
      <c r="L39" s="367" t="s">
        <v>0</v>
      </c>
      <c r="M39" s="503" t="s">
        <v>860</v>
      </c>
      <c r="N39" s="293" t="s">
        <v>107</v>
      </c>
      <c r="O39" s="636"/>
      <c r="P39" s="655"/>
    </row>
    <row r="40" spans="1:17" ht="18" customHeight="1">
      <c r="A40" s="653"/>
      <c r="B40" s="326"/>
      <c r="C40" s="326"/>
      <c r="D40" s="114" t="s">
        <v>340</v>
      </c>
      <c r="E40" s="412">
        <v>2</v>
      </c>
      <c r="F40" s="1398" t="s">
        <v>340</v>
      </c>
      <c r="G40" s="1399"/>
      <c r="H40" s="390">
        <v>350</v>
      </c>
      <c r="I40" s="434">
        <f t="shared" ref="I40:I47" si="2">SUM(E40*H40)</f>
        <v>700</v>
      </c>
      <c r="J40" s="1114"/>
      <c r="K40" s="636"/>
      <c r="L40" s="116"/>
      <c r="M40" s="390"/>
      <c r="N40" s="436">
        <f t="shared" ref="N40:N47" si="3">SUM(L40*M40)</f>
        <v>0</v>
      </c>
      <c r="O40" s="636"/>
      <c r="P40" s="655"/>
    </row>
    <row r="41" spans="1:17" ht="18" customHeight="1">
      <c r="A41" s="653"/>
      <c r="B41" s="326"/>
      <c r="C41" s="326"/>
      <c r="D41" s="114" t="s">
        <v>340</v>
      </c>
      <c r="E41" s="115">
        <v>50</v>
      </c>
      <c r="F41" s="1398" t="s">
        <v>340</v>
      </c>
      <c r="G41" s="1399"/>
      <c r="H41" s="390">
        <v>500</v>
      </c>
      <c r="I41" s="434">
        <f t="shared" si="2"/>
        <v>25000</v>
      </c>
      <c r="J41" s="1114"/>
      <c r="K41" s="636"/>
      <c r="L41" s="116"/>
      <c r="M41" s="390"/>
      <c r="N41" s="436">
        <f t="shared" si="3"/>
        <v>0</v>
      </c>
      <c r="O41" s="636"/>
      <c r="P41" s="655"/>
    </row>
    <row r="42" spans="1:17" ht="18" customHeight="1">
      <c r="A42" s="653"/>
      <c r="B42" s="326"/>
      <c r="C42" s="326"/>
      <c r="D42" s="114" t="s">
        <v>340</v>
      </c>
      <c r="E42" s="115"/>
      <c r="F42" s="1398" t="s">
        <v>340</v>
      </c>
      <c r="G42" s="1399"/>
      <c r="H42" s="390"/>
      <c r="I42" s="434">
        <f t="shared" si="2"/>
        <v>0</v>
      </c>
      <c r="J42" s="1114"/>
      <c r="K42" s="636"/>
      <c r="L42" s="116"/>
      <c r="M42" s="390"/>
      <c r="N42" s="436">
        <f t="shared" si="3"/>
        <v>0</v>
      </c>
      <c r="O42" s="636"/>
      <c r="P42" s="655"/>
    </row>
    <row r="43" spans="1:17" ht="18" customHeight="1">
      <c r="A43" s="653"/>
      <c r="B43" s="326"/>
      <c r="C43" s="326"/>
      <c r="D43" s="114" t="s">
        <v>340</v>
      </c>
      <c r="E43" s="115"/>
      <c r="F43" s="1398" t="s">
        <v>340</v>
      </c>
      <c r="G43" s="1399"/>
      <c r="H43" s="390"/>
      <c r="I43" s="434">
        <f t="shared" si="2"/>
        <v>0</v>
      </c>
      <c r="J43" s="1114"/>
      <c r="K43" s="636"/>
      <c r="L43" s="116"/>
      <c r="M43" s="390"/>
      <c r="N43" s="436">
        <f t="shared" si="3"/>
        <v>0</v>
      </c>
      <c r="O43" s="636"/>
      <c r="P43" s="655"/>
    </row>
    <row r="44" spans="1:17" ht="18" customHeight="1">
      <c r="A44" s="653"/>
      <c r="B44" s="326"/>
      <c r="C44" s="326"/>
      <c r="D44" s="114" t="s">
        <v>340</v>
      </c>
      <c r="E44" s="115"/>
      <c r="F44" s="1398" t="s">
        <v>340</v>
      </c>
      <c r="G44" s="1399"/>
      <c r="H44" s="390"/>
      <c r="I44" s="434">
        <f t="shared" si="2"/>
        <v>0</v>
      </c>
      <c r="J44" s="1114"/>
      <c r="K44" s="636"/>
      <c r="L44" s="116"/>
      <c r="M44" s="390"/>
      <c r="N44" s="436">
        <f t="shared" si="3"/>
        <v>0</v>
      </c>
      <c r="O44" s="636"/>
      <c r="P44" s="655"/>
    </row>
    <row r="45" spans="1:17" ht="18" customHeight="1">
      <c r="A45" s="653"/>
      <c r="B45" s="326"/>
      <c r="C45" s="326"/>
      <c r="D45" s="114" t="s">
        <v>340</v>
      </c>
      <c r="E45" s="115"/>
      <c r="F45" s="1398" t="s">
        <v>340</v>
      </c>
      <c r="G45" s="1399"/>
      <c r="H45" s="390"/>
      <c r="I45" s="434">
        <f t="shared" si="2"/>
        <v>0</v>
      </c>
      <c r="J45" s="1114"/>
      <c r="K45" s="636"/>
      <c r="L45" s="116"/>
      <c r="M45" s="390"/>
      <c r="N45" s="436">
        <f t="shared" si="3"/>
        <v>0</v>
      </c>
      <c r="O45" s="636"/>
      <c r="P45" s="655"/>
    </row>
    <row r="46" spans="1:17" ht="18" customHeight="1">
      <c r="A46" s="653"/>
      <c r="B46" s="326"/>
      <c r="C46" s="326"/>
      <c r="D46" s="114" t="s">
        <v>340</v>
      </c>
      <c r="E46" s="115"/>
      <c r="F46" s="1398" t="s">
        <v>340</v>
      </c>
      <c r="G46" s="1399"/>
      <c r="H46" s="390"/>
      <c r="I46" s="434">
        <f t="shared" si="2"/>
        <v>0</v>
      </c>
      <c r="J46" s="1114"/>
      <c r="K46" s="636"/>
      <c r="L46" s="116"/>
      <c r="M46" s="390"/>
      <c r="N46" s="436">
        <f t="shared" si="3"/>
        <v>0</v>
      </c>
      <c r="O46" s="636"/>
      <c r="P46" s="655"/>
    </row>
    <row r="47" spans="1:17" ht="18" customHeight="1">
      <c r="A47" s="653"/>
      <c r="B47" s="326"/>
      <c r="C47" s="326"/>
      <c r="D47" s="114" t="s">
        <v>340</v>
      </c>
      <c r="E47" s="115"/>
      <c r="F47" s="1398" t="s">
        <v>340</v>
      </c>
      <c r="G47" s="1399"/>
      <c r="H47" s="390"/>
      <c r="I47" s="434">
        <f t="shared" si="2"/>
        <v>0</v>
      </c>
      <c r="J47" s="1114"/>
      <c r="K47" s="636"/>
      <c r="L47" s="116"/>
      <c r="M47" s="390"/>
      <c r="N47" s="436">
        <f t="shared" si="3"/>
        <v>0</v>
      </c>
      <c r="O47" s="636"/>
      <c r="P47" s="655"/>
    </row>
    <row r="48" spans="1:17" ht="18" customHeight="1" thickBot="1">
      <c r="A48" s="653"/>
      <c r="B48" s="326"/>
      <c r="C48" s="326"/>
      <c r="D48" s="393" t="s">
        <v>58</v>
      </c>
      <c r="E48" s="433">
        <f>SUM(E40:E47)</f>
        <v>52</v>
      </c>
      <c r="F48" s="1400"/>
      <c r="G48" s="1400"/>
      <c r="H48" s="388"/>
      <c r="I48" s="435">
        <f>SUM(I40:I47)</f>
        <v>25700</v>
      </c>
      <c r="J48" s="1114"/>
      <c r="K48" s="636"/>
      <c r="L48" s="438">
        <f>SUM(L40:L47)</f>
        <v>0</v>
      </c>
      <c r="M48" s="389"/>
      <c r="N48" s="437">
        <f>SUM(N40:N47)</f>
        <v>0</v>
      </c>
      <c r="O48" s="636"/>
      <c r="P48" s="655"/>
    </row>
    <row r="49" spans="1:17" s="513" customFormat="1" ht="18" customHeight="1">
      <c r="A49" s="859"/>
      <c r="B49" s="326"/>
      <c r="C49" s="326"/>
      <c r="D49" s="324"/>
      <c r="E49" s="325"/>
      <c r="F49" s="747"/>
      <c r="G49" s="747"/>
      <c r="H49" s="860"/>
      <c r="I49" s="861"/>
      <c r="J49" s="861"/>
      <c r="K49" s="636"/>
      <c r="L49" s="325"/>
      <c r="M49" s="861"/>
      <c r="N49" s="862"/>
      <c r="O49" s="636"/>
      <c r="P49" s="593"/>
      <c r="Q49" s="141"/>
    </row>
    <row r="50" spans="1:17" s="513" customFormat="1">
      <c r="A50" s="859"/>
      <c r="B50" s="326"/>
      <c r="C50" s="326"/>
      <c r="D50" s="324"/>
      <c r="E50" s="325"/>
      <c r="F50" s="747"/>
      <c r="G50" s="747"/>
      <c r="H50" s="860"/>
      <c r="I50" s="861"/>
      <c r="J50" s="861"/>
      <c r="K50" s="636"/>
      <c r="L50" s="325"/>
      <c r="M50" s="861"/>
      <c r="N50" s="862"/>
      <c r="O50" s="636"/>
      <c r="P50" s="593"/>
      <c r="Q50" s="141"/>
    </row>
    <row r="51" spans="1:17" s="513" customFormat="1">
      <c r="A51" s="859"/>
      <c r="B51" s="326"/>
      <c r="C51" s="326"/>
      <c r="D51" s="324"/>
      <c r="E51" s="325"/>
      <c r="F51" s="747"/>
      <c r="G51" s="747"/>
      <c r="H51" s="860"/>
      <c r="I51" s="861"/>
      <c r="J51" s="861"/>
      <c r="K51" s="636"/>
      <c r="L51" s="325"/>
      <c r="M51" s="861"/>
      <c r="N51" s="862"/>
      <c r="O51" s="636"/>
      <c r="P51" s="593"/>
      <c r="Q51" s="141"/>
    </row>
    <row r="52" spans="1:17">
      <c r="A52" s="678"/>
      <c r="B52" s="836"/>
      <c r="C52" s="836"/>
      <c r="D52" s="857"/>
      <c r="E52" s="836"/>
      <c r="F52" s="836"/>
      <c r="G52" s="858"/>
      <c r="H52" s="836"/>
      <c r="I52" s="836"/>
      <c r="J52" s="836"/>
      <c r="K52" s="836"/>
      <c r="L52" s="836"/>
      <c r="M52" s="836"/>
      <c r="N52" s="836"/>
      <c r="O52" s="836"/>
      <c r="P52" s="682"/>
    </row>
  </sheetData>
  <sheetProtection algorithmName="SHA-512" hashValue="N/GXRqgxYhivt5KZ8KAcfW3fqAURNVaxFg0c6yueuPT3CjcB8fSoelMuCQXQnwmes0d44lDF6cyfpEPF3DNBlg==" saltValue="dXJ8RzASbVnN4NnVwLhqbQ==" spinCount="100000" sheet="1" selectLockedCells="1"/>
  <protectedRanges>
    <protectedRange sqref="I12:O19" name="Range1"/>
  </protectedRanges>
  <mergeCells count="46">
    <mergeCell ref="D19:E19"/>
    <mergeCell ref="D23:O23"/>
    <mergeCell ref="F44:G44"/>
    <mergeCell ref="D38:I38"/>
    <mergeCell ref="L38:N38"/>
    <mergeCell ref="F19:G19"/>
    <mergeCell ref="D34:E34"/>
    <mergeCell ref="I19:J19"/>
    <mergeCell ref="D20:J20"/>
    <mergeCell ref="F45:G45"/>
    <mergeCell ref="F46:G46"/>
    <mergeCell ref="F47:G47"/>
    <mergeCell ref="F48:G48"/>
    <mergeCell ref="F39:G39"/>
    <mergeCell ref="F40:G40"/>
    <mergeCell ref="F41:G41"/>
    <mergeCell ref="F42:G42"/>
    <mergeCell ref="F43:G43"/>
    <mergeCell ref="D14:E14"/>
    <mergeCell ref="D15:E15"/>
    <mergeCell ref="F18:G18"/>
    <mergeCell ref="F17:G17"/>
    <mergeCell ref="F15:G15"/>
    <mergeCell ref="F16:G16"/>
    <mergeCell ref="F14:G14"/>
    <mergeCell ref="D16:E16"/>
    <mergeCell ref="D17:E17"/>
    <mergeCell ref="D18:E18"/>
    <mergeCell ref="C4:I4"/>
    <mergeCell ref="F10:G11"/>
    <mergeCell ref="F12:G12"/>
    <mergeCell ref="F13:G13"/>
    <mergeCell ref="K10:O10"/>
    <mergeCell ref="M5:N5"/>
    <mergeCell ref="D10:E11"/>
    <mergeCell ref="H10:H11"/>
    <mergeCell ref="D12:E12"/>
    <mergeCell ref="D13:E13"/>
    <mergeCell ref="I10:J11"/>
    <mergeCell ref="I12:J12"/>
    <mergeCell ref="I13:J13"/>
    <mergeCell ref="I14:J14"/>
    <mergeCell ref="I15:J15"/>
    <mergeCell ref="I16:J16"/>
    <mergeCell ref="I17:J17"/>
    <mergeCell ref="I18:J18"/>
  </mergeCells>
  <dataValidations count="5">
    <dataValidation type="list" allowBlank="1" showInputMessage="1" showErrorMessage="1" sqref="F12:G19" xr:uid="{5E5A8EBB-BB40-4E0B-B624-2575EA559C6B}">
      <formula1>"Select, Gas, Electric, Municipal, PSD, Private"</formula1>
    </dataValidation>
    <dataValidation type="list" allowBlank="1" showInputMessage="1" showErrorMessage="1" sqref="H12:H19" xr:uid="{D58B653A-6789-4187-9720-1C3BBDDA7D29}">
      <formula1>"Select, Tenant, Owner"</formula1>
    </dataValidation>
    <dataValidation type="list" showInputMessage="1" showErrorMessage="1" sqref="D40:D47" xr:uid="{F8BE7697-F0DF-4517-A2F3-58D76093C3B5}">
      <formula1>"Select, 0 BR, 1 BR, 2 BR, 3 BR, 4 BR, 5 BR, 6 BR"</formula1>
    </dataValidation>
    <dataValidation type="list" allowBlank="1" showInputMessage="1" showErrorMessage="1" sqref="E25:E33" xr:uid="{FFB6A171-8B81-4D0C-ACFE-A8720904848B}">
      <formula1>"Select,1 BR, 2 BR, 3 BR, 4 BR, 5 BR, "</formula1>
    </dataValidation>
    <dataValidation type="list" allowBlank="1" showInputMessage="1" showErrorMessage="1" sqref="D25:D33 F40:F47" xr:uid="{5EDC0E91-DACE-4EB9-BBFB-D46216D467C3}">
      <formula1>"Select, High HOME, FMR, High HOME &amp; FMR, Market, Other"</formula1>
    </dataValidation>
  </dataValidations>
  <printOptions horizontalCentered="1"/>
  <pageMargins left="0.5" right="0.5" top="0.5" bottom="0.5" header="0.3" footer="0.3"/>
  <pageSetup scale="67" orientation="portrait" r:id="rId1"/>
  <headerFooter>
    <oddFooter>&amp;L&amp;"Calibri,Regular"&amp;9CDBG-DR / NSP Restore Riverview Offsite RFP&amp;C&amp;12 5&amp;R&amp;"Calibri,Regular"&amp;9 2/2021</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pageSetUpPr fitToPage="1"/>
  </sheetPr>
  <dimension ref="A1:K42"/>
  <sheetViews>
    <sheetView showGridLines="0" showWhiteSpace="0" topLeftCell="A16" zoomScaleNormal="100" workbookViewId="0">
      <selection activeCell="E26" sqref="E26"/>
    </sheetView>
  </sheetViews>
  <sheetFormatPr defaultColWidth="10.7109375" defaultRowHeight="12.75"/>
  <cols>
    <col min="1" max="1" width="3" style="45" customWidth="1"/>
    <col min="2" max="2" width="3.28515625" style="45" customWidth="1"/>
    <col min="3" max="3" width="2.7109375" style="45" customWidth="1"/>
    <col min="4" max="4" width="28.28515625" style="45" customWidth="1"/>
    <col min="5" max="5" width="13" style="45" customWidth="1"/>
    <col min="6" max="6" width="3.28515625" style="45" customWidth="1"/>
    <col min="7" max="7" width="2.7109375" style="45" customWidth="1"/>
    <col min="8" max="8" width="31" style="45" customWidth="1"/>
    <col min="9" max="9" width="13" style="45" customWidth="1"/>
    <col min="10" max="10" width="3.42578125" style="45" customWidth="1"/>
    <col min="11" max="16384" width="10.7109375" style="45"/>
  </cols>
  <sheetData>
    <row r="1" spans="1:11">
      <c r="A1" s="808"/>
      <c r="B1" s="786"/>
      <c r="C1" s="786"/>
      <c r="D1" s="786"/>
      <c r="E1" s="786"/>
      <c r="F1" s="786"/>
      <c r="G1" s="786"/>
      <c r="H1" s="786"/>
      <c r="I1" s="786"/>
      <c r="J1" s="787"/>
    </row>
    <row r="2" spans="1:11" ht="15" customHeight="1">
      <c r="A2" s="623"/>
      <c r="B2" s="703" t="s">
        <v>577</v>
      </c>
      <c r="C2" s="1422" t="s">
        <v>54</v>
      </c>
      <c r="D2" s="1422"/>
      <c r="E2" s="1422"/>
      <c r="F2" s="1422"/>
      <c r="G2" s="1422"/>
      <c r="H2" s="1422"/>
      <c r="I2" s="1422"/>
      <c r="J2" s="625"/>
    </row>
    <row r="3" spans="1:11" ht="6.75" customHeight="1">
      <c r="A3" s="623"/>
      <c r="B3" s="72"/>
      <c r="C3" s="69"/>
      <c r="D3" s="69"/>
      <c r="E3" s="69"/>
      <c r="F3" s="72"/>
      <c r="G3" s="69"/>
      <c r="H3" s="69"/>
      <c r="I3" s="69"/>
      <c r="J3" s="625"/>
    </row>
    <row r="4" spans="1:11" ht="46.5" customHeight="1">
      <c r="A4" s="623"/>
      <c r="B4" s="72"/>
      <c r="C4" s="1423" t="s">
        <v>828</v>
      </c>
      <c r="D4" s="1423"/>
      <c r="E4" s="1423"/>
      <c r="F4" s="1423"/>
      <c r="G4" s="1423"/>
      <c r="H4" s="1423"/>
      <c r="I4" s="1423"/>
      <c r="J4" s="625"/>
      <c r="K4" s="45" t="s">
        <v>40</v>
      </c>
    </row>
    <row r="5" spans="1:11" ht="7.5" customHeight="1">
      <c r="A5" s="623"/>
      <c r="B5" s="72"/>
      <c r="C5" s="69"/>
      <c r="D5" s="69"/>
      <c r="E5" s="69"/>
      <c r="F5" s="72"/>
      <c r="G5" s="69"/>
      <c r="H5" s="69"/>
      <c r="I5" s="69"/>
      <c r="J5" s="625"/>
    </row>
    <row r="6" spans="1:11" ht="20.100000000000001" customHeight="1">
      <c r="A6" s="623"/>
      <c r="B6" s="72"/>
      <c r="C6" s="1416" t="s">
        <v>397</v>
      </c>
      <c r="D6" s="1417"/>
      <c r="E6" s="1418"/>
      <c r="F6" s="72"/>
      <c r="G6" s="1416" t="s">
        <v>396</v>
      </c>
      <c r="H6" s="1417"/>
      <c r="I6" s="1418"/>
      <c r="J6" s="625"/>
    </row>
    <row r="7" spans="1:11" ht="25.5">
      <c r="A7" s="623"/>
      <c r="B7" s="72"/>
      <c r="C7" s="1415" t="s">
        <v>56</v>
      </c>
      <c r="D7" s="1415"/>
      <c r="E7" s="304" t="s">
        <v>576</v>
      </c>
      <c r="F7" s="840"/>
      <c r="G7" s="1415" t="s">
        <v>56</v>
      </c>
      <c r="H7" s="1415"/>
      <c r="I7" s="304" t="s">
        <v>576</v>
      </c>
      <c r="J7" s="625"/>
    </row>
    <row r="8" spans="1:11" ht="20.100000000000001" customHeight="1">
      <c r="A8" s="623"/>
      <c r="B8" s="72"/>
      <c r="C8" s="1414" t="s">
        <v>281</v>
      </c>
      <c r="D8" s="1414"/>
      <c r="E8" s="101">
        <v>1000</v>
      </c>
      <c r="F8" s="840"/>
      <c r="G8" s="1414" t="s">
        <v>147</v>
      </c>
      <c r="H8" s="1414"/>
      <c r="I8" s="101">
        <v>2000</v>
      </c>
      <c r="J8" s="625"/>
    </row>
    <row r="9" spans="1:11" ht="20.100000000000001" customHeight="1">
      <c r="A9" s="623"/>
      <c r="B9" s="72"/>
      <c r="C9" s="1414" t="s">
        <v>127</v>
      </c>
      <c r="D9" s="1414"/>
      <c r="E9" s="101"/>
      <c r="F9" s="840"/>
      <c r="G9" s="1414" t="s">
        <v>140</v>
      </c>
      <c r="H9" s="1414"/>
      <c r="I9" s="117"/>
      <c r="J9" s="625"/>
    </row>
    <row r="10" spans="1:11" ht="20.100000000000001" customHeight="1">
      <c r="A10" s="623"/>
      <c r="B10" s="72"/>
      <c r="C10" s="1414" t="s">
        <v>128</v>
      </c>
      <c r="D10" s="1414"/>
      <c r="E10" s="101"/>
      <c r="F10" s="840"/>
      <c r="G10" s="1414" t="s">
        <v>141</v>
      </c>
      <c r="H10" s="1414"/>
      <c r="I10" s="101"/>
      <c r="J10" s="625"/>
    </row>
    <row r="11" spans="1:11" ht="20.100000000000001" customHeight="1">
      <c r="A11" s="623"/>
      <c r="B11" s="72"/>
      <c r="C11" s="1414" t="s">
        <v>129</v>
      </c>
      <c r="D11" s="1414"/>
      <c r="E11" s="101"/>
      <c r="F11" s="840"/>
      <c r="G11" s="1414" t="s">
        <v>142</v>
      </c>
      <c r="H11" s="1414"/>
      <c r="I11" s="101"/>
      <c r="J11" s="625"/>
    </row>
    <row r="12" spans="1:11" ht="20.100000000000001" customHeight="1">
      <c r="A12" s="623"/>
      <c r="B12" s="72"/>
      <c r="C12" s="1414" t="s">
        <v>130</v>
      </c>
      <c r="D12" s="1414"/>
      <c r="E12" s="101"/>
      <c r="F12" s="840"/>
      <c r="G12" s="1414" t="s">
        <v>143</v>
      </c>
      <c r="H12" s="1414"/>
      <c r="I12" s="101"/>
      <c r="J12" s="625"/>
    </row>
    <row r="13" spans="1:11" ht="20.100000000000001" customHeight="1">
      <c r="A13" s="623"/>
      <c r="B13" s="72"/>
      <c r="C13" s="1414" t="s">
        <v>131</v>
      </c>
      <c r="D13" s="1414"/>
      <c r="E13" s="101"/>
      <c r="F13" s="840"/>
      <c r="G13" s="1414" t="s">
        <v>37</v>
      </c>
      <c r="H13" s="1414"/>
      <c r="I13" s="101"/>
      <c r="J13" s="625"/>
    </row>
    <row r="14" spans="1:11" ht="20.100000000000001" customHeight="1">
      <c r="A14" s="623"/>
      <c r="B14" s="72"/>
      <c r="C14" s="1414" t="s">
        <v>132</v>
      </c>
      <c r="D14" s="1414"/>
      <c r="E14" s="101"/>
      <c r="F14" s="840"/>
      <c r="G14" s="1414" t="s">
        <v>144</v>
      </c>
      <c r="H14" s="1414"/>
      <c r="I14" s="101"/>
      <c r="J14" s="625"/>
    </row>
    <row r="15" spans="1:11" s="77" customFormat="1" ht="20.100000000000001" customHeight="1">
      <c r="A15" s="641"/>
      <c r="B15" s="69"/>
      <c r="C15" s="1412" t="s">
        <v>133</v>
      </c>
      <c r="D15" s="1412"/>
      <c r="E15" s="101"/>
      <c r="F15" s="841"/>
      <c r="G15" s="1412" t="s">
        <v>145</v>
      </c>
      <c r="H15" s="1412"/>
      <c r="I15" s="101"/>
      <c r="J15" s="643"/>
    </row>
    <row r="16" spans="1:11" s="77" customFormat="1" ht="20.100000000000001" customHeight="1">
      <c r="A16" s="641"/>
      <c r="B16" s="69"/>
      <c r="C16" s="1412" t="s">
        <v>134</v>
      </c>
      <c r="D16" s="1412"/>
      <c r="E16" s="101"/>
      <c r="F16" s="841"/>
      <c r="G16" s="1412" t="s">
        <v>146</v>
      </c>
      <c r="H16" s="1412"/>
      <c r="I16" s="101"/>
      <c r="J16" s="643"/>
    </row>
    <row r="17" spans="1:10" s="77" customFormat="1" ht="20.100000000000001" customHeight="1">
      <c r="A17" s="641"/>
      <c r="B17" s="69"/>
      <c r="C17" s="1412" t="s">
        <v>135</v>
      </c>
      <c r="D17" s="1412"/>
      <c r="E17" s="101"/>
      <c r="F17" s="841"/>
      <c r="G17" s="1412" t="s">
        <v>282</v>
      </c>
      <c r="H17" s="1412"/>
      <c r="I17" s="118"/>
      <c r="J17" s="643"/>
    </row>
    <row r="18" spans="1:10" s="77" customFormat="1" ht="20.100000000000001" customHeight="1" thickBot="1">
      <c r="A18" s="641"/>
      <c r="B18" s="69"/>
      <c r="C18" s="1412" t="s">
        <v>136</v>
      </c>
      <c r="D18" s="1412"/>
      <c r="E18" s="101"/>
      <c r="F18" s="841"/>
      <c r="G18" s="1421" t="s">
        <v>498</v>
      </c>
      <c r="H18" s="1421"/>
      <c r="I18" s="439">
        <f>SUM(I8:I17)</f>
        <v>2000</v>
      </c>
      <c r="J18" s="643"/>
    </row>
    <row r="19" spans="1:10" s="77" customFormat="1" ht="20.100000000000001" customHeight="1" thickTop="1">
      <c r="A19" s="641"/>
      <c r="B19" s="69"/>
      <c r="C19" s="1412" t="s">
        <v>137</v>
      </c>
      <c r="D19" s="1412"/>
      <c r="E19" s="99"/>
      <c r="F19" s="841"/>
      <c r="G19" s="631"/>
      <c r="H19" s="631"/>
      <c r="I19" s="631"/>
      <c r="J19" s="643"/>
    </row>
    <row r="20" spans="1:10" s="77" customFormat="1" ht="20.100000000000001" customHeight="1">
      <c r="A20" s="641"/>
      <c r="B20" s="69"/>
      <c r="C20" s="1412" t="s">
        <v>138</v>
      </c>
      <c r="D20" s="1412"/>
      <c r="E20" s="101"/>
      <c r="F20" s="841"/>
      <c r="G20" s="377"/>
      <c r="H20" s="377"/>
      <c r="I20" s="842"/>
      <c r="J20" s="643"/>
    </row>
    <row r="21" spans="1:10" s="77" customFormat="1" ht="20.100000000000001" customHeight="1">
      <c r="A21" s="641"/>
      <c r="B21" s="69"/>
      <c r="C21" s="1412" t="s">
        <v>139</v>
      </c>
      <c r="D21" s="1412"/>
      <c r="E21" s="118"/>
      <c r="F21" s="841"/>
      <c r="G21" s="1419" t="s">
        <v>395</v>
      </c>
      <c r="H21" s="1420"/>
      <c r="I21" s="1418"/>
      <c r="J21" s="643"/>
    </row>
    <row r="22" spans="1:10" s="77" customFormat="1" ht="20.100000000000001" customHeight="1" thickBot="1">
      <c r="A22" s="641"/>
      <c r="B22" s="69"/>
      <c r="C22" s="1421" t="s">
        <v>554</v>
      </c>
      <c r="D22" s="1421"/>
      <c r="E22" s="439">
        <f>SUM(E8:E21)</f>
        <v>1000</v>
      </c>
      <c r="F22" s="841"/>
      <c r="G22" s="1412" t="s">
        <v>150</v>
      </c>
      <c r="H22" s="1412"/>
      <c r="I22" s="101">
        <v>500</v>
      </c>
      <c r="J22" s="643"/>
    </row>
    <row r="23" spans="1:10" s="77" customFormat="1" ht="20.100000000000001" customHeight="1" thickTop="1">
      <c r="A23" s="641"/>
      <c r="B23" s="69"/>
      <c r="C23" s="69"/>
      <c r="D23" s="843"/>
      <c r="E23" s="841"/>
      <c r="F23" s="841"/>
      <c r="G23" s="1412" t="s">
        <v>151</v>
      </c>
      <c r="H23" s="1412"/>
      <c r="I23" s="101"/>
      <c r="J23" s="643"/>
    </row>
    <row r="24" spans="1:10" s="77" customFormat="1" ht="20.100000000000001" customHeight="1">
      <c r="A24" s="641"/>
      <c r="B24" s="69"/>
      <c r="C24" s="1419" t="s">
        <v>394</v>
      </c>
      <c r="D24" s="1420"/>
      <c r="E24" s="1418"/>
      <c r="F24" s="841"/>
      <c r="G24" s="1412" t="s">
        <v>152</v>
      </c>
      <c r="H24" s="1412"/>
      <c r="I24" s="101"/>
      <c r="J24" s="643"/>
    </row>
    <row r="25" spans="1:10" s="77" customFormat="1" ht="20.100000000000001" customHeight="1">
      <c r="A25" s="641"/>
      <c r="B25" s="69"/>
      <c r="C25" s="1412" t="s">
        <v>148</v>
      </c>
      <c r="D25" s="1412"/>
      <c r="E25" s="119"/>
      <c r="F25" s="841"/>
      <c r="G25" s="1412" t="s">
        <v>153</v>
      </c>
      <c r="H25" s="1412"/>
      <c r="I25" s="119"/>
      <c r="J25" s="643"/>
    </row>
    <row r="26" spans="1:10" s="77" customFormat="1" ht="20.100000000000001" customHeight="1">
      <c r="A26" s="641"/>
      <c r="B26" s="69"/>
      <c r="C26" s="1412" t="s">
        <v>30</v>
      </c>
      <c r="D26" s="1412"/>
      <c r="E26" s="101"/>
      <c r="F26" s="841"/>
      <c r="G26" s="1412" t="s">
        <v>154</v>
      </c>
      <c r="H26" s="1412"/>
      <c r="I26" s="119"/>
      <c r="J26" s="643"/>
    </row>
    <row r="27" spans="1:10" s="77" customFormat="1" ht="20.100000000000001" customHeight="1">
      <c r="A27" s="641"/>
      <c r="B27" s="69"/>
      <c r="C27" s="1412" t="s">
        <v>38</v>
      </c>
      <c r="D27" s="1412"/>
      <c r="E27" s="101"/>
      <c r="F27" s="843"/>
      <c r="G27" s="1412" t="s">
        <v>555</v>
      </c>
      <c r="H27" s="1412"/>
      <c r="I27" s="101"/>
      <c r="J27" s="643"/>
    </row>
    <row r="28" spans="1:10" s="77" customFormat="1" ht="20.100000000000001" customHeight="1">
      <c r="A28" s="641"/>
      <c r="B28" s="69"/>
      <c r="C28" s="1412" t="s">
        <v>31</v>
      </c>
      <c r="D28" s="1412"/>
      <c r="E28" s="101"/>
      <c r="F28" s="843"/>
      <c r="G28" s="1412" t="s">
        <v>155</v>
      </c>
      <c r="H28" s="1412"/>
      <c r="I28" s="101"/>
      <c r="J28" s="643"/>
    </row>
    <row r="29" spans="1:10" s="77" customFormat="1" ht="20.100000000000001" customHeight="1">
      <c r="A29" s="641"/>
      <c r="B29" s="69"/>
      <c r="C29" s="1412" t="s">
        <v>149</v>
      </c>
      <c r="D29" s="1412"/>
      <c r="E29" s="118"/>
      <c r="F29" s="843"/>
      <c r="G29" s="1414" t="s">
        <v>156</v>
      </c>
      <c r="H29" s="1414"/>
      <c r="I29" s="118"/>
      <c r="J29" s="643"/>
    </row>
    <row r="30" spans="1:10" s="77" customFormat="1" ht="20.100000000000001" customHeight="1" thickBot="1">
      <c r="A30" s="641"/>
      <c r="B30" s="69"/>
      <c r="C30" s="1413" t="s">
        <v>125</v>
      </c>
      <c r="D30" s="1413"/>
      <c r="E30" s="439">
        <f>SUM(E25:E29)</f>
        <v>0</v>
      </c>
      <c r="F30" s="843"/>
      <c r="G30" s="1413" t="s">
        <v>126</v>
      </c>
      <c r="H30" s="1413"/>
      <c r="I30" s="439">
        <f>SUM(I22:I29)</f>
        <v>500</v>
      </c>
      <c r="J30" s="643"/>
    </row>
    <row r="31" spans="1:10" s="77" customFormat="1" ht="9" customHeight="1" thickTop="1">
      <c r="A31" s="641"/>
      <c r="B31" s="69"/>
      <c r="C31" s="69"/>
      <c r="D31" s="502"/>
      <c r="E31" s="512"/>
      <c r="F31" s="69"/>
      <c r="G31" s="69"/>
      <c r="H31" s="500"/>
      <c r="I31" s="512"/>
      <c r="J31" s="643"/>
    </row>
    <row r="32" spans="1:10" s="120" customFormat="1" ht="19.5" customHeight="1">
      <c r="A32" s="844"/>
      <c r="B32" s="69"/>
      <c r="C32" s="1408" t="s">
        <v>398</v>
      </c>
      <c r="D32" s="1409"/>
      <c r="E32" s="1409"/>
      <c r="F32" s="1409"/>
      <c r="G32" s="1409"/>
      <c r="H32" s="1410"/>
      <c r="I32" s="440">
        <f>E22+E30+I18+I30</f>
        <v>3500</v>
      </c>
      <c r="J32" s="845"/>
    </row>
    <row r="33" spans="1:10" s="77" customFormat="1" ht="19.5" customHeight="1">
      <c r="A33" s="641"/>
      <c r="B33" s="69"/>
      <c r="C33" s="1408" t="s">
        <v>399</v>
      </c>
      <c r="D33" s="1409"/>
      <c r="E33" s="1409"/>
      <c r="F33" s="1409"/>
      <c r="G33" s="1409"/>
      <c r="H33" s="1410"/>
      <c r="I33" s="440">
        <f>I32/('Pg. 5 Util-Rents-Prop Inc'!E48+'Pg. 5 Util-Rents-Prop Inc'!L48)</f>
        <v>67.307692307692307</v>
      </c>
      <c r="J33" s="643"/>
    </row>
    <row r="34" spans="1:10" s="77" customFormat="1">
      <c r="A34" s="641"/>
      <c r="B34" s="69"/>
      <c r="C34" s="69"/>
      <c r="D34" s="69"/>
      <c r="E34" s="69"/>
      <c r="F34" s="69"/>
      <c r="G34" s="69"/>
      <c r="H34" s="69"/>
      <c r="I34" s="512"/>
      <c r="J34" s="643"/>
    </row>
    <row r="35" spans="1:10" s="77" customFormat="1" ht="14.1" customHeight="1">
      <c r="A35" s="641"/>
      <c r="B35" s="69"/>
      <c r="C35" s="1411" t="s">
        <v>499</v>
      </c>
      <c r="D35" s="1411"/>
      <c r="E35" s="1411"/>
      <c r="F35" s="1411"/>
      <c r="G35" s="1411"/>
      <c r="H35" s="1411"/>
      <c r="I35" s="1411"/>
      <c r="J35" s="643"/>
    </row>
    <row r="36" spans="1:10" s="77" customFormat="1" ht="14.1" customHeight="1">
      <c r="A36" s="641"/>
      <c r="B36" s="69"/>
      <c r="C36" s="738"/>
      <c r="D36" s="738"/>
      <c r="E36" s="738"/>
      <c r="F36" s="738"/>
      <c r="G36" s="738"/>
      <c r="H36" s="738"/>
      <c r="I36" s="738"/>
      <c r="J36" s="643"/>
    </row>
    <row r="37" spans="1:10" s="77" customFormat="1" ht="14.1" customHeight="1">
      <c r="A37" s="641"/>
      <c r="B37" s="69"/>
      <c r="C37" s="738"/>
      <c r="D37" s="738"/>
      <c r="E37" s="738"/>
      <c r="F37" s="738"/>
      <c r="G37" s="738"/>
      <c r="H37" s="738"/>
      <c r="I37" s="738"/>
      <c r="J37" s="643"/>
    </row>
    <row r="38" spans="1:10" s="77" customFormat="1" ht="14.1" customHeight="1">
      <c r="A38" s="641"/>
      <c r="B38" s="69"/>
      <c r="C38" s="738"/>
      <c r="D38" s="738"/>
      <c r="E38" s="738"/>
      <c r="F38" s="738"/>
      <c r="G38" s="738"/>
      <c r="H38" s="738"/>
      <c r="I38" s="738"/>
      <c r="J38" s="643"/>
    </row>
    <row r="39" spans="1:10" s="77" customFormat="1" ht="14.1" customHeight="1">
      <c r="A39" s="641"/>
      <c r="B39" s="69"/>
      <c r="C39" s="738"/>
      <c r="D39" s="738"/>
      <c r="E39" s="738"/>
      <c r="F39" s="738"/>
      <c r="G39" s="738"/>
      <c r="H39" s="738"/>
      <c r="I39" s="738"/>
      <c r="J39" s="643"/>
    </row>
    <row r="40" spans="1:10" s="77" customFormat="1" ht="14.1" customHeight="1">
      <c r="A40" s="641"/>
      <c r="B40" s="69"/>
      <c r="C40" s="738"/>
      <c r="D40" s="738"/>
      <c r="E40" s="738"/>
      <c r="F40" s="738"/>
      <c r="G40" s="738"/>
      <c r="H40" s="738"/>
      <c r="I40" s="738"/>
      <c r="J40" s="643"/>
    </row>
    <row r="41" spans="1:10" s="77" customFormat="1" ht="14.1" customHeight="1">
      <c r="A41" s="641"/>
      <c r="B41" s="69"/>
      <c r="C41" s="738"/>
      <c r="D41" s="738"/>
      <c r="E41" s="738"/>
      <c r="F41" s="738"/>
      <c r="G41" s="738"/>
      <c r="H41" s="738"/>
      <c r="I41" s="738"/>
      <c r="J41" s="643"/>
    </row>
    <row r="42" spans="1:10">
      <c r="A42" s="846"/>
      <c r="B42" s="847"/>
      <c r="C42" s="847"/>
      <c r="D42" s="847"/>
      <c r="E42" s="847"/>
      <c r="F42" s="847"/>
      <c r="G42" s="847"/>
      <c r="H42" s="847"/>
      <c r="I42" s="847"/>
      <c r="J42" s="807"/>
    </row>
  </sheetData>
  <sheetProtection algorithmName="SHA-512" hashValue="yfi+b849/RPJu9Sra2N+x13KQyk7qXRhzYwL5i5V433WXdQdSGc9khEDkHqIaULP2ZbmvEzzyxbPJKEP7Q3dQw==" saltValue="32aUYS/PQRkW1qpwiz8UAg==" spinCount="100000" sheet="1" selectLockedCells="1"/>
  <mergeCells count="52">
    <mergeCell ref="G17:H17"/>
    <mergeCell ref="G18:H18"/>
    <mergeCell ref="C2:I2"/>
    <mergeCell ref="C4:I4"/>
    <mergeCell ref="G16:H16"/>
    <mergeCell ref="G15:H15"/>
    <mergeCell ref="G14:H14"/>
    <mergeCell ref="G13:H13"/>
    <mergeCell ref="C10:D10"/>
    <mergeCell ref="C9:D9"/>
    <mergeCell ref="C8:D8"/>
    <mergeCell ref="G12:H12"/>
    <mergeCell ref="G11:H11"/>
    <mergeCell ref="G10:H10"/>
    <mergeCell ref="G9:H9"/>
    <mergeCell ref="G8:H8"/>
    <mergeCell ref="C15:D15"/>
    <mergeCell ref="C14:D14"/>
    <mergeCell ref="C13:D13"/>
    <mergeCell ref="C12:D12"/>
    <mergeCell ref="C11:D11"/>
    <mergeCell ref="C7:D7"/>
    <mergeCell ref="C6:E6"/>
    <mergeCell ref="G6:I6"/>
    <mergeCell ref="C24:E24"/>
    <mergeCell ref="G21:I21"/>
    <mergeCell ref="G24:H24"/>
    <mergeCell ref="G23:H23"/>
    <mergeCell ref="G22:H22"/>
    <mergeCell ref="G7:H7"/>
    <mergeCell ref="C22:D22"/>
    <mergeCell ref="C21:D21"/>
    <mergeCell ref="C20:D20"/>
    <mergeCell ref="C19:D19"/>
    <mergeCell ref="C18:D18"/>
    <mergeCell ref="C17:D17"/>
    <mergeCell ref="C16:D16"/>
    <mergeCell ref="C33:H33"/>
    <mergeCell ref="C32:H32"/>
    <mergeCell ref="C35:I35"/>
    <mergeCell ref="C25:D25"/>
    <mergeCell ref="G30:H30"/>
    <mergeCell ref="G29:H29"/>
    <mergeCell ref="G28:H28"/>
    <mergeCell ref="G27:H27"/>
    <mergeCell ref="G26:H26"/>
    <mergeCell ref="G25:H25"/>
    <mergeCell ref="C30:D30"/>
    <mergeCell ref="C29:D29"/>
    <mergeCell ref="C28:D28"/>
    <mergeCell ref="C27:D27"/>
    <mergeCell ref="C26:D26"/>
  </mergeCells>
  <phoneticPr fontId="0" type="noConversion"/>
  <printOptions horizontalCentered="1"/>
  <pageMargins left="0.5" right="0.5" top="0.5" bottom="0.5" header="0.3" footer="0.3"/>
  <pageSetup scale="94" firstPageNumber="24" orientation="portrait" r:id="rId1"/>
  <headerFooter>
    <oddFooter>&amp;L&amp;"Calibri,Regular"&amp;8CDBG-DR / NSP Restore Riverview Offsite RFP&amp;C 6&amp;R&amp;"Calibri,Regular"&amp;8  2/2021</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5">
    <pageSetUpPr fitToPage="1"/>
  </sheetPr>
  <dimension ref="A1:Y46"/>
  <sheetViews>
    <sheetView showGridLines="0" zoomScaleNormal="100" zoomScalePageLayoutView="50" workbookViewId="0">
      <selection activeCell="I25" sqref="I25"/>
    </sheetView>
  </sheetViews>
  <sheetFormatPr defaultColWidth="9.5703125" defaultRowHeight="12.75"/>
  <cols>
    <col min="1" max="1" width="2.28515625" style="45" customWidth="1"/>
    <col min="2" max="2" width="3.5703125" style="129" bestFit="1" customWidth="1"/>
    <col min="3" max="3" width="5.28515625" style="45" customWidth="1"/>
    <col min="4" max="4" width="4.42578125" style="45" customWidth="1"/>
    <col min="5" max="5" width="4.28515625" style="45" customWidth="1"/>
    <col min="6" max="6" width="19.5703125" style="45" customWidth="1"/>
    <col min="7" max="8" width="16.7109375" style="45" customWidth="1"/>
    <col min="9" max="9" width="13.7109375" style="45" customWidth="1"/>
    <col min="10" max="10" width="3.7109375" style="322" customWidth="1"/>
    <col min="11" max="16384" width="9.5703125" style="45"/>
  </cols>
  <sheetData>
    <row r="1" spans="1:11" ht="9" customHeight="1">
      <c r="A1" s="808"/>
      <c r="B1" s="810"/>
      <c r="C1" s="786"/>
      <c r="D1" s="786"/>
      <c r="E1" s="786"/>
      <c r="F1" s="786"/>
      <c r="G1" s="786"/>
      <c r="H1" s="786"/>
      <c r="I1" s="786"/>
      <c r="J1" s="811"/>
    </row>
    <row r="2" spans="1:11" ht="20.100000000000001" customHeight="1">
      <c r="A2" s="623"/>
      <c r="B2" s="812" t="s">
        <v>371</v>
      </c>
      <c r="C2" s="1422" t="s">
        <v>55</v>
      </c>
      <c r="D2" s="1422"/>
      <c r="E2" s="1422"/>
      <c r="F2" s="1422"/>
      <c r="G2" s="1422"/>
      <c r="H2" s="1422"/>
      <c r="I2" s="1422"/>
      <c r="J2" s="380"/>
    </row>
    <row r="3" spans="1:11" ht="15">
      <c r="A3" s="623"/>
      <c r="B3" s="812"/>
      <c r="C3" s="69"/>
      <c r="D3" s="69"/>
      <c r="E3" s="69"/>
      <c r="F3" s="69"/>
      <c r="G3" s="69"/>
      <c r="H3" s="69"/>
      <c r="I3" s="69"/>
      <c r="J3" s="813"/>
      <c r="K3" s="18" t="s">
        <v>40</v>
      </c>
    </row>
    <row r="4" spans="1:11">
      <c r="A4" s="623"/>
      <c r="B4" s="812"/>
      <c r="C4" s="1439" t="s">
        <v>56</v>
      </c>
      <c r="D4" s="1440"/>
      <c r="E4" s="1440"/>
      <c r="F4" s="1441"/>
      <c r="G4" s="1436" t="s">
        <v>45</v>
      </c>
      <c r="H4" s="1437"/>
      <c r="I4" s="1458" t="s">
        <v>58</v>
      </c>
      <c r="J4" s="814"/>
    </row>
    <row r="5" spans="1:11">
      <c r="A5" s="623"/>
      <c r="B5" s="812"/>
      <c r="C5" s="1442"/>
      <c r="D5" s="1443"/>
      <c r="E5" s="1443"/>
      <c r="F5" s="1444"/>
      <c r="G5" s="306" t="s">
        <v>490</v>
      </c>
      <c r="H5" s="145" t="s">
        <v>63</v>
      </c>
      <c r="I5" s="1459"/>
      <c r="J5" s="814"/>
    </row>
    <row r="6" spans="1:11" ht="20.100000000000001" customHeight="1">
      <c r="A6" s="623"/>
      <c r="B6" s="812"/>
      <c r="C6" s="1424" t="s">
        <v>861</v>
      </c>
      <c r="D6" s="1297"/>
      <c r="E6" s="1297"/>
      <c r="F6" s="1446"/>
      <c r="G6" s="441">
        <f>'Pg. 5 Util-Rents-Prop Inc'!I48*12</f>
        <v>308400</v>
      </c>
      <c r="H6" s="441">
        <f>'Pg. 5 Util-Rents-Prop Inc'!N48*12</f>
        <v>0</v>
      </c>
      <c r="I6" s="442">
        <f>SUM(G6:H6)</f>
        <v>308400</v>
      </c>
      <c r="J6" s="815"/>
    </row>
    <row r="7" spans="1:11" ht="20.100000000000001" customHeight="1">
      <c r="A7" s="623"/>
      <c r="B7" s="812"/>
      <c r="C7" s="506" t="s">
        <v>158</v>
      </c>
      <c r="D7" s="1297" t="s">
        <v>159</v>
      </c>
      <c r="E7" s="1297"/>
      <c r="F7" s="1446"/>
      <c r="G7" s="441">
        <f>G6*G8</f>
        <v>21588.000000000004</v>
      </c>
      <c r="H7" s="441">
        <f>H6*H8</f>
        <v>0</v>
      </c>
      <c r="I7" s="442">
        <f>SUM(G7:H7)</f>
        <v>21588.000000000004</v>
      </c>
      <c r="J7" s="815"/>
    </row>
    <row r="8" spans="1:11" ht="30" customHeight="1">
      <c r="A8" s="623"/>
      <c r="B8" s="812"/>
      <c r="C8" s="121"/>
      <c r="D8" s="1445" t="s">
        <v>588</v>
      </c>
      <c r="E8" s="1297"/>
      <c r="F8" s="1446"/>
      <c r="G8" s="394">
        <v>7.0000000000000007E-2</v>
      </c>
      <c r="H8" s="394"/>
      <c r="I8" s="498"/>
      <c r="J8" s="816"/>
    </row>
    <row r="9" spans="1:11" ht="20.100000000000001" customHeight="1">
      <c r="A9" s="623"/>
      <c r="B9" s="812"/>
      <c r="C9" s="1424" t="s">
        <v>362</v>
      </c>
      <c r="D9" s="1297"/>
      <c r="E9" s="1451"/>
      <c r="F9" s="1452"/>
      <c r="G9" s="442">
        <f>SUM(G6-G7)</f>
        <v>286812</v>
      </c>
      <c r="H9" s="442">
        <f>SUM(H6-H7)</f>
        <v>0</v>
      </c>
      <c r="I9" s="442">
        <f>SUM(G9:H9)</f>
        <v>286812</v>
      </c>
      <c r="J9" s="815"/>
    </row>
    <row r="10" spans="1:11" ht="5.45" customHeight="1">
      <c r="A10" s="623"/>
      <c r="B10" s="812"/>
      <c r="C10" s="1453" t="s">
        <v>46</v>
      </c>
      <c r="D10" s="1299"/>
      <c r="E10" s="1299"/>
      <c r="F10" s="1454"/>
      <c r="G10" s="1447"/>
      <c r="H10" s="1448"/>
      <c r="I10" s="1449"/>
      <c r="J10" s="817"/>
    </row>
    <row r="11" spans="1:11" ht="20.100000000000001" customHeight="1">
      <c r="A11" s="623"/>
      <c r="B11" s="812"/>
      <c r="C11" s="1455"/>
      <c r="D11" s="1456"/>
      <c r="E11" s="1456"/>
      <c r="F11" s="1457"/>
      <c r="G11" s="818"/>
      <c r="H11" s="818"/>
      <c r="I11" s="818"/>
      <c r="J11" s="796"/>
    </row>
    <row r="12" spans="1:11" ht="20.100000000000001" customHeight="1">
      <c r="A12" s="623"/>
      <c r="B12" s="812"/>
      <c r="C12" s="1460"/>
      <c r="D12" s="1461"/>
      <c r="E12" s="1461"/>
      <c r="F12" s="1462"/>
      <c r="G12" s="122"/>
      <c r="H12" s="122"/>
      <c r="I12" s="442">
        <f>SUM(G12:H12)</f>
        <v>0</v>
      </c>
      <c r="J12" s="815"/>
    </row>
    <row r="13" spans="1:11" ht="20.100000000000001" customHeight="1">
      <c r="A13" s="623"/>
      <c r="B13" s="812"/>
      <c r="C13" s="1450" t="s">
        <v>363</v>
      </c>
      <c r="D13" s="1451"/>
      <c r="E13" s="1451"/>
      <c r="F13" s="1452"/>
      <c r="G13" s="442">
        <f>SUM(G9+G12)</f>
        <v>286812</v>
      </c>
      <c r="H13" s="442">
        <f>SUM(H9+H12)</f>
        <v>0</v>
      </c>
      <c r="I13" s="442">
        <f>SUM(I9+I12)</f>
        <v>286812</v>
      </c>
      <c r="J13" s="815"/>
    </row>
    <row r="14" spans="1:11" ht="7.35" customHeight="1">
      <c r="A14" s="623"/>
      <c r="B14" s="687"/>
      <c r="C14" s="1438"/>
      <c r="D14" s="1438"/>
      <c r="E14" s="1438"/>
      <c r="F14" s="1438"/>
      <c r="G14" s="1438"/>
      <c r="H14" s="1438"/>
      <c r="I14" s="123"/>
      <c r="J14" s="815"/>
    </row>
    <row r="15" spans="1:11" ht="20.100000000000001" customHeight="1">
      <c r="A15" s="623"/>
      <c r="B15" s="687"/>
      <c r="C15" s="1435" t="s">
        <v>859</v>
      </c>
      <c r="D15" s="1435"/>
      <c r="E15" s="1435"/>
      <c r="F15" s="1435"/>
      <c r="G15" s="1435"/>
      <c r="H15" s="1435"/>
      <c r="I15" s="124" t="s">
        <v>58</v>
      </c>
      <c r="J15" s="819"/>
    </row>
    <row r="16" spans="1:11" ht="20.100000000000001" customHeight="1">
      <c r="A16" s="623"/>
      <c r="B16" s="687"/>
      <c r="C16" s="1432" t="s">
        <v>47</v>
      </c>
      <c r="D16" s="1433"/>
      <c r="E16" s="1433"/>
      <c r="F16" s="1433"/>
      <c r="G16" s="1433"/>
      <c r="H16" s="1433"/>
      <c r="I16" s="441">
        <f>'Pg. 6 Prop Annual Exp'!I32</f>
        <v>3500</v>
      </c>
      <c r="J16" s="820"/>
    </row>
    <row r="17" spans="1:25" ht="7.35" customHeight="1">
      <c r="A17" s="623"/>
      <c r="B17" s="687"/>
      <c r="C17" s="1433"/>
      <c r="D17" s="1433"/>
      <c r="E17" s="1433"/>
      <c r="F17" s="1433"/>
      <c r="G17" s="1433"/>
      <c r="H17" s="1433"/>
      <c r="I17" s="821"/>
      <c r="J17" s="822"/>
    </row>
    <row r="18" spans="1:25" ht="19.5" customHeight="1" thickBot="1">
      <c r="A18" s="623"/>
      <c r="B18" s="687"/>
      <c r="C18" s="1432" t="s">
        <v>48</v>
      </c>
      <c r="D18" s="1433"/>
      <c r="E18" s="1433"/>
      <c r="F18" s="1433"/>
      <c r="G18" s="1433"/>
      <c r="H18" s="1433"/>
      <c r="I18" s="443">
        <f>SUM(I13-I16)</f>
        <v>283312</v>
      </c>
      <c r="J18" s="815"/>
    </row>
    <row r="19" spans="1:25" ht="7.35" customHeight="1" thickTop="1">
      <c r="A19" s="623"/>
      <c r="B19" s="687"/>
      <c r="C19" s="1434"/>
      <c r="D19" s="1434"/>
      <c r="E19" s="1434"/>
      <c r="F19" s="1434"/>
      <c r="G19" s="1434"/>
      <c r="H19" s="1434"/>
      <c r="I19" s="1434"/>
      <c r="J19" s="823"/>
    </row>
    <row r="20" spans="1:25" ht="20.100000000000001" customHeight="1">
      <c r="A20" s="623"/>
      <c r="B20" s="687"/>
      <c r="C20" s="1424" t="s">
        <v>49</v>
      </c>
      <c r="D20" s="1297"/>
      <c r="E20" s="1297"/>
      <c r="F20" s="1297"/>
      <c r="G20" s="1297"/>
      <c r="H20" s="1297"/>
      <c r="I20" s="125">
        <v>100</v>
      </c>
      <c r="J20" s="824"/>
    </row>
    <row r="21" spans="1:25" ht="20.100000000000001" customHeight="1">
      <c r="A21" s="623"/>
      <c r="B21" s="687"/>
      <c r="C21" s="506"/>
      <c r="D21" s="1297" t="s">
        <v>719</v>
      </c>
      <c r="E21" s="1297"/>
      <c r="F21" s="1297"/>
      <c r="G21" s="1297"/>
      <c r="H21" s="1297"/>
      <c r="I21" s="493">
        <f>'Pg. 4 Sources'!J18</f>
        <v>20000</v>
      </c>
      <c r="J21" s="825"/>
      <c r="K21" s="420" t="s">
        <v>40</v>
      </c>
      <c r="N21" s="45" t="s">
        <v>40</v>
      </c>
    </row>
    <row r="22" spans="1:25" ht="20.100000000000001" customHeight="1">
      <c r="A22" s="623"/>
      <c r="B22" s="687"/>
      <c r="C22" s="504"/>
      <c r="D22" s="505" t="s">
        <v>519</v>
      </c>
      <c r="E22" s="505"/>
      <c r="F22" s="505"/>
      <c r="G22" s="1232"/>
      <c r="H22" s="1233"/>
      <c r="I22" s="126"/>
      <c r="J22" s="826"/>
      <c r="K22" s="143" t="s">
        <v>40</v>
      </c>
      <c r="L22" s="143"/>
      <c r="M22" s="143"/>
      <c r="N22" s="143"/>
      <c r="O22" s="143"/>
      <c r="P22" s="143"/>
      <c r="Q22" s="143"/>
      <c r="R22" s="143"/>
      <c r="S22" s="143"/>
      <c r="T22" s="143"/>
      <c r="U22" s="143"/>
      <c r="V22" s="143"/>
      <c r="W22" s="143"/>
    </row>
    <row r="23" spans="1:25" ht="20.100000000000001" customHeight="1" thickBot="1">
      <c r="A23" s="623"/>
      <c r="B23" s="687"/>
      <c r="C23" s="1424" t="s">
        <v>386</v>
      </c>
      <c r="D23" s="1297"/>
      <c r="E23" s="1297"/>
      <c r="F23" s="1297"/>
      <c r="G23" s="1297"/>
      <c r="H23" s="1297"/>
      <c r="I23" s="443">
        <f>+I18-I20-I21-I22</f>
        <v>263212</v>
      </c>
      <c r="J23" s="815"/>
    </row>
    <row r="24" spans="1:25" s="322" customFormat="1" ht="20.100000000000001" customHeight="1" thickTop="1">
      <c r="A24" s="838"/>
      <c r="B24" s="839"/>
      <c r="C24" s="1066"/>
      <c r="D24" s="1066"/>
      <c r="E24" s="1066"/>
      <c r="F24" s="1066"/>
      <c r="G24" s="1066"/>
      <c r="H24" s="1066"/>
      <c r="I24" s="1069"/>
      <c r="J24" s="815"/>
    </row>
    <row r="25" spans="1:25" ht="26.65" customHeight="1">
      <c r="A25" s="623"/>
      <c r="B25" s="687"/>
      <c r="C25" s="1425" t="s">
        <v>628</v>
      </c>
      <c r="D25" s="1297"/>
      <c r="E25" s="1297"/>
      <c r="F25" s="1297"/>
      <c r="G25" s="1297"/>
      <c r="H25" s="1297"/>
      <c r="I25" s="1068">
        <f>(I18-I20)/I21</f>
        <v>14.160600000000001</v>
      </c>
      <c r="J25" s="827"/>
      <c r="K25" s="322"/>
      <c r="L25" s="322"/>
      <c r="M25" s="322"/>
      <c r="N25" s="322"/>
      <c r="O25" s="322"/>
      <c r="P25" s="322"/>
      <c r="Q25" s="322"/>
      <c r="R25" s="322"/>
      <c r="S25" s="322"/>
      <c r="T25" s="322"/>
      <c r="U25" s="322"/>
      <c r="V25" s="322"/>
      <c r="W25" s="322"/>
      <c r="X25" s="322"/>
      <c r="Y25" s="322"/>
    </row>
    <row r="26" spans="1:25" ht="26.65" customHeight="1">
      <c r="A26" s="623"/>
      <c r="B26" s="1060"/>
      <c r="C26" s="1425" t="s">
        <v>791</v>
      </c>
      <c r="D26" s="1297"/>
      <c r="E26" s="1297"/>
      <c r="F26" s="1297"/>
      <c r="G26" s="1297"/>
      <c r="H26" s="1297"/>
      <c r="I26" s="1065">
        <f>(I18-I20)/I13</f>
        <v>0.98744822392368525</v>
      </c>
      <c r="J26" s="827"/>
      <c r="K26" s="322"/>
      <c r="L26" s="322"/>
      <c r="M26" s="322"/>
      <c r="N26" s="322"/>
      <c r="O26" s="322"/>
      <c r="P26" s="322"/>
      <c r="Q26" s="322"/>
      <c r="R26" s="322"/>
      <c r="S26" s="322"/>
      <c r="T26" s="322"/>
      <c r="U26" s="322"/>
      <c r="V26" s="322"/>
      <c r="W26" s="322"/>
      <c r="X26" s="322"/>
      <c r="Y26" s="322"/>
    </row>
    <row r="27" spans="1:25">
      <c r="A27" s="623"/>
      <c r="B27" s="687"/>
      <c r="C27" s="500"/>
      <c r="D27" s="500"/>
      <c r="E27" s="500"/>
      <c r="F27" s="500"/>
      <c r="G27" s="500"/>
      <c r="H27" s="500"/>
      <c r="I27" s="127"/>
      <c r="J27" s="828"/>
      <c r="K27" s="322"/>
      <c r="L27" s="322"/>
      <c r="M27" s="322"/>
      <c r="N27" s="322"/>
      <c r="O27" s="322"/>
      <c r="P27" s="322"/>
      <c r="Q27" s="322"/>
      <c r="R27" s="322"/>
      <c r="S27" s="322"/>
      <c r="T27" s="322"/>
      <c r="U27" s="322"/>
      <c r="V27" s="322"/>
      <c r="W27" s="322"/>
      <c r="X27" s="322"/>
      <c r="Y27" s="322"/>
    </row>
    <row r="28" spans="1:25" ht="16.149999999999999" customHeight="1">
      <c r="A28" s="623"/>
      <c r="B28" s="687"/>
      <c r="C28" s="72" t="s">
        <v>336</v>
      </c>
      <c r="D28" s="70"/>
      <c r="E28" s="70"/>
      <c r="F28" s="70"/>
      <c r="G28" s="70"/>
      <c r="H28" s="70"/>
      <c r="I28" s="70"/>
      <c r="J28" s="829"/>
      <c r="K28" s="322"/>
      <c r="L28" s="322"/>
      <c r="M28" s="322"/>
      <c r="N28" s="322"/>
      <c r="O28" s="322"/>
      <c r="P28" s="322"/>
      <c r="Q28" s="322"/>
      <c r="R28" s="322"/>
      <c r="S28" s="322"/>
      <c r="T28" s="322"/>
      <c r="U28" s="322"/>
      <c r="V28" s="322"/>
      <c r="W28" s="322"/>
      <c r="X28" s="322"/>
      <c r="Y28" s="322"/>
    </row>
    <row r="29" spans="1:25" ht="20.100000000000001" customHeight="1">
      <c r="A29" s="623"/>
      <c r="B29" s="687"/>
      <c r="C29" s="500" t="s">
        <v>806</v>
      </c>
      <c r="D29" s="500"/>
      <c r="E29" s="500"/>
      <c r="F29" s="500"/>
      <c r="G29" s="444">
        <v>0.02</v>
      </c>
      <c r="H29" s="512" t="s">
        <v>592</v>
      </c>
      <c r="I29" s="1429"/>
      <c r="J29" s="830"/>
      <c r="K29" s="322"/>
      <c r="L29" s="322"/>
      <c r="M29" s="322"/>
      <c r="N29" s="322"/>
      <c r="O29" s="322"/>
      <c r="P29" s="322"/>
      <c r="Q29" s="322"/>
      <c r="R29" s="322"/>
      <c r="S29" s="322"/>
      <c r="T29" s="322"/>
      <c r="U29" s="322"/>
      <c r="V29" s="322"/>
      <c r="W29" s="322"/>
      <c r="X29" s="322"/>
      <c r="Y29" s="322"/>
    </row>
    <row r="30" spans="1:25" ht="20.100000000000001" customHeight="1">
      <c r="A30" s="623"/>
      <c r="B30" s="687"/>
      <c r="C30" s="500" t="s">
        <v>160</v>
      </c>
      <c r="D30" s="500"/>
      <c r="E30" s="500"/>
      <c r="F30" s="500"/>
      <c r="G30" s="368"/>
      <c r="H30" s="831"/>
      <c r="I30" s="1430"/>
      <c r="J30" s="830"/>
      <c r="K30" s="322"/>
      <c r="L30" s="322"/>
      <c r="M30" s="322"/>
      <c r="N30" s="322"/>
      <c r="O30" s="322"/>
      <c r="P30" s="322"/>
      <c r="Q30" s="322"/>
      <c r="R30" s="322"/>
      <c r="S30" s="322"/>
      <c r="T30" s="322"/>
      <c r="U30" s="322"/>
      <c r="V30" s="322"/>
      <c r="W30" s="322"/>
      <c r="X30" s="322"/>
      <c r="Y30" s="322"/>
    </row>
    <row r="31" spans="1:25" ht="20.100000000000001" customHeight="1">
      <c r="A31" s="623"/>
      <c r="B31" s="687"/>
      <c r="C31" s="500" t="s">
        <v>161</v>
      </c>
      <c r="D31" s="500"/>
      <c r="E31" s="500"/>
      <c r="F31" s="500"/>
      <c r="G31" s="368"/>
      <c r="H31" s="831"/>
      <c r="I31" s="1431"/>
      <c r="J31" s="830"/>
      <c r="K31" s="322"/>
      <c r="L31" s="322"/>
      <c r="M31" s="322"/>
      <c r="N31" s="322"/>
      <c r="O31" s="322"/>
      <c r="P31" s="322"/>
      <c r="Q31" s="322"/>
      <c r="R31" s="322"/>
      <c r="S31" s="322"/>
      <c r="T31" s="322"/>
      <c r="U31" s="322"/>
      <c r="V31" s="322"/>
      <c r="W31" s="322"/>
      <c r="X31" s="322"/>
      <c r="Y31" s="322"/>
    </row>
    <row r="32" spans="1:25" ht="20.100000000000001" customHeight="1">
      <c r="A32" s="623"/>
      <c r="B32" s="687"/>
      <c r="C32" s="70" t="s">
        <v>162</v>
      </c>
      <c r="D32" s="70"/>
      <c r="E32" s="500"/>
      <c r="F32" s="500"/>
      <c r="G32" s="444">
        <v>0.03</v>
      </c>
      <c r="H32" s="831"/>
      <c r="I32" s="395"/>
      <c r="J32" s="832"/>
      <c r="K32" s="322"/>
      <c r="L32" s="322"/>
      <c r="M32" s="322"/>
      <c r="N32" s="322"/>
      <c r="O32" s="322"/>
      <c r="P32" s="322"/>
      <c r="Q32" s="322"/>
      <c r="R32" s="322"/>
      <c r="S32" s="322"/>
      <c r="T32" s="322"/>
      <c r="U32" s="322"/>
      <c r="V32" s="322"/>
      <c r="W32" s="322"/>
      <c r="X32" s="322"/>
      <c r="Y32" s="322"/>
    </row>
    <row r="33" spans="1:25" ht="20.100000000000001" customHeight="1">
      <c r="A33" s="623"/>
      <c r="B33" s="687"/>
      <c r="C33" s="70" t="s">
        <v>163</v>
      </c>
      <c r="D33" s="70"/>
      <c r="E33" s="500"/>
      <c r="F33" s="500"/>
      <c r="G33" s="444">
        <v>0.03</v>
      </c>
      <c r="H33" s="72"/>
      <c r="I33" s="833"/>
      <c r="J33" s="834"/>
      <c r="K33" s="322"/>
      <c r="L33" s="322"/>
      <c r="M33" s="322"/>
      <c r="N33" s="322"/>
      <c r="O33" s="322"/>
      <c r="P33" s="322"/>
      <c r="Q33" s="322"/>
      <c r="R33" s="322"/>
      <c r="S33" s="322"/>
      <c r="T33" s="322"/>
      <c r="U33" s="322"/>
      <c r="V33" s="322"/>
      <c r="W33" s="322"/>
      <c r="X33" s="322"/>
      <c r="Y33" s="322"/>
    </row>
    <row r="34" spans="1:25" ht="9.6" customHeight="1">
      <c r="A34" s="623"/>
      <c r="B34" s="687"/>
      <c r="C34" s="1426"/>
      <c r="D34" s="1426"/>
      <c r="E34" s="1426"/>
      <c r="F34" s="1426"/>
      <c r="G34" s="1426"/>
      <c r="H34" s="1426"/>
      <c r="I34" s="1426"/>
      <c r="J34" s="829"/>
      <c r="K34" s="322"/>
      <c r="L34" s="322"/>
      <c r="M34" s="322"/>
      <c r="N34" s="322"/>
      <c r="O34" s="322"/>
      <c r="P34" s="322"/>
      <c r="Q34" s="322"/>
      <c r="R34" s="322"/>
      <c r="S34" s="322"/>
      <c r="T34" s="322"/>
      <c r="U34" s="322"/>
      <c r="V34" s="322"/>
      <c r="W34" s="322"/>
      <c r="X34" s="322"/>
      <c r="Y34" s="322"/>
    </row>
    <row r="35" spans="1:25" ht="33" customHeight="1">
      <c r="A35" s="623"/>
      <c r="B35" s="687"/>
      <c r="C35" s="1427" t="s">
        <v>593</v>
      </c>
      <c r="D35" s="1428"/>
      <c r="E35" s="1428"/>
      <c r="F35" s="1428"/>
      <c r="G35" s="1428"/>
      <c r="H35" s="1428"/>
      <c r="I35" s="1428"/>
      <c r="J35" s="829"/>
      <c r="K35" s="322"/>
      <c r="L35" s="322"/>
      <c r="M35" s="1067"/>
      <c r="N35" s="1067"/>
      <c r="O35" s="1067"/>
      <c r="P35" s="1067"/>
      <c r="Q35" s="322"/>
      <c r="R35" s="322"/>
      <c r="S35" s="322"/>
      <c r="T35" s="322"/>
      <c r="U35" s="322"/>
      <c r="V35" s="322"/>
      <c r="W35" s="322"/>
      <c r="X35" s="322"/>
      <c r="Y35" s="322"/>
    </row>
    <row r="36" spans="1:25" s="322" customFormat="1">
      <c r="A36" s="838"/>
      <c r="B36" s="839"/>
      <c r="C36" s="371"/>
      <c r="D36" s="327"/>
      <c r="E36" s="327"/>
      <c r="F36" s="327"/>
      <c r="G36" s="327"/>
      <c r="H36" s="327"/>
      <c r="I36" s="327"/>
      <c r="J36" s="829"/>
    </row>
    <row r="37" spans="1:25" s="322" customFormat="1">
      <c r="A37" s="838"/>
      <c r="B37" s="839"/>
      <c r="C37" s="371"/>
      <c r="D37" s="327"/>
      <c r="E37" s="327"/>
      <c r="F37" s="327"/>
      <c r="G37" s="327"/>
      <c r="H37" s="327"/>
      <c r="I37" s="327"/>
      <c r="J37" s="829"/>
    </row>
    <row r="38" spans="1:25" s="322" customFormat="1">
      <c r="A38" s="838"/>
      <c r="B38" s="839"/>
      <c r="C38" s="371"/>
      <c r="D38" s="327"/>
      <c r="E38" s="327"/>
      <c r="F38" s="327"/>
      <c r="G38" s="327"/>
      <c r="H38" s="327"/>
      <c r="I38" s="327"/>
      <c r="J38" s="829"/>
    </row>
    <row r="39" spans="1:25" s="322" customFormat="1">
      <c r="A39" s="838"/>
      <c r="B39" s="839"/>
      <c r="C39" s="371"/>
      <c r="D39" s="327"/>
      <c r="E39" s="327"/>
      <c r="F39" s="327"/>
      <c r="G39" s="327"/>
      <c r="H39" s="327"/>
      <c r="I39" s="327"/>
      <c r="J39" s="829"/>
    </row>
    <row r="40" spans="1:25" s="322" customFormat="1">
      <c r="A40" s="838"/>
      <c r="B40" s="839"/>
      <c r="C40" s="371"/>
      <c r="D40" s="327"/>
      <c r="E40" s="327"/>
      <c r="F40" s="327"/>
      <c r="G40" s="327"/>
      <c r="H40" s="327"/>
      <c r="I40" s="327"/>
      <c r="J40" s="829"/>
    </row>
    <row r="41" spans="1:25" s="322" customFormat="1">
      <c r="A41" s="838"/>
      <c r="B41" s="839"/>
      <c r="C41" s="371"/>
      <c r="D41" s="327"/>
      <c r="E41" s="327"/>
      <c r="F41" s="327"/>
      <c r="G41" s="327"/>
      <c r="H41" s="327"/>
      <c r="I41" s="327"/>
      <c r="J41" s="829"/>
    </row>
    <row r="42" spans="1:25" s="322" customFormat="1">
      <c r="A42" s="838"/>
      <c r="B42" s="839"/>
      <c r="C42" s="371"/>
      <c r="D42" s="327"/>
      <c r="E42" s="327"/>
      <c r="F42" s="327"/>
      <c r="G42" s="327"/>
      <c r="H42" s="327"/>
      <c r="I42" s="327"/>
      <c r="J42" s="829"/>
    </row>
    <row r="43" spans="1:25" s="322" customFormat="1">
      <c r="A43" s="838"/>
      <c r="B43" s="839"/>
      <c r="C43" s="371"/>
      <c r="D43" s="327"/>
      <c r="E43" s="327"/>
      <c r="F43" s="327"/>
      <c r="G43" s="327"/>
      <c r="H43" s="327"/>
      <c r="I43" s="327"/>
      <c r="J43" s="829"/>
    </row>
    <row r="44" spans="1:25" s="322" customFormat="1">
      <c r="A44" s="838"/>
      <c r="B44" s="839"/>
      <c r="C44" s="371"/>
      <c r="D44" s="327"/>
      <c r="E44" s="327"/>
      <c r="F44" s="327"/>
      <c r="G44" s="327"/>
      <c r="H44" s="327"/>
      <c r="I44" s="327"/>
      <c r="J44" s="829"/>
    </row>
    <row r="45" spans="1:25" s="62" customFormat="1">
      <c r="A45" s="678"/>
      <c r="B45" s="835"/>
      <c r="C45" s="836"/>
      <c r="D45" s="836"/>
      <c r="E45" s="836"/>
      <c r="F45" s="836"/>
      <c r="G45" s="836"/>
      <c r="H45" s="836"/>
      <c r="I45" s="836"/>
      <c r="J45" s="837"/>
    </row>
    <row r="46" spans="1:25" s="62" customFormat="1">
      <c r="A46" s="146"/>
      <c r="B46" s="128"/>
      <c r="J46" s="513"/>
    </row>
  </sheetData>
  <sheetProtection selectLockedCells="1"/>
  <mergeCells count="28">
    <mergeCell ref="C15:H15"/>
    <mergeCell ref="C2:I2"/>
    <mergeCell ref="G4:H4"/>
    <mergeCell ref="C14:H14"/>
    <mergeCell ref="C4:F5"/>
    <mergeCell ref="D8:F8"/>
    <mergeCell ref="C9:D9"/>
    <mergeCell ref="G10:I10"/>
    <mergeCell ref="C6:F6"/>
    <mergeCell ref="D7:F7"/>
    <mergeCell ref="C13:F13"/>
    <mergeCell ref="E9:F9"/>
    <mergeCell ref="C10:F11"/>
    <mergeCell ref="I4:I5"/>
    <mergeCell ref="C12:F12"/>
    <mergeCell ref="C16:H16"/>
    <mergeCell ref="C18:H18"/>
    <mergeCell ref="C17:H17"/>
    <mergeCell ref="C19:I19"/>
    <mergeCell ref="C20:H20"/>
    <mergeCell ref="D21:H21"/>
    <mergeCell ref="C23:H23"/>
    <mergeCell ref="C25:H25"/>
    <mergeCell ref="C34:I34"/>
    <mergeCell ref="C35:I35"/>
    <mergeCell ref="G22:H22"/>
    <mergeCell ref="I29:I31"/>
    <mergeCell ref="C26:H26"/>
  </mergeCells>
  <phoneticPr fontId="0" type="noConversion"/>
  <dataValidations count="1">
    <dataValidation type="list" allowBlank="1" showInputMessage="1" showErrorMessage="1" sqref="G8:H8" xr:uid="{A865829A-B8C2-42DF-88EA-AEC046EC0853}">
      <formula1>"5%, 7%"</formula1>
    </dataValidation>
  </dataValidations>
  <printOptions horizontalCentered="1"/>
  <pageMargins left="0.5" right="0.5" top="0.5" bottom="0.5" header="0.3" footer="0.3"/>
  <pageSetup scale="96" firstPageNumber="25" orientation="portrait" r:id="rId1"/>
  <headerFooter>
    <oddFooter>&amp;L&amp;"Calibri,Regular"&amp;8CDBG-DR / NSP Restore Riverview Offsite RFP&amp;C 7&amp;R&amp;"Calibri,Regular"&amp;8  2/2021</oddFooter>
  </headerFooter>
  <ignoredErrors>
    <ignoredError sqref="G6:H7"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pageSetUpPr fitToPage="1"/>
  </sheetPr>
  <dimension ref="A1:WYH51"/>
  <sheetViews>
    <sheetView showGridLines="0" topLeftCell="A10" zoomScaleNormal="100" workbookViewId="0">
      <selection activeCell="C23" sqref="C23"/>
    </sheetView>
  </sheetViews>
  <sheetFormatPr defaultColWidth="9" defaultRowHeight="12.75"/>
  <cols>
    <col min="1" max="1" width="3.42578125" style="89" customWidth="1"/>
    <col min="2" max="2" width="19.85546875" style="89" customWidth="1"/>
    <col min="3" max="12" width="10.140625" style="45" customWidth="1"/>
    <col min="13" max="13" width="2.7109375" style="45" customWidth="1"/>
    <col min="14" max="16384" width="9" style="45"/>
  </cols>
  <sheetData>
    <row r="1" spans="1:16206" ht="7.5" customHeight="1">
      <c r="A1" s="784"/>
      <c r="B1" s="785"/>
      <c r="C1" s="786"/>
      <c r="D1" s="786"/>
      <c r="E1" s="786"/>
      <c r="F1" s="786"/>
      <c r="G1" s="786"/>
      <c r="H1" s="786"/>
      <c r="I1" s="786"/>
      <c r="J1" s="786"/>
      <c r="K1" s="786"/>
      <c r="L1" s="786"/>
      <c r="M1" s="787"/>
    </row>
    <row r="2" spans="1:16206" ht="25.5">
      <c r="A2" s="788" t="s">
        <v>94</v>
      </c>
      <c r="B2" s="693" t="s">
        <v>500</v>
      </c>
      <c r="C2" s="391" t="s">
        <v>718</v>
      </c>
      <c r="D2" s="139"/>
      <c r="E2" s="139"/>
      <c r="F2" s="139"/>
      <c r="G2" s="139"/>
      <c r="H2" s="139"/>
      <c r="I2" s="139"/>
      <c r="J2" s="139"/>
      <c r="K2" s="139"/>
      <c r="L2" s="139"/>
      <c r="M2" s="625"/>
    </row>
    <row r="3" spans="1:16206">
      <c r="A3" s="788"/>
      <c r="B3" s="693" t="s">
        <v>654</v>
      </c>
      <c r="C3" s="307"/>
      <c r="D3" s="139"/>
      <c r="E3" s="139"/>
      <c r="F3" s="139"/>
      <c r="G3" s="139"/>
      <c r="H3" s="139"/>
      <c r="I3" s="139"/>
      <c r="J3" s="139"/>
      <c r="K3" s="139"/>
      <c r="L3" s="139"/>
      <c r="M3" s="625"/>
    </row>
    <row r="4" spans="1:16206">
      <c r="A4" s="789"/>
      <c r="B4" s="363"/>
      <c r="C4" s="1483" t="s">
        <v>4</v>
      </c>
      <c r="D4" s="1483"/>
      <c r="E4" s="1483"/>
      <c r="F4" s="1483"/>
      <c r="G4" s="1483"/>
      <c r="H4" s="1483"/>
      <c r="I4" s="1483"/>
      <c r="J4" s="1483"/>
      <c r="K4" s="1483"/>
      <c r="L4" s="1483"/>
      <c r="M4" s="625"/>
    </row>
    <row r="5" spans="1:16206" ht="24" customHeight="1">
      <c r="A5" s="1481" t="s">
        <v>56</v>
      </c>
      <c r="B5" s="1481"/>
      <c r="C5" s="130" t="s">
        <v>5</v>
      </c>
      <c r="D5" s="130" t="s">
        <v>6</v>
      </c>
      <c r="E5" s="130" t="s">
        <v>7</v>
      </c>
      <c r="F5" s="130" t="s">
        <v>8</v>
      </c>
      <c r="G5" s="130" t="s">
        <v>9</v>
      </c>
      <c r="H5" s="130" t="s">
        <v>10</v>
      </c>
      <c r="I5" s="130" t="s">
        <v>11</v>
      </c>
      <c r="J5" s="130" t="s">
        <v>12</v>
      </c>
      <c r="K5" s="130" t="s">
        <v>13</v>
      </c>
      <c r="L5" s="130" t="s">
        <v>14</v>
      </c>
      <c r="M5" s="625"/>
    </row>
    <row r="6" spans="1:16206" ht="31.5" customHeight="1">
      <c r="A6" s="1484" t="s">
        <v>807</v>
      </c>
      <c r="B6" s="1484"/>
      <c r="C6" s="445">
        <f>SUM('Pg. 7 Annual Cash Flow'!G9)</f>
        <v>286812</v>
      </c>
      <c r="D6" s="445">
        <f>+C6*(1+'Pg. 7 Annual Cash Flow'!G29)</f>
        <v>292548.24</v>
      </c>
      <c r="E6" s="445">
        <f>+D6*(1+'Pg. 7 Annual Cash Flow'!G29)</f>
        <v>298399.20480000001</v>
      </c>
      <c r="F6" s="445">
        <f>+E6*(1+'Pg. 7 Annual Cash Flow'!G29)</f>
        <v>304367.18889600004</v>
      </c>
      <c r="G6" s="445">
        <f>+F6*(1+'Pg. 7 Annual Cash Flow'!G29)</f>
        <v>310454.53267392004</v>
      </c>
      <c r="H6" s="445">
        <f>+G6*(1+'Pg. 7 Annual Cash Flow'!$G29)</f>
        <v>316663.62332739844</v>
      </c>
      <c r="I6" s="445">
        <f>+H6*(1+'Pg. 7 Annual Cash Flow'!$G29)</f>
        <v>322996.8957939464</v>
      </c>
      <c r="J6" s="445">
        <f>+I6*(1+'Pg. 7 Annual Cash Flow'!$G29)</f>
        <v>329456.83370982535</v>
      </c>
      <c r="K6" s="445">
        <f>+J6*(1+'Pg. 7 Annual Cash Flow'!G29)</f>
        <v>336045.97038402187</v>
      </c>
      <c r="L6" s="445">
        <f>+K6*(1+'Pg. 7 Annual Cash Flow'!G29)</f>
        <v>342766.88979170233</v>
      </c>
      <c r="M6" s="625"/>
    </row>
    <row r="7" spans="1:16206" ht="28.5" customHeight="1">
      <c r="A7" s="1482" t="s">
        <v>332</v>
      </c>
      <c r="B7" s="1482"/>
      <c r="C7" s="445">
        <f>SUM('Pg. 7 Annual Cash Flow'!H9)</f>
        <v>0</v>
      </c>
      <c r="D7" s="445">
        <f>+C7*(1+'Pg. 7 Annual Cash Flow'!G30)</f>
        <v>0</v>
      </c>
      <c r="E7" s="445">
        <f>+D7*(1+'Pg. 7 Annual Cash Flow'!G30)</f>
        <v>0</v>
      </c>
      <c r="F7" s="445">
        <f>+E7*(1+'Pg. 7 Annual Cash Flow'!G30)</f>
        <v>0</v>
      </c>
      <c r="G7" s="445">
        <f>+F7*(1+'Pg. 7 Annual Cash Flow'!G30)</f>
        <v>0</v>
      </c>
      <c r="H7" s="445">
        <f>+G7*(1+'Pg. 7 Annual Cash Flow'!$G30)</f>
        <v>0</v>
      </c>
      <c r="I7" s="445">
        <f>+H7*(1+'Pg. 7 Annual Cash Flow'!$G30)</f>
        <v>0</v>
      </c>
      <c r="J7" s="445">
        <f>+I7*(1+'Pg. 7 Annual Cash Flow'!$G30)</f>
        <v>0</v>
      </c>
      <c r="K7" s="445">
        <f>+J7*(1+'Pg. 7 Annual Cash Flow'!G30)</f>
        <v>0</v>
      </c>
      <c r="L7" s="445">
        <f>+K7*(1+'Pg. 7 Annual Cash Flow'!G30)</f>
        <v>0</v>
      </c>
      <c r="M7" s="625"/>
    </row>
    <row r="8" spans="1:16206" ht="13.5" thickBot="1">
      <c r="A8" s="1469" t="s">
        <v>708</v>
      </c>
      <c r="B8" s="1469"/>
      <c r="C8" s="446">
        <f t="shared" ref="C8:H8" si="0">SUM(C6:C7)</f>
        <v>286812</v>
      </c>
      <c r="D8" s="446">
        <f t="shared" si="0"/>
        <v>292548.24</v>
      </c>
      <c r="E8" s="446">
        <f t="shared" si="0"/>
        <v>298399.20480000001</v>
      </c>
      <c r="F8" s="446">
        <f t="shared" si="0"/>
        <v>304367.18889600004</v>
      </c>
      <c r="G8" s="446">
        <f t="shared" si="0"/>
        <v>310454.53267392004</v>
      </c>
      <c r="H8" s="446">
        <f t="shared" si="0"/>
        <v>316663.62332739844</v>
      </c>
      <c r="I8" s="446">
        <f t="shared" ref="I8:J8" si="1">SUM(I6:I7)</f>
        <v>322996.8957939464</v>
      </c>
      <c r="J8" s="446">
        <f t="shared" si="1"/>
        <v>329456.83370982535</v>
      </c>
      <c r="K8" s="446">
        <f>SUM(K6:K7)</f>
        <v>336045.97038402187</v>
      </c>
      <c r="L8" s="446">
        <f>SUM(L6:L7)</f>
        <v>342766.88979170233</v>
      </c>
      <c r="M8" s="625"/>
    </row>
    <row r="9" spans="1:16206" ht="9" customHeight="1" thickTop="1">
      <c r="A9" s="790"/>
      <c r="B9" s="371"/>
      <c r="C9" s="370"/>
      <c r="D9" s="370"/>
      <c r="E9" s="370"/>
      <c r="F9" s="370"/>
      <c r="G9" s="370"/>
      <c r="H9" s="370"/>
      <c r="I9" s="370"/>
      <c r="J9" s="370"/>
      <c r="K9" s="370"/>
      <c r="L9" s="370"/>
      <c r="M9" s="791"/>
      <c r="N9" s="323"/>
      <c r="O9" s="409"/>
      <c r="P9" s="409"/>
      <c r="Q9" s="323"/>
      <c r="R9" s="323"/>
      <c r="S9" s="323"/>
      <c r="T9" s="323"/>
      <c r="U9" s="323"/>
      <c r="V9" s="323"/>
      <c r="W9" s="323"/>
      <c r="X9" s="323"/>
      <c r="Y9" s="323"/>
      <c r="Z9" s="323"/>
      <c r="AA9" s="409"/>
      <c r="AB9" s="409"/>
      <c r="AC9" s="323"/>
      <c r="AD9" s="323"/>
      <c r="AE9" s="323"/>
      <c r="AF9" s="323"/>
      <c r="AG9" s="323"/>
      <c r="AH9" s="323"/>
      <c r="AI9" s="323"/>
      <c r="AJ9" s="323"/>
      <c r="AK9" s="323"/>
      <c r="AL9" s="323"/>
      <c r="AM9" s="409"/>
      <c r="AN9" s="409"/>
      <c r="AO9" s="323"/>
      <c r="AP9" s="323"/>
      <c r="AQ9" s="323"/>
      <c r="AR9" s="323"/>
      <c r="AS9" s="323"/>
      <c r="AT9" s="323"/>
      <c r="AU9" s="323"/>
      <c r="AV9" s="323"/>
      <c r="AW9" s="323"/>
      <c r="AX9" s="323"/>
      <c r="AY9" s="409"/>
      <c r="AZ9" s="409"/>
      <c r="BA9" s="323"/>
      <c r="BB9" s="323"/>
      <c r="BC9" s="323"/>
      <c r="BD9" s="323"/>
      <c r="BE9" s="323"/>
      <c r="BF9" s="323"/>
      <c r="BG9" s="323"/>
      <c r="BH9" s="323"/>
      <c r="BI9" s="323"/>
      <c r="BJ9" s="323"/>
      <c r="BK9" s="409"/>
      <c r="BL9" s="409"/>
      <c r="BM9" s="323"/>
      <c r="BN9" s="323"/>
      <c r="BO9" s="323"/>
      <c r="BP9" s="323"/>
      <c r="BQ9" s="323"/>
      <c r="BR9" s="323"/>
      <c r="BS9" s="323"/>
      <c r="BT9" s="323"/>
      <c r="BU9" s="323"/>
      <c r="BV9" s="323"/>
      <c r="BW9" s="409"/>
      <c r="BX9" s="409"/>
      <c r="BY9" s="323"/>
      <c r="BZ9" s="323"/>
      <c r="CA9" s="323"/>
      <c r="CB9" s="323"/>
      <c r="CC9" s="323"/>
      <c r="CD9" s="323"/>
      <c r="CE9" s="323"/>
      <c r="CF9" s="323"/>
      <c r="CG9" s="323"/>
      <c r="CH9" s="323"/>
      <c r="CI9" s="409"/>
      <c r="CJ9" s="409"/>
      <c r="CK9" s="323"/>
      <c r="CL9" s="323"/>
      <c r="CM9" s="323"/>
      <c r="CN9" s="323"/>
      <c r="CO9" s="323"/>
      <c r="CP9" s="323"/>
      <c r="CQ9" s="323"/>
      <c r="CR9" s="323"/>
      <c r="CS9" s="323"/>
      <c r="CT9" s="323"/>
      <c r="CU9" s="409"/>
      <c r="CV9" s="409"/>
      <c r="CW9" s="323"/>
      <c r="CX9" s="323"/>
      <c r="CY9" s="323"/>
      <c r="CZ9" s="323"/>
      <c r="DA9" s="323"/>
      <c r="DB9" s="323"/>
      <c r="DC9" s="323"/>
      <c r="DD9" s="323"/>
      <c r="DE9" s="323"/>
      <c r="DF9" s="323"/>
      <c r="DG9" s="409"/>
      <c r="DH9" s="409"/>
      <c r="DI9" s="323"/>
      <c r="DJ9" s="323"/>
      <c r="DK9" s="323"/>
      <c r="DL9" s="323"/>
      <c r="DM9" s="323"/>
      <c r="DN9" s="323"/>
      <c r="DO9" s="323"/>
      <c r="DP9" s="323"/>
      <c r="DQ9" s="323"/>
      <c r="DR9" s="323"/>
      <c r="DS9" s="409"/>
      <c r="DT9" s="409"/>
      <c r="DU9" s="323"/>
      <c r="DV9" s="323"/>
      <c r="DW9" s="323"/>
      <c r="DX9" s="323"/>
      <c r="DY9" s="323"/>
      <c r="DZ9" s="323"/>
      <c r="EA9" s="323"/>
      <c r="EB9" s="323"/>
      <c r="EC9" s="323"/>
      <c r="ED9" s="323"/>
      <c r="EE9" s="409"/>
      <c r="EF9" s="409"/>
      <c r="EG9" s="323"/>
      <c r="EH9" s="323"/>
      <c r="EI9" s="323"/>
      <c r="EJ9" s="323"/>
      <c r="EK9" s="323"/>
      <c r="EL9" s="323"/>
      <c r="EM9" s="323"/>
      <c r="EN9" s="323"/>
      <c r="EO9" s="323"/>
      <c r="EP9" s="323"/>
      <c r="EQ9" s="409"/>
      <c r="ER9" s="409"/>
      <c r="ES9" s="323"/>
      <c r="ET9" s="323"/>
      <c r="EU9" s="323"/>
      <c r="EV9" s="323"/>
      <c r="EW9" s="323"/>
      <c r="EX9" s="323"/>
      <c r="EY9" s="323"/>
      <c r="EZ9" s="323"/>
      <c r="FA9" s="323"/>
      <c r="FB9" s="323"/>
      <c r="FC9" s="409"/>
      <c r="FD9" s="409"/>
      <c r="FE9" s="323"/>
      <c r="FF9" s="323"/>
      <c r="FG9" s="323"/>
      <c r="FH9" s="323"/>
      <c r="FI9" s="323"/>
      <c r="FJ9" s="323"/>
      <c r="FK9" s="323"/>
      <c r="FL9" s="323"/>
      <c r="FM9" s="323"/>
      <c r="FN9" s="323"/>
      <c r="FO9" s="409"/>
      <c r="FP9" s="409"/>
      <c r="FQ9" s="323"/>
      <c r="FR9" s="323"/>
      <c r="FS9" s="323"/>
      <c r="FT9" s="323"/>
      <c r="FU9" s="323"/>
      <c r="FV9" s="323"/>
      <c r="FW9" s="323"/>
      <c r="FX9" s="323"/>
      <c r="FY9" s="323"/>
      <c r="FZ9" s="323"/>
      <c r="GA9" s="409"/>
      <c r="GB9" s="409"/>
      <c r="GC9" s="323"/>
      <c r="GD9" s="323"/>
      <c r="GE9" s="323"/>
      <c r="GF9" s="323"/>
      <c r="GG9" s="323"/>
      <c r="GH9" s="323"/>
      <c r="GI9" s="323"/>
      <c r="GJ9" s="323"/>
      <c r="GK9" s="323"/>
      <c r="GL9" s="323"/>
      <c r="GM9" s="409"/>
      <c r="GN9" s="409"/>
      <c r="GO9" s="323"/>
      <c r="GP9" s="323"/>
      <c r="GQ9" s="323"/>
      <c r="GR9" s="323"/>
      <c r="GS9" s="323"/>
      <c r="GT9" s="323"/>
      <c r="GU9" s="323"/>
      <c r="GV9" s="323"/>
      <c r="GW9" s="323"/>
      <c r="GX9" s="323"/>
      <c r="GY9" s="409"/>
      <c r="GZ9" s="409"/>
      <c r="HA9" s="323"/>
      <c r="HB9" s="323"/>
      <c r="HC9" s="323"/>
      <c r="HD9" s="323"/>
      <c r="HE9" s="323"/>
      <c r="HF9" s="323"/>
      <c r="HG9" s="323"/>
      <c r="HH9" s="323"/>
      <c r="HI9" s="323"/>
      <c r="HJ9" s="323"/>
      <c r="HK9" s="409"/>
      <c r="HL9" s="409"/>
      <c r="HM9" s="323"/>
      <c r="HN9" s="323"/>
      <c r="HO9" s="323"/>
      <c r="HP9" s="323"/>
      <c r="HQ9" s="323"/>
      <c r="HR9" s="323"/>
      <c r="HS9" s="323"/>
      <c r="HT9" s="323"/>
      <c r="HU9" s="323"/>
      <c r="HV9" s="323"/>
      <c r="HW9" s="409"/>
      <c r="HX9" s="409"/>
      <c r="HY9" s="323"/>
      <c r="HZ9" s="323"/>
      <c r="IA9" s="323"/>
      <c r="IB9" s="323"/>
      <c r="IC9" s="323"/>
      <c r="ID9" s="323"/>
      <c r="IE9" s="323"/>
      <c r="IF9" s="323"/>
      <c r="IG9" s="323"/>
      <c r="IH9" s="323"/>
      <c r="II9" s="409"/>
      <c r="IJ9" s="409"/>
      <c r="IK9" s="323"/>
      <c r="IL9" s="323"/>
      <c r="IM9" s="323"/>
      <c r="IN9" s="323"/>
      <c r="IO9" s="323"/>
      <c r="IP9" s="323"/>
      <c r="IQ9" s="323"/>
      <c r="IR9" s="323"/>
      <c r="IS9" s="323"/>
      <c r="IT9" s="323"/>
      <c r="IU9" s="409"/>
      <c r="IV9" s="409"/>
      <c r="IW9" s="323"/>
      <c r="IX9" s="323"/>
      <c r="IY9" s="323"/>
      <c r="IZ9" s="323"/>
      <c r="JA9" s="323"/>
      <c r="JB9" s="323"/>
      <c r="JC9" s="323"/>
      <c r="JD9" s="323"/>
      <c r="JE9" s="323"/>
      <c r="JF9" s="323"/>
      <c r="JG9" s="409"/>
      <c r="JH9" s="409"/>
      <c r="JI9" s="323"/>
      <c r="JJ9" s="323"/>
      <c r="JK9" s="323"/>
      <c r="JL9" s="323"/>
      <c r="JM9" s="323"/>
      <c r="JN9" s="323"/>
      <c r="JO9" s="323"/>
      <c r="JP9" s="323"/>
      <c r="JQ9" s="323"/>
      <c r="JR9" s="323"/>
      <c r="JS9" s="409"/>
      <c r="JT9" s="409"/>
      <c r="JU9" s="323"/>
      <c r="JV9" s="323"/>
      <c r="JW9" s="323"/>
      <c r="JX9" s="323"/>
      <c r="JY9" s="323"/>
      <c r="JZ9" s="323"/>
      <c r="KA9" s="323"/>
      <c r="KB9" s="323"/>
      <c r="KC9" s="323"/>
      <c r="KD9" s="323"/>
      <c r="KE9" s="409"/>
      <c r="KF9" s="409"/>
      <c r="KG9" s="323"/>
      <c r="KH9" s="323"/>
      <c r="KI9" s="323"/>
      <c r="KJ9" s="323"/>
      <c r="KK9" s="323"/>
      <c r="KL9" s="323"/>
      <c r="KM9" s="323"/>
      <c r="KN9" s="323"/>
      <c r="KO9" s="323"/>
      <c r="KP9" s="323"/>
      <c r="KQ9" s="409"/>
      <c r="KR9" s="409"/>
      <c r="KS9" s="323"/>
      <c r="KT9" s="323"/>
      <c r="KU9" s="323"/>
      <c r="KV9" s="323"/>
      <c r="KW9" s="323"/>
      <c r="KX9" s="323"/>
      <c r="KY9" s="323"/>
      <c r="KZ9" s="323"/>
      <c r="LA9" s="323"/>
      <c r="LB9" s="323"/>
      <c r="LC9" s="409"/>
      <c r="LD9" s="409"/>
      <c r="LE9" s="323"/>
      <c r="LF9" s="323"/>
      <c r="LG9" s="323"/>
      <c r="LH9" s="323"/>
      <c r="LI9" s="323"/>
      <c r="LJ9" s="323"/>
      <c r="LK9" s="323"/>
      <c r="LL9" s="323"/>
      <c r="LM9" s="323"/>
      <c r="LN9" s="323"/>
      <c r="LO9" s="409"/>
      <c r="LP9" s="409"/>
      <c r="LQ9" s="323"/>
      <c r="LR9" s="323"/>
      <c r="LS9" s="323"/>
      <c r="LT9" s="323"/>
      <c r="LU9" s="323"/>
      <c r="LV9" s="323"/>
      <c r="LW9" s="323"/>
      <c r="LX9" s="323"/>
      <c r="LY9" s="323"/>
      <c r="LZ9" s="323"/>
      <c r="MA9" s="409"/>
      <c r="MB9" s="409"/>
      <c r="MC9" s="323"/>
      <c r="MD9" s="323"/>
      <c r="ME9" s="323"/>
      <c r="MF9" s="323"/>
      <c r="MG9" s="323"/>
      <c r="MH9" s="323"/>
      <c r="MI9" s="323"/>
      <c r="MJ9" s="323"/>
      <c r="MK9" s="323"/>
      <c r="ML9" s="323"/>
      <c r="MM9" s="409"/>
      <c r="MN9" s="409"/>
      <c r="MO9" s="323"/>
      <c r="MP9" s="323"/>
      <c r="MQ9" s="323"/>
      <c r="MR9" s="323"/>
      <c r="MS9" s="323"/>
      <c r="MT9" s="323"/>
      <c r="MU9" s="323"/>
      <c r="MV9" s="323"/>
      <c r="MW9" s="323"/>
      <c r="MX9" s="323"/>
      <c r="MY9" s="409"/>
      <c r="MZ9" s="409"/>
      <c r="NA9" s="323"/>
      <c r="NB9" s="323"/>
      <c r="NC9" s="323"/>
      <c r="ND9" s="323"/>
      <c r="NE9" s="323"/>
      <c r="NF9" s="323"/>
      <c r="NG9" s="323"/>
      <c r="NH9" s="323"/>
      <c r="NI9" s="323"/>
      <c r="NJ9" s="323"/>
      <c r="NK9" s="409"/>
      <c r="NL9" s="409"/>
      <c r="NM9" s="323"/>
      <c r="NN9" s="323"/>
      <c r="NO9" s="323"/>
      <c r="NP9" s="323"/>
      <c r="NQ9" s="323"/>
      <c r="NR9" s="323"/>
      <c r="NS9" s="323"/>
      <c r="NT9" s="323"/>
      <c r="NU9" s="323"/>
      <c r="NV9" s="323"/>
      <c r="NW9" s="409"/>
      <c r="NX9" s="409"/>
      <c r="NY9" s="323"/>
      <c r="NZ9" s="323"/>
      <c r="OA9" s="323"/>
      <c r="OB9" s="323"/>
      <c r="OC9" s="323"/>
      <c r="OD9" s="323"/>
      <c r="OE9" s="323"/>
      <c r="OF9" s="323"/>
      <c r="OG9" s="323"/>
      <c r="OH9" s="323"/>
      <c r="OI9" s="409"/>
      <c r="OJ9" s="409"/>
      <c r="OK9" s="323"/>
      <c r="OL9" s="323"/>
      <c r="OM9" s="323"/>
      <c r="ON9" s="323"/>
      <c r="OO9" s="323"/>
      <c r="OP9" s="323"/>
      <c r="OQ9" s="323"/>
      <c r="OR9" s="323"/>
      <c r="OS9" s="323"/>
      <c r="OT9" s="323"/>
      <c r="OU9" s="409"/>
      <c r="OV9" s="409"/>
      <c r="OW9" s="323"/>
      <c r="OX9" s="323"/>
      <c r="OY9" s="323"/>
      <c r="OZ9" s="323"/>
      <c r="PA9" s="323"/>
      <c r="PB9" s="323"/>
      <c r="PC9" s="323"/>
      <c r="PD9" s="323"/>
      <c r="PE9" s="323"/>
      <c r="PF9" s="323"/>
      <c r="PG9" s="409"/>
      <c r="PH9" s="409"/>
      <c r="PI9" s="323"/>
      <c r="PJ9" s="323"/>
      <c r="PK9" s="323"/>
      <c r="PL9" s="323"/>
      <c r="PM9" s="323"/>
      <c r="PN9" s="323"/>
      <c r="PO9" s="323"/>
      <c r="PP9" s="323"/>
      <c r="PQ9" s="323"/>
      <c r="PR9" s="323"/>
      <c r="PS9" s="409"/>
      <c r="PT9" s="409"/>
      <c r="PU9" s="323"/>
      <c r="PV9" s="323"/>
      <c r="PW9" s="323"/>
      <c r="PX9" s="323"/>
      <c r="PY9" s="323"/>
      <c r="PZ9" s="323"/>
      <c r="QA9" s="323"/>
      <c r="QB9" s="323"/>
      <c r="QC9" s="323"/>
      <c r="QD9" s="323"/>
      <c r="QE9" s="409"/>
      <c r="QF9" s="409"/>
      <c r="QG9" s="323"/>
      <c r="QH9" s="323"/>
      <c r="QI9" s="323"/>
      <c r="QJ9" s="323"/>
      <c r="QK9" s="323"/>
      <c r="QL9" s="323"/>
      <c r="QM9" s="323"/>
      <c r="QN9" s="323"/>
      <c r="QO9" s="323"/>
      <c r="QP9" s="323"/>
      <c r="QQ9" s="409"/>
      <c r="QR9" s="409"/>
      <c r="QS9" s="323"/>
      <c r="QT9" s="323"/>
      <c r="QU9" s="323"/>
      <c r="QV9" s="323"/>
      <c r="QW9" s="323"/>
      <c r="QX9" s="323"/>
      <c r="QY9" s="323"/>
      <c r="QZ9" s="323"/>
      <c r="RA9" s="323"/>
      <c r="RB9" s="323"/>
      <c r="RC9" s="409"/>
      <c r="RD9" s="409"/>
      <c r="RE9" s="323"/>
      <c r="RF9" s="323"/>
      <c r="RG9" s="323"/>
      <c r="RH9" s="323"/>
      <c r="RI9" s="323"/>
      <c r="RJ9" s="323"/>
      <c r="RK9" s="323"/>
      <c r="RL9" s="323"/>
      <c r="RM9" s="323"/>
      <c r="RN9" s="323"/>
      <c r="RO9" s="409"/>
      <c r="RP9" s="409"/>
      <c r="RQ9" s="323"/>
      <c r="RR9" s="323"/>
      <c r="RS9" s="323"/>
      <c r="RT9" s="323"/>
      <c r="RU9" s="323"/>
      <c r="RV9" s="323"/>
      <c r="RW9" s="323"/>
      <c r="RX9" s="323"/>
      <c r="RY9" s="323"/>
      <c r="RZ9" s="323"/>
      <c r="SA9" s="409"/>
      <c r="SB9" s="409"/>
      <c r="SC9" s="323"/>
      <c r="SD9" s="323"/>
      <c r="SE9" s="323"/>
      <c r="SF9" s="323"/>
      <c r="SG9" s="323"/>
      <c r="SH9" s="323"/>
      <c r="SI9" s="323"/>
      <c r="SJ9" s="323"/>
      <c r="SK9" s="323"/>
      <c r="SL9" s="323"/>
      <c r="SM9" s="409"/>
      <c r="SN9" s="409"/>
      <c r="SO9" s="323"/>
      <c r="SP9" s="323"/>
      <c r="SQ9" s="323"/>
      <c r="SR9" s="323"/>
      <c r="SS9" s="323"/>
      <c r="ST9" s="323"/>
      <c r="SU9" s="323"/>
      <c r="SV9" s="323"/>
      <c r="SW9" s="323"/>
      <c r="SX9" s="323"/>
      <c r="SY9" s="409"/>
      <c r="SZ9" s="409"/>
      <c r="TA9" s="323"/>
      <c r="TB9" s="323"/>
      <c r="TC9" s="323"/>
      <c r="TD9" s="323"/>
      <c r="TE9" s="323"/>
      <c r="TF9" s="323"/>
      <c r="TG9" s="323"/>
      <c r="TH9" s="323"/>
      <c r="TI9" s="323"/>
      <c r="TJ9" s="323"/>
      <c r="TK9" s="409"/>
      <c r="TL9" s="409"/>
      <c r="TM9" s="323"/>
      <c r="TN9" s="323"/>
      <c r="TO9" s="323"/>
      <c r="TP9" s="323"/>
      <c r="TQ9" s="323"/>
      <c r="TR9" s="323"/>
      <c r="TS9" s="323"/>
      <c r="TT9" s="323"/>
      <c r="TU9" s="323"/>
      <c r="TV9" s="323"/>
      <c r="TW9" s="409"/>
      <c r="TX9" s="409"/>
      <c r="TY9" s="323"/>
      <c r="TZ9" s="323"/>
      <c r="UA9" s="323"/>
      <c r="UB9" s="323"/>
      <c r="UC9" s="323"/>
      <c r="UD9" s="323"/>
      <c r="UE9" s="323"/>
      <c r="UF9" s="323"/>
      <c r="UG9" s="323"/>
      <c r="UH9" s="323"/>
      <c r="UI9" s="409"/>
      <c r="UJ9" s="409"/>
      <c r="UK9" s="323"/>
      <c r="UL9" s="323"/>
      <c r="UM9" s="323"/>
      <c r="UN9" s="323"/>
      <c r="UO9" s="323"/>
      <c r="UP9" s="323"/>
      <c r="UQ9" s="323"/>
      <c r="UR9" s="323"/>
      <c r="US9" s="323"/>
      <c r="UT9" s="323"/>
      <c r="UU9" s="409"/>
      <c r="UV9" s="409"/>
      <c r="UW9" s="323"/>
      <c r="UX9" s="323"/>
      <c r="UY9" s="323"/>
      <c r="UZ9" s="323"/>
      <c r="VA9" s="323"/>
      <c r="VB9" s="323"/>
      <c r="VC9" s="323"/>
      <c r="VD9" s="323"/>
      <c r="VE9" s="323"/>
      <c r="VF9" s="323"/>
      <c r="VG9" s="409"/>
      <c r="VH9" s="409"/>
      <c r="VI9" s="323"/>
      <c r="VJ9" s="323"/>
      <c r="VK9" s="323"/>
      <c r="VL9" s="323"/>
      <c r="VM9" s="323"/>
      <c r="VN9" s="323"/>
      <c r="VO9" s="323"/>
      <c r="VP9" s="323"/>
      <c r="VQ9" s="323"/>
      <c r="VR9" s="323"/>
      <c r="VS9" s="409"/>
      <c r="VT9" s="409"/>
      <c r="VU9" s="323"/>
      <c r="VV9" s="323"/>
      <c r="VW9" s="323"/>
      <c r="VX9" s="323"/>
      <c r="VY9" s="323"/>
      <c r="VZ9" s="323"/>
      <c r="WA9" s="323"/>
      <c r="WB9" s="323"/>
      <c r="WC9" s="323"/>
      <c r="WD9" s="323"/>
      <c r="WE9" s="409"/>
      <c r="WF9" s="409"/>
      <c r="WG9" s="323"/>
      <c r="WH9" s="323"/>
      <c r="WI9" s="323"/>
      <c r="WJ9" s="323"/>
      <c r="WK9" s="323"/>
      <c r="WL9" s="323"/>
      <c r="WM9" s="323"/>
      <c r="WN9" s="323"/>
      <c r="WO9" s="323"/>
      <c r="WP9" s="323"/>
      <c r="WQ9" s="409"/>
      <c r="WR9" s="409"/>
      <c r="WS9" s="323"/>
      <c r="WT9" s="323"/>
      <c r="WU9" s="323"/>
      <c r="WV9" s="323"/>
      <c r="WW9" s="323"/>
      <c r="WX9" s="323"/>
      <c r="WY9" s="323"/>
      <c r="WZ9" s="323"/>
      <c r="XA9" s="323"/>
      <c r="XB9" s="323"/>
      <c r="XC9" s="409"/>
      <c r="XD9" s="409"/>
      <c r="XE9" s="323"/>
      <c r="XF9" s="323"/>
      <c r="XG9" s="323"/>
      <c r="XH9" s="323"/>
      <c r="XI9" s="323"/>
      <c r="XJ9" s="323"/>
      <c r="XK9" s="323"/>
      <c r="XL9" s="323"/>
      <c r="XM9" s="323"/>
      <c r="XN9" s="323"/>
      <c r="XO9" s="409"/>
      <c r="XP9" s="409"/>
      <c r="XQ9" s="323"/>
      <c r="XR9" s="323"/>
      <c r="XS9" s="323"/>
      <c r="XT9" s="323"/>
      <c r="XU9" s="323"/>
      <c r="XV9" s="323"/>
      <c r="XW9" s="323"/>
      <c r="XX9" s="323"/>
      <c r="XY9" s="323"/>
      <c r="XZ9" s="323"/>
      <c r="YA9" s="409"/>
      <c r="YB9" s="409"/>
      <c r="YC9" s="323"/>
      <c r="YD9" s="323"/>
      <c r="YE9" s="323"/>
      <c r="YF9" s="323"/>
      <c r="YG9" s="323"/>
      <c r="YH9" s="323"/>
      <c r="YI9" s="323"/>
      <c r="YJ9" s="323"/>
      <c r="YK9" s="323"/>
      <c r="YL9" s="323"/>
      <c r="YM9" s="409"/>
      <c r="YN9" s="409"/>
      <c r="YO9" s="323"/>
      <c r="YP9" s="323"/>
      <c r="YQ9" s="323"/>
      <c r="YR9" s="323"/>
      <c r="YS9" s="323"/>
      <c r="YT9" s="323"/>
      <c r="YU9" s="323"/>
      <c r="YV9" s="323"/>
      <c r="YW9" s="323"/>
      <c r="YX9" s="323"/>
      <c r="YY9" s="409"/>
      <c r="YZ9" s="409"/>
      <c r="ZA9" s="323"/>
      <c r="ZB9" s="323"/>
      <c r="ZC9" s="323"/>
      <c r="ZD9" s="323"/>
      <c r="ZE9" s="323"/>
      <c r="ZF9" s="323"/>
      <c r="ZG9" s="323"/>
      <c r="ZH9" s="323"/>
      <c r="ZI9" s="323"/>
      <c r="ZJ9" s="323"/>
      <c r="ZK9" s="409"/>
      <c r="ZL9" s="409"/>
      <c r="ZM9" s="323"/>
      <c r="ZN9" s="323"/>
      <c r="ZO9" s="323"/>
      <c r="ZP9" s="323"/>
      <c r="ZQ9" s="323"/>
      <c r="ZR9" s="323"/>
      <c r="ZS9" s="323"/>
      <c r="ZT9" s="323"/>
      <c r="ZU9" s="323"/>
      <c r="ZV9" s="323"/>
      <c r="ZW9" s="409"/>
      <c r="ZX9" s="409"/>
      <c r="ZY9" s="323"/>
      <c r="ZZ9" s="323"/>
      <c r="AAA9" s="323"/>
      <c r="AAB9" s="323"/>
      <c r="AAC9" s="323"/>
      <c r="AAD9" s="323"/>
      <c r="AAE9" s="323"/>
      <c r="AAF9" s="323"/>
      <c r="AAG9" s="323"/>
      <c r="AAH9" s="323"/>
      <c r="AAI9" s="409"/>
      <c r="AAJ9" s="409"/>
      <c r="AAK9" s="323"/>
      <c r="AAL9" s="323"/>
      <c r="AAM9" s="323"/>
      <c r="AAN9" s="323"/>
      <c r="AAO9" s="323"/>
      <c r="AAP9" s="323"/>
      <c r="AAQ9" s="323"/>
      <c r="AAR9" s="323"/>
      <c r="AAS9" s="323"/>
      <c r="AAT9" s="323"/>
      <c r="AAU9" s="409"/>
      <c r="AAV9" s="409"/>
      <c r="AAW9" s="323"/>
      <c r="AAX9" s="323"/>
      <c r="AAY9" s="323"/>
      <c r="AAZ9" s="323"/>
      <c r="ABA9" s="323"/>
      <c r="ABB9" s="323"/>
      <c r="ABC9" s="323"/>
      <c r="ABD9" s="323"/>
      <c r="ABE9" s="323"/>
      <c r="ABF9" s="323"/>
      <c r="ABG9" s="409"/>
      <c r="ABH9" s="409"/>
      <c r="ABI9" s="323"/>
      <c r="ABJ9" s="323"/>
      <c r="ABK9" s="323"/>
      <c r="ABL9" s="323"/>
      <c r="ABM9" s="323"/>
      <c r="ABN9" s="323"/>
      <c r="ABO9" s="323"/>
      <c r="ABP9" s="323"/>
      <c r="ABQ9" s="323"/>
      <c r="ABR9" s="323"/>
      <c r="ABS9" s="409"/>
      <c r="ABT9" s="409"/>
      <c r="ABU9" s="323"/>
      <c r="ABV9" s="323"/>
      <c r="ABW9" s="323"/>
      <c r="ABX9" s="323"/>
      <c r="ABY9" s="323"/>
      <c r="ABZ9" s="323"/>
      <c r="ACA9" s="323"/>
      <c r="ACB9" s="323"/>
      <c r="ACC9" s="323"/>
      <c r="ACD9" s="323"/>
      <c r="ACE9" s="409"/>
      <c r="ACF9" s="409"/>
      <c r="ACG9" s="323"/>
      <c r="ACH9" s="323"/>
      <c r="ACI9" s="323"/>
      <c r="ACJ9" s="323"/>
      <c r="ACK9" s="323"/>
      <c r="ACL9" s="323"/>
      <c r="ACM9" s="323"/>
      <c r="ACN9" s="323"/>
      <c r="ACO9" s="323"/>
      <c r="ACP9" s="323"/>
      <c r="ACQ9" s="409"/>
      <c r="ACR9" s="409"/>
      <c r="ACS9" s="323"/>
      <c r="ACT9" s="323"/>
      <c r="ACU9" s="323"/>
      <c r="ACV9" s="323"/>
      <c r="ACW9" s="323"/>
      <c r="ACX9" s="323"/>
      <c r="ACY9" s="323"/>
      <c r="ACZ9" s="323"/>
      <c r="ADA9" s="323"/>
      <c r="ADB9" s="323"/>
      <c r="ADC9" s="409"/>
      <c r="ADD9" s="409"/>
      <c r="ADE9" s="323"/>
      <c r="ADF9" s="323"/>
      <c r="ADG9" s="323"/>
      <c r="ADH9" s="323"/>
      <c r="ADI9" s="323"/>
      <c r="ADJ9" s="323"/>
      <c r="ADK9" s="323"/>
      <c r="ADL9" s="323"/>
      <c r="ADM9" s="323"/>
      <c r="ADN9" s="323"/>
      <c r="ADO9" s="409"/>
      <c r="ADP9" s="409"/>
      <c r="ADQ9" s="323"/>
      <c r="ADR9" s="323"/>
      <c r="ADS9" s="323"/>
      <c r="ADT9" s="323"/>
      <c r="ADU9" s="323"/>
      <c r="ADV9" s="323"/>
      <c r="ADW9" s="323"/>
      <c r="ADX9" s="323"/>
      <c r="ADY9" s="323"/>
      <c r="ADZ9" s="323"/>
      <c r="AEA9" s="409"/>
      <c r="AEB9" s="409"/>
      <c r="AEC9" s="323"/>
      <c r="AED9" s="323"/>
      <c r="AEE9" s="323"/>
      <c r="AEF9" s="323"/>
      <c r="AEG9" s="323"/>
      <c r="AEH9" s="323"/>
      <c r="AEI9" s="323"/>
      <c r="AEJ9" s="323"/>
      <c r="AEK9" s="323"/>
      <c r="AEL9" s="323"/>
      <c r="AEM9" s="409"/>
      <c r="AEN9" s="409"/>
      <c r="AEO9" s="323"/>
      <c r="AEP9" s="323"/>
      <c r="AEQ9" s="323"/>
      <c r="AER9" s="323"/>
      <c r="AES9" s="323"/>
      <c r="AET9" s="323"/>
      <c r="AEU9" s="323"/>
      <c r="AEV9" s="323"/>
      <c r="AEW9" s="323"/>
      <c r="AEX9" s="323"/>
      <c r="AEY9" s="409"/>
      <c r="AEZ9" s="409"/>
      <c r="AFA9" s="323"/>
      <c r="AFB9" s="323"/>
      <c r="AFC9" s="323"/>
      <c r="AFD9" s="323"/>
      <c r="AFE9" s="323"/>
      <c r="AFF9" s="323"/>
      <c r="AFG9" s="323"/>
      <c r="AFH9" s="323"/>
      <c r="AFI9" s="323"/>
      <c r="AFJ9" s="323"/>
      <c r="AFK9" s="409"/>
      <c r="AFL9" s="409"/>
      <c r="AFM9" s="323"/>
      <c r="AFN9" s="323"/>
      <c r="AFO9" s="323"/>
      <c r="AFP9" s="323"/>
      <c r="AFQ9" s="323"/>
      <c r="AFR9" s="323"/>
      <c r="AFS9" s="323"/>
      <c r="AFT9" s="323"/>
      <c r="AFU9" s="323"/>
      <c r="AFV9" s="323"/>
      <c r="AFW9" s="409"/>
      <c r="AFX9" s="409"/>
      <c r="AFY9" s="323"/>
      <c r="AFZ9" s="323"/>
      <c r="AGA9" s="323"/>
      <c r="AGB9" s="323"/>
      <c r="AGC9" s="323"/>
      <c r="AGD9" s="323"/>
      <c r="AGE9" s="323"/>
      <c r="AGF9" s="323"/>
      <c r="AGG9" s="323"/>
      <c r="AGH9" s="323"/>
      <c r="AGI9" s="409"/>
      <c r="AGJ9" s="409"/>
      <c r="AGK9" s="323"/>
      <c r="AGL9" s="323"/>
      <c r="AGM9" s="323"/>
      <c r="AGN9" s="323"/>
      <c r="AGO9" s="323"/>
      <c r="AGP9" s="323"/>
      <c r="AGQ9" s="323"/>
      <c r="AGR9" s="323"/>
      <c r="AGS9" s="323"/>
      <c r="AGT9" s="323"/>
      <c r="AGU9" s="409"/>
      <c r="AGV9" s="409"/>
      <c r="AGW9" s="323"/>
      <c r="AGX9" s="323"/>
      <c r="AGY9" s="323"/>
      <c r="AGZ9" s="323"/>
      <c r="AHA9" s="323"/>
      <c r="AHB9" s="323"/>
      <c r="AHC9" s="323"/>
      <c r="AHD9" s="323"/>
      <c r="AHE9" s="323"/>
      <c r="AHF9" s="323"/>
      <c r="AHG9" s="409"/>
      <c r="AHH9" s="409"/>
      <c r="AHI9" s="323"/>
      <c r="AHJ9" s="323"/>
      <c r="AHK9" s="323"/>
      <c r="AHL9" s="323"/>
      <c r="AHM9" s="323"/>
      <c r="AHN9" s="323"/>
      <c r="AHO9" s="323"/>
      <c r="AHP9" s="323"/>
      <c r="AHQ9" s="323"/>
      <c r="AHR9" s="323"/>
      <c r="AHS9" s="409"/>
      <c r="AHT9" s="409"/>
      <c r="AHU9" s="323"/>
      <c r="AHV9" s="323"/>
      <c r="AHW9" s="323"/>
      <c r="AHX9" s="323"/>
      <c r="AHY9" s="323"/>
      <c r="AHZ9" s="323"/>
      <c r="AIA9" s="323"/>
      <c r="AIB9" s="323"/>
      <c r="AIC9" s="323"/>
      <c r="AID9" s="323"/>
      <c r="AIE9" s="409"/>
      <c r="AIF9" s="409"/>
      <c r="AIG9" s="323"/>
      <c r="AIH9" s="323"/>
      <c r="AII9" s="323"/>
      <c r="AIJ9" s="323"/>
      <c r="AIK9" s="323"/>
      <c r="AIL9" s="323"/>
      <c r="AIM9" s="323"/>
      <c r="AIN9" s="323"/>
      <c r="AIO9" s="323"/>
      <c r="AIP9" s="323"/>
      <c r="AIQ9" s="409"/>
      <c r="AIR9" s="409"/>
      <c r="AIS9" s="323"/>
      <c r="AIT9" s="323"/>
      <c r="AIU9" s="323"/>
      <c r="AIV9" s="323"/>
      <c r="AIW9" s="323"/>
      <c r="AIX9" s="323"/>
      <c r="AIY9" s="323"/>
      <c r="AIZ9" s="323"/>
      <c r="AJA9" s="323"/>
      <c r="AJB9" s="323"/>
      <c r="AJC9" s="409"/>
      <c r="AJD9" s="409"/>
      <c r="AJE9" s="323"/>
      <c r="AJF9" s="323"/>
      <c r="AJG9" s="323"/>
      <c r="AJH9" s="323"/>
      <c r="AJI9" s="323"/>
      <c r="AJJ9" s="323"/>
      <c r="AJK9" s="323"/>
      <c r="AJL9" s="323"/>
      <c r="AJM9" s="323"/>
      <c r="AJN9" s="323"/>
      <c r="AJO9" s="409"/>
      <c r="AJP9" s="409"/>
      <c r="AJQ9" s="323"/>
      <c r="AJR9" s="323"/>
      <c r="AJS9" s="323"/>
      <c r="AJT9" s="323"/>
      <c r="AJU9" s="323"/>
      <c r="AJV9" s="323"/>
      <c r="AJW9" s="323"/>
      <c r="AJX9" s="323"/>
      <c r="AJY9" s="323"/>
      <c r="AJZ9" s="323"/>
      <c r="AKA9" s="409"/>
      <c r="AKB9" s="409"/>
      <c r="AKC9" s="323"/>
      <c r="AKD9" s="323"/>
      <c r="AKE9" s="323"/>
      <c r="AKF9" s="323"/>
      <c r="AKG9" s="323"/>
      <c r="AKH9" s="323"/>
      <c r="AKI9" s="323"/>
      <c r="AKJ9" s="323"/>
      <c r="AKK9" s="323"/>
      <c r="AKL9" s="323"/>
      <c r="AKM9" s="409"/>
      <c r="AKN9" s="409"/>
      <c r="AKO9" s="323"/>
      <c r="AKP9" s="323"/>
      <c r="AKQ9" s="323"/>
      <c r="AKR9" s="323"/>
      <c r="AKS9" s="323"/>
      <c r="AKT9" s="323"/>
      <c r="AKU9" s="323"/>
      <c r="AKV9" s="323"/>
      <c r="AKW9" s="323"/>
      <c r="AKX9" s="323"/>
      <c r="AKY9" s="409"/>
      <c r="AKZ9" s="409"/>
      <c r="ALA9" s="323"/>
      <c r="ALB9" s="323"/>
      <c r="ALC9" s="323"/>
      <c r="ALD9" s="323"/>
      <c r="ALE9" s="323"/>
      <c r="ALF9" s="323"/>
      <c r="ALG9" s="323"/>
      <c r="ALH9" s="323"/>
      <c r="ALI9" s="323"/>
      <c r="ALJ9" s="323"/>
      <c r="ALK9" s="409"/>
      <c r="ALL9" s="409"/>
      <c r="ALM9" s="323"/>
      <c r="ALN9" s="323"/>
      <c r="ALO9" s="323"/>
      <c r="ALP9" s="323"/>
      <c r="ALQ9" s="323"/>
      <c r="ALR9" s="323"/>
      <c r="ALS9" s="323"/>
      <c r="ALT9" s="323"/>
      <c r="ALU9" s="323"/>
      <c r="ALV9" s="323"/>
      <c r="ALW9" s="409"/>
      <c r="ALX9" s="409"/>
      <c r="ALY9" s="323"/>
      <c r="ALZ9" s="323"/>
      <c r="AMA9" s="323"/>
      <c r="AMB9" s="323"/>
      <c r="AMC9" s="323"/>
      <c r="AMD9" s="323"/>
      <c r="AME9" s="323"/>
      <c r="AMF9" s="323"/>
      <c r="AMG9" s="323"/>
      <c r="AMH9" s="323"/>
      <c r="AMI9" s="409"/>
      <c r="AMJ9" s="409"/>
      <c r="AMK9" s="323"/>
      <c r="AML9" s="323"/>
      <c r="AMM9" s="323"/>
      <c r="AMN9" s="323"/>
      <c r="AMO9" s="323"/>
      <c r="AMP9" s="323"/>
      <c r="AMQ9" s="323"/>
      <c r="AMR9" s="323"/>
      <c r="AMS9" s="323"/>
      <c r="AMT9" s="323"/>
      <c r="AMU9" s="409"/>
      <c r="AMV9" s="409"/>
      <c r="AMW9" s="323"/>
      <c r="AMX9" s="323"/>
      <c r="AMY9" s="323"/>
      <c r="AMZ9" s="323"/>
      <c r="ANA9" s="323"/>
      <c r="ANB9" s="323"/>
      <c r="ANC9" s="323"/>
      <c r="AND9" s="323"/>
      <c r="ANE9" s="323"/>
      <c r="ANF9" s="323"/>
      <c r="ANG9" s="409"/>
      <c r="ANH9" s="409"/>
      <c r="ANI9" s="323"/>
      <c r="ANJ9" s="323"/>
      <c r="ANK9" s="323"/>
      <c r="ANL9" s="323"/>
      <c r="ANM9" s="323"/>
      <c r="ANN9" s="323"/>
      <c r="ANO9" s="323"/>
      <c r="ANP9" s="323"/>
      <c r="ANQ9" s="323"/>
      <c r="ANR9" s="323"/>
      <c r="ANS9" s="409"/>
      <c r="ANT9" s="409"/>
      <c r="ANU9" s="323"/>
      <c r="ANV9" s="323"/>
      <c r="ANW9" s="323"/>
      <c r="ANX9" s="323"/>
      <c r="ANY9" s="323"/>
      <c r="ANZ9" s="323"/>
      <c r="AOA9" s="323"/>
      <c r="AOB9" s="323"/>
      <c r="AOC9" s="323"/>
      <c r="AOD9" s="323"/>
      <c r="AOE9" s="409"/>
      <c r="AOF9" s="409"/>
      <c r="AOG9" s="323"/>
      <c r="AOH9" s="323"/>
      <c r="AOI9" s="323"/>
      <c r="AOJ9" s="323"/>
      <c r="AOK9" s="323"/>
      <c r="AOL9" s="323"/>
      <c r="AOM9" s="323"/>
      <c r="AON9" s="323"/>
      <c r="AOO9" s="323"/>
      <c r="AOP9" s="323"/>
      <c r="AOQ9" s="409"/>
      <c r="AOR9" s="409"/>
      <c r="AOS9" s="323"/>
      <c r="AOT9" s="323"/>
      <c r="AOU9" s="323"/>
      <c r="AOV9" s="323"/>
      <c r="AOW9" s="323"/>
      <c r="AOX9" s="323"/>
      <c r="AOY9" s="323"/>
      <c r="AOZ9" s="323"/>
      <c r="APA9" s="323"/>
      <c r="APB9" s="323"/>
      <c r="APC9" s="409"/>
      <c r="APD9" s="409"/>
      <c r="APE9" s="323"/>
      <c r="APF9" s="323"/>
      <c r="APG9" s="323"/>
      <c r="APH9" s="323"/>
      <c r="API9" s="323"/>
      <c r="APJ9" s="323"/>
      <c r="APK9" s="323"/>
      <c r="APL9" s="323"/>
      <c r="APM9" s="323"/>
      <c r="APN9" s="323"/>
      <c r="APO9" s="409"/>
      <c r="APP9" s="409"/>
      <c r="APQ9" s="323"/>
      <c r="APR9" s="323"/>
      <c r="APS9" s="323"/>
      <c r="APT9" s="323"/>
      <c r="APU9" s="323"/>
      <c r="APV9" s="323"/>
      <c r="APW9" s="323"/>
      <c r="APX9" s="323"/>
      <c r="APY9" s="323"/>
      <c r="APZ9" s="323"/>
      <c r="AQA9" s="409"/>
      <c r="AQB9" s="409"/>
      <c r="AQC9" s="323"/>
      <c r="AQD9" s="323"/>
      <c r="AQE9" s="323"/>
      <c r="AQF9" s="323"/>
      <c r="AQG9" s="323"/>
      <c r="AQH9" s="323"/>
      <c r="AQI9" s="323"/>
      <c r="AQJ9" s="323"/>
      <c r="AQK9" s="323"/>
      <c r="AQL9" s="323"/>
      <c r="AQM9" s="409"/>
      <c r="AQN9" s="409"/>
      <c r="AQO9" s="323"/>
      <c r="AQP9" s="323"/>
      <c r="AQQ9" s="323"/>
      <c r="AQR9" s="323"/>
      <c r="AQS9" s="323"/>
      <c r="AQT9" s="323"/>
      <c r="AQU9" s="323"/>
      <c r="AQV9" s="323"/>
      <c r="AQW9" s="323"/>
      <c r="AQX9" s="323"/>
      <c r="AQY9" s="409"/>
      <c r="AQZ9" s="409"/>
      <c r="ARA9" s="323"/>
      <c r="ARB9" s="323"/>
      <c r="ARC9" s="323"/>
      <c r="ARD9" s="323"/>
      <c r="ARE9" s="323"/>
      <c r="ARF9" s="323"/>
      <c r="ARG9" s="323"/>
      <c r="ARH9" s="323"/>
      <c r="ARI9" s="323"/>
      <c r="ARJ9" s="323"/>
      <c r="ARK9" s="409"/>
      <c r="ARL9" s="409"/>
      <c r="ARM9" s="323"/>
      <c r="ARN9" s="323"/>
      <c r="ARO9" s="323"/>
      <c r="ARP9" s="323"/>
      <c r="ARQ9" s="323"/>
      <c r="ARR9" s="323"/>
      <c r="ARS9" s="323"/>
      <c r="ART9" s="323"/>
      <c r="ARU9" s="323"/>
      <c r="ARV9" s="323"/>
      <c r="ARW9" s="409"/>
      <c r="ARX9" s="409"/>
      <c r="ARY9" s="323"/>
      <c r="ARZ9" s="323"/>
      <c r="ASA9" s="323"/>
      <c r="ASB9" s="323"/>
      <c r="ASC9" s="323"/>
      <c r="ASD9" s="323"/>
      <c r="ASE9" s="323"/>
      <c r="ASF9" s="323"/>
      <c r="ASG9" s="323"/>
      <c r="ASH9" s="323"/>
      <c r="ASI9" s="409"/>
      <c r="ASJ9" s="409"/>
      <c r="ASK9" s="323"/>
      <c r="ASL9" s="323"/>
      <c r="ASM9" s="323"/>
      <c r="ASN9" s="323"/>
      <c r="ASO9" s="323"/>
      <c r="ASP9" s="323"/>
      <c r="ASQ9" s="323"/>
      <c r="ASR9" s="323"/>
      <c r="ASS9" s="323"/>
      <c r="AST9" s="323"/>
      <c r="ASU9" s="409"/>
      <c r="ASV9" s="409"/>
      <c r="ASW9" s="323"/>
      <c r="ASX9" s="323"/>
      <c r="ASY9" s="323"/>
      <c r="ASZ9" s="323"/>
      <c r="ATA9" s="323"/>
      <c r="ATB9" s="323"/>
      <c r="ATC9" s="323"/>
      <c r="ATD9" s="323"/>
      <c r="ATE9" s="323"/>
      <c r="ATF9" s="323"/>
      <c r="ATG9" s="409"/>
      <c r="ATH9" s="409"/>
      <c r="ATI9" s="323"/>
      <c r="ATJ9" s="323"/>
      <c r="ATK9" s="323"/>
      <c r="ATL9" s="323"/>
      <c r="ATM9" s="323"/>
      <c r="ATN9" s="323"/>
      <c r="ATO9" s="323"/>
      <c r="ATP9" s="323"/>
      <c r="ATQ9" s="323"/>
      <c r="ATR9" s="323"/>
      <c r="ATS9" s="409"/>
      <c r="ATT9" s="409"/>
      <c r="ATU9" s="323"/>
      <c r="ATV9" s="323"/>
      <c r="ATW9" s="323"/>
      <c r="ATX9" s="323"/>
      <c r="ATY9" s="323"/>
      <c r="ATZ9" s="323"/>
      <c r="AUA9" s="323"/>
      <c r="AUB9" s="323"/>
      <c r="AUC9" s="323"/>
      <c r="AUD9" s="323"/>
      <c r="AUE9" s="409"/>
      <c r="AUF9" s="409"/>
      <c r="AUG9" s="323"/>
      <c r="AUH9" s="323"/>
      <c r="AUI9" s="323"/>
      <c r="AUJ9" s="323"/>
      <c r="AUK9" s="323"/>
      <c r="AUL9" s="323"/>
      <c r="AUM9" s="323"/>
      <c r="AUN9" s="323"/>
      <c r="AUO9" s="323"/>
      <c r="AUP9" s="323"/>
      <c r="AUQ9" s="409"/>
      <c r="AUR9" s="409"/>
      <c r="AUS9" s="323"/>
      <c r="AUT9" s="323"/>
      <c r="AUU9" s="323"/>
      <c r="AUV9" s="323"/>
      <c r="AUW9" s="323"/>
      <c r="AUX9" s="323"/>
      <c r="AUY9" s="323"/>
      <c r="AUZ9" s="323"/>
      <c r="AVA9" s="323"/>
      <c r="AVB9" s="323"/>
      <c r="AVC9" s="409"/>
      <c r="AVD9" s="409"/>
      <c r="AVE9" s="323"/>
      <c r="AVF9" s="323"/>
      <c r="AVG9" s="323"/>
      <c r="AVH9" s="323"/>
      <c r="AVI9" s="323"/>
      <c r="AVJ9" s="323"/>
      <c r="AVK9" s="323"/>
      <c r="AVL9" s="323"/>
      <c r="AVM9" s="323"/>
      <c r="AVN9" s="323"/>
      <c r="AVO9" s="409"/>
      <c r="AVP9" s="409"/>
      <c r="AVQ9" s="323"/>
      <c r="AVR9" s="323"/>
      <c r="AVS9" s="323"/>
      <c r="AVT9" s="323"/>
      <c r="AVU9" s="323"/>
      <c r="AVV9" s="323"/>
      <c r="AVW9" s="323"/>
      <c r="AVX9" s="323"/>
      <c r="AVY9" s="323"/>
      <c r="AVZ9" s="323"/>
      <c r="AWA9" s="409"/>
      <c r="AWB9" s="409"/>
      <c r="AWC9" s="323"/>
      <c r="AWD9" s="323"/>
      <c r="AWE9" s="323"/>
      <c r="AWF9" s="323"/>
      <c r="AWG9" s="323"/>
      <c r="AWH9" s="323"/>
      <c r="AWI9" s="323"/>
      <c r="AWJ9" s="323"/>
      <c r="AWK9" s="323"/>
      <c r="AWL9" s="323"/>
      <c r="AWM9" s="409"/>
      <c r="AWN9" s="409"/>
      <c r="AWO9" s="323"/>
      <c r="AWP9" s="323"/>
      <c r="AWQ9" s="323"/>
      <c r="AWR9" s="323"/>
      <c r="AWS9" s="323"/>
      <c r="AWT9" s="323"/>
      <c r="AWU9" s="323"/>
      <c r="AWV9" s="323"/>
      <c r="AWW9" s="323"/>
      <c r="AWX9" s="323"/>
      <c r="AWY9" s="409"/>
      <c r="AWZ9" s="409"/>
      <c r="AXA9" s="323"/>
      <c r="AXB9" s="323"/>
      <c r="AXC9" s="323"/>
      <c r="AXD9" s="323"/>
      <c r="AXE9" s="323"/>
      <c r="AXF9" s="323"/>
      <c r="AXG9" s="323"/>
      <c r="AXH9" s="323"/>
      <c r="AXI9" s="323"/>
      <c r="AXJ9" s="323"/>
      <c r="AXK9" s="409"/>
      <c r="AXL9" s="409"/>
      <c r="AXM9" s="323"/>
      <c r="AXN9" s="323"/>
      <c r="AXO9" s="323"/>
      <c r="AXP9" s="323"/>
      <c r="AXQ9" s="323"/>
      <c r="AXR9" s="323"/>
      <c r="AXS9" s="323"/>
      <c r="AXT9" s="323"/>
      <c r="AXU9" s="323"/>
      <c r="AXV9" s="323"/>
      <c r="AXW9" s="409"/>
      <c r="AXX9" s="409"/>
      <c r="AXY9" s="323"/>
      <c r="AXZ9" s="323"/>
      <c r="AYA9" s="323"/>
      <c r="AYB9" s="323"/>
      <c r="AYC9" s="323"/>
      <c r="AYD9" s="323"/>
      <c r="AYE9" s="323"/>
      <c r="AYF9" s="323"/>
      <c r="AYG9" s="323"/>
      <c r="AYH9" s="323"/>
      <c r="AYI9" s="409"/>
      <c r="AYJ9" s="409"/>
      <c r="AYK9" s="323"/>
      <c r="AYL9" s="323"/>
      <c r="AYM9" s="323"/>
      <c r="AYN9" s="323"/>
      <c r="AYO9" s="323"/>
      <c r="AYP9" s="323"/>
      <c r="AYQ9" s="323"/>
      <c r="AYR9" s="323"/>
      <c r="AYS9" s="323"/>
      <c r="AYT9" s="323"/>
      <c r="AYU9" s="409"/>
      <c r="AYV9" s="409"/>
      <c r="AYW9" s="323"/>
      <c r="AYX9" s="323"/>
      <c r="AYY9" s="323"/>
      <c r="AYZ9" s="323"/>
      <c r="AZA9" s="323"/>
      <c r="AZB9" s="323"/>
      <c r="AZC9" s="323"/>
      <c r="AZD9" s="323"/>
      <c r="AZE9" s="323"/>
      <c r="AZF9" s="323"/>
      <c r="AZG9" s="409"/>
      <c r="AZH9" s="409"/>
      <c r="AZI9" s="323"/>
      <c r="AZJ9" s="323"/>
      <c r="AZK9" s="323"/>
      <c r="AZL9" s="323"/>
      <c r="AZM9" s="323"/>
      <c r="AZN9" s="323"/>
      <c r="AZO9" s="323"/>
      <c r="AZP9" s="323"/>
      <c r="AZQ9" s="323"/>
      <c r="AZR9" s="323"/>
      <c r="AZS9" s="409"/>
      <c r="AZT9" s="409"/>
      <c r="AZU9" s="323"/>
      <c r="AZV9" s="323"/>
      <c r="AZW9" s="323"/>
      <c r="AZX9" s="323"/>
      <c r="AZY9" s="323"/>
      <c r="AZZ9" s="323"/>
      <c r="BAA9" s="323"/>
      <c r="BAB9" s="323"/>
      <c r="BAC9" s="323"/>
      <c r="BAD9" s="323"/>
      <c r="BAE9" s="409"/>
      <c r="BAF9" s="409"/>
      <c r="BAG9" s="323"/>
      <c r="BAH9" s="323"/>
      <c r="BAI9" s="323"/>
      <c r="BAJ9" s="323"/>
      <c r="BAK9" s="323"/>
      <c r="BAL9" s="323"/>
      <c r="BAM9" s="323"/>
      <c r="BAN9" s="323"/>
      <c r="BAO9" s="323"/>
      <c r="BAP9" s="323"/>
      <c r="BAQ9" s="409"/>
      <c r="BAR9" s="409"/>
      <c r="BAS9" s="323"/>
      <c r="BAT9" s="323"/>
      <c r="BAU9" s="323"/>
      <c r="BAV9" s="323"/>
      <c r="BAW9" s="323"/>
      <c r="BAX9" s="323"/>
      <c r="BAY9" s="323"/>
      <c r="BAZ9" s="323"/>
      <c r="BBA9" s="323"/>
      <c r="BBB9" s="323"/>
      <c r="BBC9" s="409"/>
      <c r="BBD9" s="409"/>
      <c r="BBE9" s="323"/>
      <c r="BBF9" s="323"/>
      <c r="BBG9" s="323"/>
      <c r="BBH9" s="323"/>
      <c r="BBI9" s="323"/>
      <c r="BBJ9" s="323"/>
      <c r="BBK9" s="323"/>
      <c r="BBL9" s="323"/>
      <c r="BBM9" s="323"/>
      <c r="BBN9" s="323"/>
      <c r="BBO9" s="409"/>
      <c r="BBP9" s="409"/>
      <c r="BBQ9" s="323"/>
      <c r="BBR9" s="323"/>
      <c r="BBS9" s="323"/>
      <c r="BBT9" s="323"/>
      <c r="BBU9" s="323"/>
      <c r="BBV9" s="323"/>
      <c r="BBW9" s="323"/>
      <c r="BBX9" s="323"/>
      <c r="BBY9" s="323"/>
      <c r="BBZ9" s="323"/>
      <c r="BCA9" s="409"/>
      <c r="BCB9" s="409"/>
      <c r="BCC9" s="323"/>
      <c r="BCD9" s="323"/>
      <c r="BCE9" s="323"/>
      <c r="BCF9" s="323"/>
      <c r="BCG9" s="323"/>
      <c r="BCH9" s="323"/>
      <c r="BCI9" s="323"/>
      <c r="BCJ9" s="323"/>
      <c r="BCK9" s="323"/>
      <c r="BCL9" s="323"/>
      <c r="BCM9" s="409"/>
      <c r="BCN9" s="409"/>
      <c r="BCO9" s="323"/>
      <c r="BCP9" s="323"/>
      <c r="BCQ9" s="323"/>
      <c r="BCR9" s="323"/>
      <c r="BCS9" s="323"/>
      <c r="BCT9" s="323"/>
      <c r="BCU9" s="323"/>
      <c r="BCV9" s="323"/>
      <c r="BCW9" s="323"/>
      <c r="BCX9" s="323"/>
      <c r="BCY9" s="409"/>
      <c r="BCZ9" s="409"/>
      <c r="BDA9" s="323"/>
      <c r="BDB9" s="323"/>
      <c r="BDC9" s="323"/>
      <c r="BDD9" s="323"/>
      <c r="BDE9" s="323"/>
      <c r="BDF9" s="323"/>
      <c r="BDG9" s="323"/>
      <c r="BDH9" s="323"/>
      <c r="BDI9" s="323"/>
      <c r="BDJ9" s="323"/>
      <c r="BDK9" s="409"/>
      <c r="BDL9" s="409"/>
      <c r="BDM9" s="323"/>
      <c r="BDN9" s="323"/>
      <c r="BDO9" s="323"/>
      <c r="BDP9" s="323"/>
      <c r="BDQ9" s="323"/>
      <c r="BDR9" s="323"/>
      <c r="BDS9" s="323"/>
      <c r="BDT9" s="323"/>
      <c r="BDU9" s="323"/>
      <c r="BDV9" s="323"/>
      <c r="BDW9" s="409"/>
      <c r="BDX9" s="409"/>
      <c r="BDY9" s="323"/>
      <c r="BDZ9" s="323"/>
      <c r="BEA9" s="323"/>
      <c r="BEB9" s="323"/>
      <c r="BEC9" s="323"/>
      <c r="BED9" s="323"/>
      <c r="BEE9" s="323"/>
      <c r="BEF9" s="323"/>
      <c r="BEG9" s="323"/>
      <c r="BEH9" s="323"/>
      <c r="BEI9" s="409"/>
      <c r="BEJ9" s="409"/>
      <c r="BEK9" s="323"/>
      <c r="BEL9" s="323"/>
      <c r="BEM9" s="323"/>
      <c r="BEN9" s="323"/>
      <c r="BEO9" s="323"/>
      <c r="BEP9" s="323"/>
      <c r="BEQ9" s="323"/>
      <c r="BER9" s="323"/>
      <c r="BES9" s="323"/>
      <c r="BET9" s="323"/>
      <c r="BEU9" s="409"/>
      <c r="BEV9" s="409"/>
      <c r="BEW9" s="323"/>
      <c r="BEX9" s="323"/>
      <c r="BEY9" s="323"/>
      <c r="BEZ9" s="323"/>
      <c r="BFA9" s="323"/>
      <c r="BFB9" s="323"/>
      <c r="BFC9" s="323"/>
      <c r="BFD9" s="323"/>
      <c r="BFE9" s="323"/>
      <c r="BFF9" s="323"/>
      <c r="BFG9" s="409"/>
      <c r="BFH9" s="409"/>
      <c r="BFI9" s="323"/>
      <c r="BFJ9" s="323"/>
      <c r="BFK9" s="323"/>
      <c r="BFL9" s="323"/>
      <c r="BFM9" s="323"/>
      <c r="BFN9" s="323"/>
      <c r="BFO9" s="323"/>
      <c r="BFP9" s="323"/>
      <c r="BFQ9" s="323"/>
      <c r="BFR9" s="323"/>
      <c r="BFS9" s="409"/>
      <c r="BFT9" s="409"/>
      <c r="BFU9" s="323"/>
      <c r="BFV9" s="323"/>
      <c r="BFW9" s="323"/>
      <c r="BFX9" s="323"/>
      <c r="BFY9" s="323"/>
      <c r="BFZ9" s="323"/>
      <c r="BGA9" s="323"/>
      <c r="BGB9" s="323"/>
      <c r="BGC9" s="323"/>
      <c r="BGD9" s="323"/>
      <c r="BGE9" s="409"/>
      <c r="BGF9" s="409"/>
      <c r="BGG9" s="323"/>
      <c r="BGH9" s="323"/>
      <c r="BGI9" s="323"/>
      <c r="BGJ9" s="323"/>
      <c r="BGK9" s="323"/>
      <c r="BGL9" s="323"/>
      <c r="BGM9" s="323"/>
      <c r="BGN9" s="323"/>
      <c r="BGO9" s="323"/>
      <c r="BGP9" s="323"/>
      <c r="BGQ9" s="409"/>
      <c r="BGR9" s="409"/>
      <c r="BGS9" s="323"/>
      <c r="BGT9" s="323"/>
      <c r="BGU9" s="323"/>
      <c r="BGV9" s="323"/>
      <c r="BGW9" s="323"/>
      <c r="BGX9" s="323"/>
      <c r="BGY9" s="323"/>
      <c r="BGZ9" s="323"/>
      <c r="BHA9" s="323"/>
      <c r="BHB9" s="323"/>
      <c r="BHC9" s="409"/>
      <c r="BHD9" s="409"/>
      <c r="BHE9" s="323"/>
      <c r="BHF9" s="323"/>
      <c r="BHG9" s="323"/>
      <c r="BHH9" s="323"/>
      <c r="BHI9" s="323"/>
      <c r="BHJ9" s="323"/>
      <c r="BHK9" s="323"/>
      <c r="BHL9" s="323"/>
      <c r="BHM9" s="323"/>
      <c r="BHN9" s="323"/>
      <c r="BHO9" s="409"/>
      <c r="BHP9" s="409"/>
      <c r="BHQ9" s="323"/>
      <c r="BHR9" s="323"/>
      <c r="BHS9" s="323"/>
      <c r="BHT9" s="323"/>
      <c r="BHU9" s="323"/>
      <c r="BHV9" s="323"/>
      <c r="BHW9" s="323"/>
      <c r="BHX9" s="323"/>
      <c r="BHY9" s="323"/>
      <c r="BHZ9" s="323"/>
      <c r="BIA9" s="409"/>
      <c r="BIB9" s="409"/>
      <c r="BIC9" s="323"/>
      <c r="BID9" s="323"/>
      <c r="BIE9" s="323"/>
      <c r="BIF9" s="323"/>
      <c r="BIG9" s="323"/>
      <c r="BIH9" s="323"/>
      <c r="BII9" s="323"/>
      <c r="BIJ9" s="323"/>
      <c r="BIK9" s="323"/>
      <c r="BIL9" s="323"/>
      <c r="BIM9" s="409"/>
      <c r="BIN9" s="409"/>
      <c r="BIO9" s="323"/>
      <c r="BIP9" s="323"/>
      <c r="BIQ9" s="323"/>
      <c r="BIR9" s="323"/>
      <c r="BIS9" s="323"/>
      <c r="BIT9" s="323"/>
      <c r="BIU9" s="323"/>
      <c r="BIV9" s="323"/>
      <c r="BIW9" s="323"/>
      <c r="BIX9" s="323"/>
      <c r="BIY9" s="409"/>
      <c r="BIZ9" s="409"/>
      <c r="BJA9" s="323"/>
      <c r="BJB9" s="323"/>
      <c r="BJC9" s="323"/>
      <c r="BJD9" s="323"/>
      <c r="BJE9" s="323"/>
      <c r="BJF9" s="323"/>
      <c r="BJG9" s="323"/>
      <c r="BJH9" s="323"/>
      <c r="BJI9" s="323"/>
      <c r="BJJ9" s="323"/>
      <c r="BJK9" s="409"/>
      <c r="BJL9" s="409"/>
      <c r="BJM9" s="323"/>
      <c r="BJN9" s="323"/>
      <c r="BJO9" s="323"/>
      <c r="BJP9" s="323"/>
      <c r="BJQ9" s="323"/>
      <c r="BJR9" s="323"/>
      <c r="BJS9" s="323"/>
      <c r="BJT9" s="323"/>
      <c r="BJU9" s="323"/>
      <c r="BJV9" s="323"/>
      <c r="BJW9" s="409"/>
      <c r="BJX9" s="409"/>
      <c r="BJY9" s="323"/>
      <c r="BJZ9" s="323"/>
      <c r="BKA9" s="323"/>
      <c r="BKB9" s="323"/>
      <c r="BKC9" s="323"/>
      <c r="BKD9" s="323"/>
      <c r="BKE9" s="323"/>
      <c r="BKF9" s="323"/>
      <c r="BKG9" s="323"/>
      <c r="BKH9" s="323"/>
      <c r="BKI9" s="409"/>
      <c r="BKJ9" s="409"/>
      <c r="BKK9" s="323"/>
      <c r="BKL9" s="323"/>
      <c r="BKM9" s="323"/>
      <c r="BKN9" s="323"/>
      <c r="BKO9" s="323"/>
      <c r="BKP9" s="323"/>
      <c r="BKQ9" s="323"/>
      <c r="BKR9" s="323"/>
      <c r="BKS9" s="323"/>
      <c r="BKT9" s="323"/>
      <c r="BKU9" s="409"/>
      <c r="BKV9" s="409"/>
      <c r="BKW9" s="323"/>
      <c r="BKX9" s="323"/>
      <c r="BKY9" s="323"/>
      <c r="BKZ9" s="323"/>
      <c r="BLA9" s="323"/>
      <c r="BLB9" s="323"/>
      <c r="BLC9" s="323"/>
      <c r="BLD9" s="323"/>
      <c r="BLE9" s="323"/>
      <c r="BLF9" s="323"/>
      <c r="BLG9" s="409"/>
      <c r="BLH9" s="409"/>
      <c r="BLI9" s="323"/>
      <c r="BLJ9" s="323"/>
      <c r="BLK9" s="323"/>
      <c r="BLL9" s="323"/>
      <c r="BLM9" s="323"/>
      <c r="BLN9" s="323"/>
      <c r="BLO9" s="323"/>
      <c r="BLP9" s="323"/>
      <c r="BLQ9" s="323"/>
      <c r="BLR9" s="323"/>
      <c r="BLS9" s="409"/>
      <c r="BLT9" s="409"/>
      <c r="BLU9" s="323"/>
      <c r="BLV9" s="323"/>
      <c r="BLW9" s="323"/>
      <c r="BLX9" s="323"/>
      <c r="BLY9" s="323"/>
      <c r="BLZ9" s="323"/>
      <c r="BMA9" s="323"/>
      <c r="BMB9" s="323"/>
      <c r="BMC9" s="323"/>
      <c r="BMD9" s="323"/>
      <c r="BME9" s="409"/>
      <c r="BMF9" s="409"/>
      <c r="BMG9" s="323"/>
      <c r="BMH9" s="323"/>
      <c r="BMI9" s="323"/>
      <c r="BMJ9" s="323"/>
      <c r="BMK9" s="323"/>
      <c r="BML9" s="323"/>
      <c r="BMM9" s="323"/>
      <c r="BMN9" s="323"/>
      <c r="BMO9" s="323"/>
      <c r="BMP9" s="323"/>
      <c r="BMQ9" s="409"/>
      <c r="BMR9" s="409"/>
      <c r="BMS9" s="323"/>
      <c r="BMT9" s="323"/>
      <c r="BMU9" s="323"/>
      <c r="BMV9" s="323"/>
      <c r="BMW9" s="323"/>
      <c r="BMX9" s="323"/>
      <c r="BMY9" s="323"/>
      <c r="BMZ9" s="323"/>
      <c r="BNA9" s="323"/>
      <c r="BNB9" s="323"/>
      <c r="BNC9" s="409"/>
      <c r="BND9" s="409"/>
      <c r="BNE9" s="323"/>
      <c r="BNF9" s="323"/>
      <c r="BNG9" s="323"/>
      <c r="BNH9" s="323"/>
      <c r="BNI9" s="323"/>
      <c r="BNJ9" s="323"/>
      <c r="BNK9" s="323"/>
      <c r="BNL9" s="323"/>
      <c r="BNM9" s="323"/>
      <c r="BNN9" s="323"/>
      <c r="BNO9" s="409"/>
      <c r="BNP9" s="409"/>
      <c r="BNQ9" s="323"/>
      <c r="BNR9" s="323"/>
      <c r="BNS9" s="323"/>
      <c r="BNT9" s="323"/>
      <c r="BNU9" s="323"/>
      <c r="BNV9" s="323"/>
      <c r="BNW9" s="323"/>
      <c r="BNX9" s="323"/>
      <c r="BNY9" s="323"/>
      <c r="BNZ9" s="323"/>
      <c r="BOA9" s="409"/>
      <c r="BOB9" s="409"/>
      <c r="BOC9" s="323"/>
      <c r="BOD9" s="323"/>
      <c r="BOE9" s="323"/>
      <c r="BOF9" s="323"/>
      <c r="BOG9" s="323"/>
      <c r="BOH9" s="323"/>
      <c r="BOI9" s="323"/>
      <c r="BOJ9" s="323"/>
      <c r="BOK9" s="323"/>
      <c r="BOL9" s="323"/>
      <c r="BOM9" s="409"/>
      <c r="BON9" s="409"/>
      <c r="BOO9" s="323"/>
      <c r="BOP9" s="323"/>
      <c r="BOQ9" s="323"/>
      <c r="BOR9" s="323"/>
      <c r="BOS9" s="323"/>
      <c r="BOT9" s="323"/>
      <c r="BOU9" s="323"/>
      <c r="BOV9" s="323"/>
      <c r="BOW9" s="323"/>
      <c r="BOX9" s="323"/>
      <c r="BOY9" s="409"/>
      <c r="BOZ9" s="409"/>
      <c r="BPA9" s="323"/>
      <c r="BPB9" s="323"/>
      <c r="BPC9" s="323"/>
      <c r="BPD9" s="323"/>
      <c r="BPE9" s="323"/>
      <c r="BPF9" s="323"/>
      <c r="BPG9" s="323"/>
      <c r="BPH9" s="323"/>
      <c r="BPI9" s="323"/>
      <c r="BPJ9" s="323"/>
      <c r="BPK9" s="409"/>
      <c r="BPL9" s="409"/>
      <c r="BPM9" s="323"/>
      <c r="BPN9" s="323"/>
      <c r="BPO9" s="323"/>
      <c r="BPP9" s="323"/>
      <c r="BPQ9" s="323"/>
      <c r="BPR9" s="323"/>
      <c r="BPS9" s="323"/>
      <c r="BPT9" s="323"/>
      <c r="BPU9" s="323"/>
      <c r="BPV9" s="323"/>
      <c r="BPW9" s="409"/>
      <c r="BPX9" s="409"/>
      <c r="BPY9" s="323"/>
      <c r="BPZ9" s="323"/>
      <c r="BQA9" s="323"/>
      <c r="BQB9" s="323"/>
      <c r="BQC9" s="323"/>
      <c r="BQD9" s="323"/>
      <c r="BQE9" s="323"/>
      <c r="BQF9" s="323"/>
      <c r="BQG9" s="323"/>
      <c r="BQH9" s="323"/>
      <c r="BQI9" s="409"/>
      <c r="BQJ9" s="409"/>
      <c r="BQK9" s="323"/>
      <c r="BQL9" s="323"/>
      <c r="BQM9" s="323"/>
      <c r="BQN9" s="323"/>
      <c r="BQO9" s="323"/>
      <c r="BQP9" s="323"/>
      <c r="BQQ9" s="323"/>
      <c r="BQR9" s="323"/>
      <c r="BQS9" s="323"/>
      <c r="BQT9" s="323"/>
      <c r="BQU9" s="409"/>
      <c r="BQV9" s="409"/>
      <c r="BQW9" s="323"/>
      <c r="BQX9" s="323"/>
      <c r="BQY9" s="323"/>
      <c r="BQZ9" s="323"/>
      <c r="BRA9" s="323"/>
      <c r="BRB9" s="323"/>
      <c r="BRC9" s="323"/>
      <c r="BRD9" s="323"/>
      <c r="BRE9" s="323"/>
      <c r="BRF9" s="323"/>
      <c r="BRG9" s="409"/>
      <c r="BRH9" s="409"/>
      <c r="BRI9" s="323"/>
      <c r="BRJ9" s="323"/>
      <c r="BRK9" s="323"/>
      <c r="BRL9" s="323"/>
      <c r="BRM9" s="323"/>
      <c r="BRN9" s="323"/>
      <c r="BRO9" s="323"/>
      <c r="BRP9" s="323"/>
      <c r="BRQ9" s="323"/>
      <c r="BRR9" s="323"/>
      <c r="BRS9" s="409"/>
      <c r="BRT9" s="409"/>
      <c r="BRU9" s="323"/>
      <c r="BRV9" s="323"/>
      <c r="BRW9" s="323"/>
      <c r="BRX9" s="323"/>
      <c r="BRY9" s="323"/>
      <c r="BRZ9" s="323"/>
      <c r="BSA9" s="323"/>
      <c r="BSB9" s="323"/>
      <c r="BSC9" s="323"/>
      <c r="BSD9" s="323"/>
      <c r="BSE9" s="409"/>
      <c r="BSF9" s="409"/>
      <c r="BSG9" s="323"/>
      <c r="BSH9" s="323"/>
      <c r="BSI9" s="323"/>
      <c r="BSJ9" s="323"/>
      <c r="BSK9" s="323"/>
      <c r="BSL9" s="323"/>
      <c r="BSM9" s="323"/>
      <c r="BSN9" s="323"/>
      <c r="BSO9" s="323"/>
      <c r="BSP9" s="323"/>
      <c r="BSQ9" s="409"/>
      <c r="BSR9" s="409"/>
      <c r="BSS9" s="323"/>
      <c r="BST9" s="323"/>
      <c r="BSU9" s="323"/>
      <c r="BSV9" s="323"/>
      <c r="BSW9" s="323"/>
      <c r="BSX9" s="323"/>
      <c r="BSY9" s="323"/>
      <c r="BSZ9" s="323"/>
      <c r="BTA9" s="323"/>
      <c r="BTB9" s="323"/>
      <c r="BTC9" s="409"/>
      <c r="BTD9" s="409"/>
      <c r="BTE9" s="323"/>
      <c r="BTF9" s="323"/>
      <c r="BTG9" s="323"/>
      <c r="BTH9" s="323"/>
      <c r="BTI9" s="323"/>
      <c r="BTJ9" s="323"/>
      <c r="BTK9" s="323"/>
      <c r="BTL9" s="323"/>
      <c r="BTM9" s="323"/>
      <c r="BTN9" s="323"/>
      <c r="BTO9" s="409"/>
      <c r="BTP9" s="409"/>
      <c r="BTQ9" s="323"/>
      <c r="BTR9" s="323"/>
      <c r="BTS9" s="323"/>
      <c r="BTT9" s="323"/>
      <c r="BTU9" s="323"/>
      <c r="BTV9" s="323"/>
      <c r="BTW9" s="323"/>
      <c r="BTX9" s="323"/>
      <c r="BTY9" s="323"/>
      <c r="BTZ9" s="323"/>
      <c r="BUA9" s="409"/>
      <c r="BUB9" s="409"/>
      <c r="BUC9" s="323"/>
      <c r="BUD9" s="323"/>
      <c r="BUE9" s="323"/>
      <c r="BUF9" s="323"/>
      <c r="BUG9" s="323"/>
      <c r="BUH9" s="323"/>
      <c r="BUI9" s="323"/>
      <c r="BUJ9" s="323"/>
      <c r="BUK9" s="323"/>
      <c r="BUL9" s="323"/>
      <c r="BUM9" s="409"/>
      <c r="BUN9" s="409"/>
      <c r="BUO9" s="323"/>
      <c r="BUP9" s="323"/>
      <c r="BUQ9" s="323"/>
      <c r="BUR9" s="323"/>
      <c r="BUS9" s="323"/>
      <c r="BUT9" s="323"/>
      <c r="BUU9" s="323"/>
      <c r="BUV9" s="323"/>
      <c r="BUW9" s="323"/>
      <c r="BUX9" s="323"/>
      <c r="BUY9" s="409"/>
      <c r="BUZ9" s="409"/>
      <c r="BVA9" s="323"/>
      <c r="BVB9" s="323"/>
      <c r="BVC9" s="323"/>
      <c r="BVD9" s="323"/>
      <c r="BVE9" s="323"/>
      <c r="BVF9" s="323"/>
      <c r="BVG9" s="323"/>
      <c r="BVH9" s="323"/>
      <c r="BVI9" s="323"/>
      <c r="BVJ9" s="323"/>
      <c r="BVK9" s="409"/>
      <c r="BVL9" s="409"/>
      <c r="BVM9" s="323"/>
      <c r="BVN9" s="323"/>
      <c r="BVO9" s="323"/>
      <c r="BVP9" s="323"/>
      <c r="BVQ9" s="323"/>
      <c r="BVR9" s="323"/>
      <c r="BVS9" s="323"/>
      <c r="BVT9" s="323"/>
      <c r="BVU9" s="323"/>
      <c r="BVV9" s="323"/>
      <c r="BVW9" s="409"/>
      <c r="BVX9" s="409"/>
      <c r="BVY9" s="323"/>
      <c r="BVZ9" s="323"/>
      <c r="BWA9" s="323"/>
      <c r="BWB9" s="323"/>
      <c r="BWC9" s="323"/>
      <c r="BWD9" s="323"/>
      <c r="BWE9" s="323"/>
      <c r="BWF9" s="323"/>
      <c r="BWG9" s="323"/>
      <c r="BWH9" s="323"/>
      <c r="BWI9" s="409"/>
      <c r="BWJ9" s="409"/>
      <c r="BWK9" s="323"/>
      <c r="BWL9" s="323"/>
      <c r="BWM9" s="323"/>
      <c r="BWN9" s="323"/>
      <c r="BWO9" s="323"/>
      <c r="BWP9" s="323"/>
      <c r="BWQ9" s="323"/>
      <c r="BWR9" s="323"/>
      <c r="BWS9" s="323"/>
      <c r="BWT9" s="323"/>
      <c r="BWU9" s="409"/>
      <c r="BWV9" s="409"/>
      <c r="BWW9" s="323"/>
      <c r="BWX9" s="323"/>
      <c r="BWY9" s="323"/>
      <c r="BWZ9" s="323"/>
      <c r="BXA9" s="323"/>
      <c r="BXB9" s="323"/>
      <c r="BXC9" s="323"/>
      <c r="BXD9" s="323"/>
      <c r="BXE9" s="323"/>
      <c r="BXF9" s="323"/>
      <c r="BXG9" s="409"/>
      <c r="BXH9" s="409"/>
      <c r="BXI9" s="323"/>
      <c r="BXJ9" s="323"/>
      <c r="BXK9" s="323"/>
      <c r="BXL9" s="323"/>
      <c r="BXM9" s="323"/>
      <c r="BXN9" s="323"/>
      <c r="BXO9" s="323"/>
      <c r="BXP9" s="323"/>
      <c r="BXQ9" s="323"/>
      <c r="BXR9" s="323"/>
      <c r="BXS9" s="409"/>
      <c r="BXT9" s="409"/>
      <c r="BXU9" s="323"/>
      <c r="BXV9" s="323"/>
      <c r="BXW9" s="323"/>
      <c r="BXX9" s="323"/>
      <c r="BXY9" s="323"/>
      <c r="BXZ9" s="323"/>
      <c r="BYA9" s="323"/>
      <c r="BYB9" s="323"/>
      <c r="BYC9" s="323"/>
      <c r="BYD9" s="323"/>
      <c r="BYE9" s="409"/>
      <c r="BYF9" s="409"/>
      <c r="BYG9" s="323"/>
      <c r="BYH9" s="323"/>
      <c r="BYI9" s="323"/>
      <c r="BYJ9" s="323"/>
      <c r="BYK9" s="323"/>
      <c r="BYL9" s="323"/>
      <c r="BYM9" s="323"/>
      <c r="BYN9" s="323"/>
      <c r="BYO9" s="323"/>
      <c r="BYP9" s="323"/>
      <c r="BYQ9" s="409"/>
      <c r="BYR9" s="409"/>
      <c r="BYS9" s="323"/>
      <c r="BYT9" s="323"/>
      <c r="BYU9" s="323"/>
      <c r="BYV9" s="323"/>
      <c r="BYW9" s="323"/>
      <c r="BYX9" s="323"/>
      <c r="BYY9" s="323"/>
      <c r="BYZ9" s="323"/>
      <c r="BZA9" s="323"/>
      <c r="BZB9" s="323"/>
      <c r="BZC9" s="409"/>
      <c r="BZD9" s="409"/>
      <c r="BZE9" s="323"/>
      <c r="BZF9" s="323"/>
      <c r="BZG9" s="323"/>
      <c r="BZH9" s="323"/>
      <c r="BZI9" s="323"/>
      <c r="BZJ9" s="323"/>
      <c r="BZK9" s="323"/>
      <c r="BZL9" s="323"/>
      <c r="BZM9" s="323"/>
      <c r="BZN9" s="323"/>
      <c r="BZO9" s="409"/>
      <c r="BZP9" s="409"/>
      <c r="BZQ9" s="323"/>
      <c r="BZR9" s="323"/>
      <c r="BZS9" s="323"/>
      <c r="BZT9" s="323"/>
      <c r="BZU9" s="323"/>
      <c r="BZV9" s="323"/>
      <c r="BZW9" s="323"/>
      <c r="BZX9" s="323"/>
      <c r="BZY9" s="323"/>
      <c r="BZZ9" s="323"/>
      <c r="CAA9" s="409"/>
      <c r="CAB9" s="409"/>
      <c r="CAC9" s="323"/>
      <c r="CAD9" s="323"/>
      <c r="CAE9" s="323"/>
      <c r="CAF9" s="323"/>
      <c r="CAG9" s="323"/>
      <c r="CAH9" s="323"/>
      <c r="CAI9" s="323"/>
      <c r="CAJ9" s="323"/>
      <c r="CAK9" s="323"/>
      <c r="CAL9" s="323"/>
      <c r="CAM9" s="409"/>
      <c r="CAN9" s="409"/>
      <c r="CAO9" s="323"/>
      <c r="CAP9" s="323"/>
      <c r="CAQ9" s="323"/>
      <c r="CAR9" s="323"/>
      <c r="CAS9" s="323"/>
      <c r="CAT9" s="323"/>
      <c r="CAU9" s="323"/>
      <c r="CAV9" s="323"/>
      <c r="CAW9" s="323"/>
      <c r="CAX9" s="323"/>
      <c r="CAY9" s="409"/>
      <c r="CAZ9" s="409"/>
      <c r="CBA9" s="323"/>
      <c r="CBB9" s="323"/>
      <c r="CBC9" s="323"/>
      <c r="CBD9" s="323"/>
      <c r="CBE9" s="323"/>
      <c r="CBF9" s="323"/>
      <c r="CBG9" s="323"/>
      <c r="CBH9" s="323"/>
      <c r="CBI9" s="323"/>
      <c r="CBJ9" s="323"/>
      <c r="CBK9" s="409"/>
      <c r="CBL9" s="409"/>
      <c r="CBM9" s="323"/>
      <c r="CBN9" s="323"/>
      <c r="CBO9" s="323"/>
      <c r="CBP9" s="323"/>
      <c r="CBQ9" s="323"/>
      <c r="CBR9" s="323"/>
      <c r="CBS9" s="323"/>
      <c r="CBT9" s="323"/>
      <c r="CBU9" s="323"/>
      <c r="CBV9" s="323"/>
      <c r="CBW9" s="409"/>
      <c r="CBX9" s="409"/>
      <c r="CBY9" s="323"/>
      <c r="CBZ9" s="323"/>
      <c r="CCA9" s="323"/>
      <c r="CCB9" s="323"/>
      <c r="CCC9" s="323"/>
      <c r="CCD9" s="323"/>
      <c r="CCE9" s="323"/>
      <c r="CCF9" s="323"/>
      <c r="CCG9" s="323"/>
      <c r="CCH9" s="323"/>
      <c r="CCI9" s="409"/>
      <c r="CCJ9" s="409"/>
      <c r="CCK9" s="323"/>
      <c r="CCL9" s="323"/>
      <c r="CCM9" s="323"/>
      <c r="CCN9" s="323"/>
      <c r="CCO9" s="323"/>
      <c r="CCP9" s="323"/>
      <c r="CCQ9" s="323"/>
      <c r="CCR9" s="323"/>
      <c r="CCS9" s="323"/>
      <c r="CCT9" s="323"/>
      <c r="CCU9" s="409"/>
      <c r="CCV9" s="409"/>
      <c r="CCW9" s="323"/>
      <c r="CCX9" s="323"/>
      <c r="CCY9" s="323"/>
      <c r="CCZ9" s="323"/>
      <c r="CDA9" s="323"/>
      <c r="CDB9" s="323"/>
      <c r="CDC9" s="323"/>
      <c r="CDD9" s="323"/>
      <c r="CDE9" s="323"/>
      <c r="CDF9" s="323"/>
      <c r="CDG9" s="409"/>
      <c r="CDH9" s="409"/>
      <c r="CDI9" s="323"/>
      <c r="CDJ9" s="323"/>
      <c r="CDK9" s="323"/>
      <c r="CDL9" s="323"/>
      <c r="CDM9" s="323"/>
      <c r="CDN9" s="323"/>
      <c r="CDO9" s="323"/>
      <c r="CDP9" s="323"/>
      <c r="CDQ9" s="323"/>
      <c r="CDR9" s="323"/>
      <c r="CDS9" s="409"/>
      <c r="CDT9" s="409"/>
      <c r="CDU9" s="323"/>
      <c r="CDV9" s="323"/>
      <c r="CDW9" s="323"/>
      <c r="CDX9" s="323"/>
      <c r="CDY9" s="323"/>
      <c r="CDZ9" s="323"/>
      <c r="CEA9" s="323"/>
      <c r="CEB9" s="323"/>
      <c r="CEC9" s="323"/>
      <c r="CED9" s="323"/>
      <c r="CEE9" s="409"/>
      <c r="CEF9" s="409"/>
      <c r="CEG9" s="323"/>
      <c r="CEH9" s="323"/>
      <c r="CEI9" s="323"/>
      <c r="CEJ9" s="323"/>
      <c r="CEK9" s="323"/>
      <c r="CEL9" s="323"/>
      <c r="CEM9" s="323"/>
      <c r="CEN9" s="323"/>
      <c r="CEO9" s="323"/>
      <c r="CEP9" s="323"/>
      <c r="CEQ9" s="409"/>
      <c r="CER9" s="409"/>
      <c r="CES9" s="323"/>
      <c r="CET9" s="323"/>
      <c r="CEU9" s="323"/>
      <c r="CEV9" s="323"/>
      <c r="CEW9" s="323"/>
      <c r="CEX9" s="323"/>
      <c r="CEY9" s="323"/>
      <c r="CEZ9" s="323"/>
      <c r="CFA9" s="323"/>
      <c r="CFB9" s="323"/>
      <c r="CFC9" s="409"/>
      <c r="CFD9" s="409"/>
      <c r="CFE9" s="323"/>
      <c r="CFF9" s="323"/>
      <c r="CFG9" s="323"/>
      <c r="CFH9" s="323"/>
      <c r="CFI9" s="323"/>
      <c r="CFJ9" s="323"/>
      <c r="CFK9" s="323"/>
      <c r="CFL9" s="323"/>
      <c r="CFM9" s="323"/>
      <c r="CFN9" s="323"/>
      <c r="CFO9" s="409"/>
      <c r="CFP9" s="409"/>
      <c r="CFQ9" s="323"/>
      <c r="CFR9" s="323"/>
      <c r="CFS9" s="323"/>
      <c r="CFT9" s="323"/>
      <c r="CFU9" s="323"/>
      <c r="CFV9" s="323"/>
      <c r="CFW9" s="323"/>
      <c r="CFX9" s="323"/>
      <c r="CFY9" s="323"/>
      <c r="CFZ9" s="323"/>
      <c r="CGA9" s="409"/>
      <c r="CGB9" s="409"/>
      <c r="CGC9" s="323"/>
      <c r="CGD9" s="323"/>
      <c r="CGE9" s="323"/>
      <c r="CGF9" s="323"/>
      <c r="CGG9" s="323"/>
      <c r="CGH9" s="323"/>
      <c r="CGI9" s="323"/>
      <c r="CGJ9" s="323"/>
      <c r="CGK9" s="323"/>
      <c r="CGL9" s="323"/>
      <c r="CGM9" s="409"/>
      <c r="CGN9" s="409"/>
      <c r="CGO9" s="323"/>
      <c r="CGP9" s="323"/>
      <c r="CGQ9" s="323"/>
      <c r="CGR9" s="323"/>
      <c r="CGS9" s="323"/>
      <c r="CGT9" s="323"/>
      <c r="CGU9" s="323"/>
      <c r="CGV9" s="323"/>
      <c r="CGW9" s="323"/>
      <c r="CGX9" s="323"/>
      <c r="CGY9" s="409"/>
      <c r="CGZ9" s="409"/>
      <c r="CHA9" s="323"/>
      <c r="CHB9" s="323"/>
      <c r="CHC9" s="323"/>
      <c r="CHD9" s="323"/>
      <c r="CHE9" s="323"/>
      <c r="CHF9" s="323"/>
      <c r="CHG9" s="323"/>
      <c r="CHH9" s="323"/>
      <c r="CHI9" s="323"/>
      <c r="CHJ9" s="323"/>
      <c r="CHK9" s="409"/>
      <c r="CHL9" s="409"/>
      <c r="CHM9" s="323"/>
      <c r="CHN9" s="323"/>
      <c r="CHO9" s="323"/>
      <c r="CHP9" s="323"/>
      <c r="CHQ9" s="323"/>
      <c r="CHR9" s="323"/>
      <c r="CHS9" s="323"/>
      <c r="CHT9" s="323"/>
      <c r="CHU9" s="323"/>
      <c r="CHV9" s="323"/>
      <c r="CHW9" s="409"/>
      <c r="CHX9" s="409"/>
      <c r="CHY9" s="323"/>
      <c r="CHZ9" s="323"/>
      <c r="CIA9" s="323"/>
      <c r="CIB9" s="323"/>
      <c r="CIC9" s="323"/>
      <c r="CID9" s="323"/>
      <c r="CIE9" s="323"/>
      <c r="CIF9" s="323"/>
      <c r="CIG9" s="323"/>
      <c r="CIH9" s="323"/>
      <c r="CII9" s="409"/>
      <c r="CIJ9" s="409"/>
      <c r="CIK9" s="323"/>
      <c r="CIL9" s="323"/>
      <c r="CIM9" s="323"/>
      <c r="CIN9" s="323"/>
      <c r="CIO9" s="323"/>
      <c r="CIP9" s="323"/>
      <c r="CIQ9" s="323"/>
      <c r="CIR9" s="323"/>
      <c r="CIS9" s="323"/>
      <c r="CIT9" s="323"/>
      <c r="CIU9" s="409"/>
      <c r="CIV9" s="409"/>
      <c r="CIW9" s="323"/>
      <c r="CIX9" s="323"/>
      <c r="CIY9" s="323"/>
      <c r="CIZ9" s="323"/>
      <c r="CJA9" s="323"/>
      <c r="CJB9" s="323"/>
      <c r="CJC9" s="323"/>
      <c r="CJD9" s="323"/>
      <c r="CJE9" s="323"/>
      <c r="CJF9" s="323"/>
      <c r="CJG9" s="409"/>
      <c r="CJH9" s="409"/>
      <c r="CJI9" s="323"/>
      <c r="CJJ9" s="323"/>
      <c r="CJK9" s="323"/>
      <c r="CJL9" s="323"/>
      <c r="CJM9" s="323"/>
      <c r="CJN9" s="323"/>
      <c r="CJO9" s="323"/>
      <c r="CJP9" s="323"/>
      <c r="CJQ9" s="323"/>
      <c r="CJR9" s="323"/>
      <c r="CJS9" s="409"/>
      <c r="CJT9" s="409"/>
      <c r="CJU9" s="323"/>
      <c r="CJV9" s="323"/>
      <c r="CJW9" s="323"/>
      <c r="CJX9" s="323"/>
      <c r="CJY9" s="323"/>
      <c r="CJZ9" s="323"/>
      <c r="CKA9" s="323"/>
      <c r="CKB9" s="323"/>
      <c r="CKC9" s="323"/>
      <c r="CKD9" s="323"/>
      <c r="CKE9" s="409"/>
      <c r="CKF9" s="409"/>
      <c r="CKG9" s="323"/>
      <c r="CKH9" s="323"/>
      <c r="CKI9" s="323"/>
      <c r="CKJ9" s="323"/>
      <c r="CKK9" s="323"/>
      <c r="CKL9" s="323"/>
      <c r="CKM9" s="323"/>
      <c r="CKN9" s="323"/>
      <c r="CKO9" s="323"/>
      <c r="CKP9" s="323"/>
      <c r="CKQ9" s="409"/>
      <c r="CKR9" s="409"/>
      <c r="CKS9" s="323"/>
      <c r="CKT9" s="323"/>
      <c r="CKU9" s="323"/>
      <c r="CKV9" s="323"/>
      <c r="CKW9" s="323"/>
      <c r="CKX9" s="323"/>
      <c r="CKY9" s="323"/>
      <c r="CKZ9" s="323"/>
      <c r="CLA9" s="323"/>
      <c r="CLB9" s="323"/>
      <c r="CLC9" s="409"/>
      <c r="CLD9" s="409"/>
      <c r="CLE9" s="323"/>
      <c r="CLF9" s="323"/>
      <c r="CLG9" s="323"/>
      <c r="CLH9" s="323"/>
      <c r="CLI9" s="323"/>
      <c r="CLJ9" s="323"/>
      <c r="CLK9" s="323"/>
      <c r="CLL9" s="323"/>
      <c r="CLM9" s="323"/>
      <c r="CLN9" s="323"/>
      <c r="CLO9" s="409"/>
      <c r="CLP9" s="409"/>
      <c r="CLQ9" s="323"/>
      <c r="CLR9" s="323"/>
      <c r="CLS9" s="323"/>
      <c r="CLT9" s="323"/>
      <c r="CLU9" s="323"/>
      <c r="CLV9" s="323"/>
      <c r="CLW9" s="323"/>
      <c r="CLX9" s="323"/>
      <c r="CLY9" s="323"/>
      <c r="CLZ9" s="323"/>
      <c r="CMA9" s="409"/>
      <c r="CMB9" s="409"/>
      <c r="CMC9" s="323"/>
      <c r="CMD9" s="323"/>
      <c r="CME9" s="323"/>
      <c r="CMF9" s="323"/>
      <c r="CMG9" s="323"/>
      <c r="CMH9" s="323"/>
      <c r="CMI9" s="323"/>
      <c r="CMJ9" s="323"/>
      <c r="CMK9" s="323"/>
      <c r="CML9" s="323"/>
      <c r="CMM9" s="409"/>
      <c r="CMN9" s="409"/>
      <c r="CMO9" s="323"/>
      <c r="CMP9" s="323"/>
      <c r="CMQ9" s="323"/>
      <c r="CMR9" s="323"/>
      <c r="CMS9" s="323"/>
      <c r="CMT9" s="323"/>
      <c r="CMU9" s="323"/>
      <c r="CMV9" s="323"/>
      <c r="CMW9" s="323"/>
      <c r="CMX9" s="323"/>
      <c r="CMY9" s="409"/>
      <c r="CMZ9" s="409"/>
      <c r="CNA9" s="323"/>
      <c r="CNB9" s="323"/>
      <c r="CNC9" s="323"/>
      <c r="CND9" s="323"/>
      <c r="CNE9" s="323"/>
      <c r="CNF9" s="323"/>
      <c r="CNG9" s="323"/>
      <c r="CNH9" s="323"/>
      <c r="CNI9" s="323"/>
      <c r="CNJ9" s="323"/>
      <c r="CNK9" s="409"/>
      <c r="CNL9" s="409"/>
      <c r="CNM9" s="323"/>
      <c r="CNN9" s="323"/>
      <c r="CNO9" s="323"/>
      <c r="CNP9" s="323"/>
      <c r="CNQ9" s="323"/>
      <c r="CNR9" s="323"/>
      <c r="CNS9" s="323"/>
      <c r="CNT9" s="323"/>
      <c r="CNU9" s="323"/>
      <c r="CNV9" s="323"/>
      <c r="CNW9" s="409"/>
      <c r="CNX9" s="409"/>
      <c r="CNY9" s="323"/>
      <c r="CNZ9" s="323"/>
      <c r="COA9" s="323"/>
      <c r="COB9" s="323"/>
      <c r="COC9" s="323"/>
      <c r="COD9" s="323"/>
      <c r="COE9" s="323"/>
      <c r="COF9" s="323"/>
      <c r="COG9" s="323"/>
      <c r="COH9" s="323"/>
      <c r="COI9" s="409"/>
      <c r="COJ9" s="409"/>
      <c r="COK9" s="323"/>
      <c r="COL9" s="323"/>
      <c r="COM9" s="323"/>
      <c r="CON9" s="323"/>
      <c r="COO9" s="323"/>
      <c r="COP9" s="323"/>
      <c r="COQ9" s="323"/>
      <c r="COR9" s="323"/>
      <c r="COS9" s="323"/>
      <c r="COT9" s="323"/>
      <c r="COU9" s="409"/>
      <c r="COV9" s="409"/>
      <c r="COW9" s="323"/>
      <c r="COX9" s="323"/>
      <c r="COY9" s="323"/>
      <c r="COZ9" s="323"/>
      <c r="CPA9" s="323"/>
      <c r="CPB9" s="323"/>
      <c r="CPC9" s="323"/>
      <c r="CPD9" s="323"/>
      <c r="CPE9" s="323"/>
      <c r="CPF9" s="323"/>
      <c r="CPG9" s="409"/>
      <c r="CPH9" s="409"/>
      <c r="CPI9" s="323"/>
      <c r="CPJ9" s="323"/>
      <c r="CPK9" s="323"/>
      <c r="CPL9" s="323"/>
      <c r="CPM9" s="323"/>
      <c r="CPN9" s="323"/>
      <c r="CPO9" s="323"/>
      <c r="CPP9" s="323"/>
      <c r="CPQ9" s="323"/>
      <c r="CPR9" s="323"/>
      <c r="CPS9" s="409"/>
      <c r="CPT9" s="409"/>
      <c r="CPU9" s="323"/>
      <c r="CPV9" s="323"/>
      <c r="CPW9" s="323"/>
      <c r="CPX9" s="323"/>
      <c r="CPY9" s="323"/>
      <c r="CPZ9" s="323"/>
      <c r="CQA9" s="323"/>
      <c r="CQB9" s="323"/>
      <c r="CQC9" s="323"/>
      <c r="CQD9" s="323"/>
      <c r="CQE9" s="409"/>
      <c r="CQF9" s="409"/>
      <c r="CQG9" s="323"/>
      <c r="CQH9" s="323"/>
      <c r="CQI9" s="323"/>
      <c r="CQJ9" s="323"/>
      <c r="CQK9" s="323"/>
      <c r="CQL9" s="323"/>
      <c r="CQM9" s="323"/>
      <c r="CQN9" s="323"/>
      <c r="CQO9" s="323"/>
      <c r="CQP9" s="323"/>
      <c r="CQQ9" s="409"/>
      <c r="CQR9" s="409"/>
      <c r="CQS9" s="323"/>
      <c r="CQT9" s="323"/>
      <c r="CQU9" s="323"/>
      <c r="CQV9" s="323"/>
      <c r="CQW9" s="323"/>
      <c r="CQX9" s="323"/>
      <c r="CQY9" s="323"/>
      <c r="CQZ9" s="323"/>
      <c r="CRA9" s="323"/>
      <c r="CRB9" s="323"/>
      <c r="CRC9" s="409"/>
      <c r="CRD9" s="409"/>
      <c r="CRE9" s="323"/>
      <c r="CRF9" s="323"/>
      <c r="CRG9" s="323"/>
      <c r="CRH9" s="323"/>
      <c r="CRI9" s="323"/>
      <c r="CRJ9" s="323"/>
      <c r="CRK9" s="323"/>
      <c r="CRL9" s="323"/>
      <c r="CRM9" s="323"/>
      <c r="CRN9" s="323"/>
      <c r="CRO9" s="409"/>
      <c r="CRP9" s="409"/>
      <c r="CRQ9" s="323"/>
      <c r="CRR9" s="323"/>
      <c r="CRS9" s="323"/>
      <c r="CRT9" s="323"/>
      <c r="CRU9" s="323"/>
      <c r="CRV9" s="323"/>
      <c r="CRW9" s="323"/>
      <c r="CRX9" s="323"/>
      <c r="CRY9" s="323"/>
      <c r="CRZ9" s="323"/>
      <c r="CSA9" s="409"/>
      <c r="CSB9" s="409"/>
      <c r="CSC9" s="323"/>
      <c r="CSD9" s="323"/>
      <c r="CSE9" s="323"/>
      <c r="CSF9" s="323"/>
      <c r="CSG9" s="323"/>
      <c r="CSH9" s="323"/>
      <c r="CSI9" s="323"/>
      <c r="CSJ9" s="323"/>
      <c r="CSK9" s="323"/>
      <c r="CSL9" s="323"/>
      <c r="CSM9" s="409"/>
      <c r="CSN9" s="409"/>
      <c r="CSO9" s="323"/>
      <c r="CSP9" s="323"/>
      <c r="CSQ9" s="323"/>
      <c r="CSR9" s="323"/>
      <c r="CSS9" s="323"/>
      <c r="CST9" s="323"/>
      <c r="CSU9" s="323"/>
      <c r="CSV9" s="323"/>
      <c r="CSW9" s="323"/>
      <c r="CSX9" s="323"/>
      <c r="CSY9" s="409"/>
      <c r="CSZ9" s="409"/>
      <c r="CTA9" s="323"/>
      <c r="CTB9" s="323"/>
      <c r="CTC9" s="323"/>
      <c r="CTD9" s="323"/>
      <c r="CTE9" s="323"/>
      <c r="CTF9" s="323"/>
      <c r="CTG9" s="323"/>
      <c r="CTH9" s="323"/>
      <c r="CTI9" s="323"/>
      <c r="CTJ9" s="323"/>
      <c r="CTK9" s="409"/>
      <c r="CTL9" s="409"/>
      <c r="CTM9" s="323"/>
      <c r="CTN9" s="323"/>
      <c r="CTO9" s="323"/>
      <c r="CTP9" s="323"/>
      <c r="CTQ9" s="323"/>
      <c r="CTR9" s="323"/>
      <c r="CTS9" s="323"/>
      <c r="CTT9" s="323"/>
      <c r="CTU9" s="323"/>
      <c r="CTV9" s="323"/>
      <c r="CTW9" s="409"/>
      <c r="CTX9" s="409"/>
      <c r="CTY9" s="323"/>
      <c r="CTZ9" s="323"/>
      <c r="CUA9" s="323"/>
      <c r="CUB9" s="323"/>
      <c r="CUC9" s="323"/>
      <c r="CUD9" s="323"/>
      <c r="CUE9" s="323"/>
      <c r="CUF9" s="323"/>
      <c r="CUG9" s="323"/>
      <c r="CUH9" s="323"/>
      <c r="CUI9" s="409"/>
      <c r="CUJ9" s="409"/>
      <c r="CUK9" s="323"/>
      <c r="CUL9" s="323"/>
      <c r="CUM9" s="323"/>
      <c r="CUN9" s="323"/>
      <c r="CUO9" s="323"/>
      <c r="CUP9" s="323"/>
      <c r="CUQ9" s="323"/>
      <c r="CUR9" s="323"/>
      <c r="CUS9" s="323"/>
      <c r="CUT9" s="323"/>
      <c r="CUU9" s="409"/>
      <c r="CUV9" s="409"/>
      <c r="CUW9" s="323"/>
      <c r="CUX9" s="323"/>
      <c r="CUY9" s="323"/>
      <c r="CUZ9" s="323"/>
      <c r="CVA9" s="323"/>
      <c r="CVB9" s="323"/>
      <c r="CVC9" s="323"/>
      <c r="CVD9" s="323"/>
      <c r="CVE9" s="323"/>
      <c r="CVF9" s="323"/>
      <c r="CVG9" s="409"/>
      <c r="CVH9" s="409"/>
      <c r="CVI9" s="323"/>
      <c r="CVJ9" s="323"/>
      <c r="CVK9" s="323"/>
      <c r="CVL9" s="323"/>
      <c r="CVM9" s="323"/>
      <c r="CVN9" s="323"/>
      <c r="CVO9" s="323"/>
      <c r="CVP9" s="323"/>
      <c r="CVQ9" s="323"/>
      <c r="CVR9" s="323"/>
      <c r="CVS9" s="409"/>
      <c r="CVT9" s="409"/>
      <c r="CVU9" s="323"/>
      <c r="CVV9" s="323"/>
      <c r="CVW9" s="323"/>
      <c r="CVX9" s="323"/>
      <c r="CVY9" s="323"/>
      <c r="CVZ9" s="323"/>
      <c r="CWA9" s="323"/>
      <c r="CWB9" s="323"/>
      <c r="CWC9" s="323"/>
      <c r="CWD9" s="323"/>
      <c r="CWE9" s="409"/>
      <c r="CWF9" s="409"/>
      <c r="CWG9" s="323"/>
      <c r="CWH9" s="323"/>
      <c r="CWI9" s="323"/>
      <c r="CWJ9" s="323"/>
      <c r="CWK9" s="323"/>
      <c r="CWL9" s="323"/>
      <c r="CWM9" s="323"/>
      <c r="CWN9" s="323"/>
      <c r="CWO9" s="323"/>
      <c r="CWP9" s="323"/>
      <c r="CWQ9" s="409"/>
      <c r="CWR9" s="409"/>
      <c r="CWS9" s="323"/>
      <c r="CWT9" s="323"/>
      <c r="CWU9" s="323"/>
      <c r="CWV9" s="323"/>
      <c r="CWW9" s="323"/>
      <c r="CWX9" s="323"/>
      <c r="CWY9" s="323"/>
      <c r="CWZ9" s="323"/>
      <c r="CXA9" s="323"/>
      <c r="CXB9" s="323"/>
      <c r="CXC9" s="409"/>
      <c r="CXD9" s="409"/>
      <c r="CXE9" s="323"/>
      <c r="CXF9" s="323"/>
      <c r="CXG9" s="323"/>
      <c r="CXH9" s="323"/>
      <c r="CXI9" s="323"/>
      <c r="CXJ9" s="323"/>
      <c r="CXK9" s="323"/>
      <c r="CXL9" s="323"/>
      <c r="CXM9" s="323"/>
      <c r="CXN9" s="323"/>
      <c r="CXO9" s="409"/>
      <c r="CXP9" s="409"/>
      <c r="CXQ9" s="323"/>
      <c r="CXR9" s="323"/>
      <c r="CXS9" s="323"/>
      <c r="CXT9" s="323"/>
      <c r="CXU9" s="323"/>
      <c r="CXV9" s="323"/>
      <c r="CXW9" s="323"/>
      <c r="CXX9" s="323"/>
      <c r="CXY9" s="323"/>
      <c r="CXZ9" s="323"/>
      <c r="CYA9" s="409"/>
      <c r="CYB9" s="409"/>
      <c r="CYC9" s="323"/>
      <c r="CYD9" s="323"/>
      <c r="CYE9" s="323"/>
      <c r="CYF9" s="323"/>
      <c r="CYG9" s="323"/>
      <c r="CYH9" s="323"/>
      <c r="CYI9" s="323"/>
      <c r="CYJ9" s="323"/>
      <c r="CYK9" s="323"/>
      <c r="CYL9" s="323"/>
      <c r="CYM9" s="409"/>
      <c r="CYN9" s="409"/>
      <c r="CYO9" s="323"/>
      <c r="CYP9" s="323"/>
      <c r="CYQ9" s="323"/>
      <c r="CYR9" s="323"/>
      <c r="CYS9" s="323"/>
      <c r="CYT9" s="323"/>
      <c r="CYU9" s="323"/>
      <c r="CYV9" s="323"/>
      <c r="CYW9" s="323"/>
      <c r="CYX9" s="323"/>
      <c r="CYY9" s="409"/>
      <c r="CYZ9" s="409"/>
      <c r="CZA9" s="323"/>
      <c r="CZB9" s="323"/>
      <c r="CZC9" s="323"/>
      <c r="CZD9" s="323"/>
      <c r="CZE9" s="323"/>
      <c r="CZF9" s="323"/>
      <c r="CZG9" s="323"/>
      <c r="CZH9" s="323"/>
      <c r="CZI9" s="323"/>
      <c r="CZJ9" s="323"/>
      <c r="CZK9" s="409"/>
      <c r="CZL9" s="409"/>
      <c r="CZM9" s="323"/>
      <c r="CZN9" s="323"/>
      <c r="CZO9" s="323"/>
      <c r="CZP9" s="323"/>
      <c r="CZQ9" s="323"/>
      <c r="CZR9" s="323"/>
      <c r="CZS9" s="323"/>
      <c r="CZT9" s="323"/>
      <c r="CZU9" s="323"/>
      <c r="CZV9" s="323"/>
      <c r="CZW9" s="409"/>
      <c r="CZX9" s="409"/>
      <c r="CZY9" s="323"/>
      <c r="CZZ9" s="323"/>
      <c r="DAA9" s="323"/>
      <c r="DAB9" s="323"/>
      <c r="DAC9" s="323"/>
      <c r="DAD9" s="323"/>
      <c r="DAE9" s="323"/>
      <c r="DAF9" s="323"/>
      <c r="DAG9" s="323"/>
      <c r="DAH9" s="323"/>
      <c r="DAI9" s="409"/>
      <c r="DAJ9" s="409"/>
      <c r="DAK9" s="323"/>
      <c r="DAL9" s="323"/>
      <c r="DAM9" s="323"/>
      <c r="DAN9" s="323"/>
      <c r="DAO9" s="323"/>
      <c r="DAP9" s="323"/>
      <c r="DAQ9" s="323"/>
      <c r="DAR9" s="323"/>
      <c r="DAS9" s="323"/>
      <c r="DAT9" s="323"/>
      <c r="DAU9" s="409"/>
      <c r="DAV9" s="409"/>
      <c r="DAW9" s="323"/>
      <c r="DAX9" s="323"/>
      <c r="DAY9" s="323"/>
      <c r="DAZ9" s="323"/>
      <c r="DBA9" s="323"/>
      <c r="DBB9" s="323"/>
      <c r="DBC9" s="323"/>
      <c r="DBD9" s="323"/>
      <c r="DBE9" s="323"/>
      <c r="DBF9" s="323"/>
      <c r="DBG9" s="409"/>
      <c r="DBH9" s="409"/>
      <c r="DBI9" s="323"/>
      <c r="DBJ9" s="323"/>
      <c r="DBK9" s="323"/>
      <c r="DBL9" s="323"/>
      <c r="DBM9" s="323"/>
      <c r="DBN9" s="323"/>
      <c r="DBO9" s="323"/>
      <c r="DBP9" s="323"/>
      <c r="DBQ9" s="323"/>
      <c r="DBR9" s="323"/>
      <c r="DBS9" s="409"/>
      <c r="DBT9" s="409"/>
      <c r="DBU9" s="323"/>
      <c r="DBV9" s="323"/>
      <c r="DBW9" s="323"/>
      <c r="DBX9" s="323"/>
      <c r="DBY9" s="323"/>
      <c r="DBZ9" s="323"/>
      <c r="DCA9" s="323"/>
      <c r="DCB9" s="323"/>
      <c r="DCC9" s="323"/>
      <c r="DCD9" s="323"/>
      <c r="DCE9" s="409"/>
      <c r="DCF9" s="409"/>
      <c r="DCG9" s="323"/>
      <c r="DCH9" s="323"/>
      <c r="DCI9" s="323"/>
      <c r="DCJ9" s="323"/>
      <c r="DCK9" s="323"/>
      <c r="DCL9" s="323"/>
      <c r="DCM9" s="323"/>
      <c r="DCN9" s="323"/>
      <c r="DCO9" s="323"/>
      <c r="DCP9" s="323"/>
      <c r="DCQ9" s="409"/>
      <c r="DCR9" s="409"/>
      <c r="DCS9" s="323"/>
      <c r="DCT9" s="323"/>
      <c r="DCU9" s="323"/>
      <c r="DCV9" s="323"/>
      <c r="DCW9" s="323"/>
      <c r="DCX9" s="323"/>
      <c r="DCY9" s="323"/>
      <c r="DCZ9" s="323"/>
      <c r="DDA9" s="323"/>
      <c r="DDB9" s="323"/>
      <c r="DDC9" s="409"/>
      <c r="DDD9" s="409"/>
      <c r="DDE9" s="323"/>
      <c r="DDF9" s="323"/>
      <c r="DDG9" s="323"/>
      <c r="DDH9" s="323"/>
      <c r="DDI9" s="323"/>
      <c r="DDJ9" s="323"/>
      <c r="DDK9" s="323"/>
      <c r="DDL9" s="323"/>
      <c r="DDM9" s="323"/>
      <c r="DDN9" s="323"/>
      <c r="DDO9" s="409"/>
      <c r="DDP9" s="409"/>
      <c r="DDQ9" s="323"/>
      <c r="DDR9" s="323"/>
      <c r="DDS9" s="323"/>
      <c r="DDT9" s="323"/>
      <c r="DDU9" s="323"/>
      <c r="DDV9" s="323"/>
      <c r="DDW9" s="323"/>
      <c r="DDX9" s="323"/>
      <c r="DDY9" s="323"/>
      <c r="DDZ9" s="323"/>
      <c r="DEA9" s="409"/>
      <c r="DEB9" s="409"/>
      <c r="DEC9" s="323"/>
      <c r="DED9" s="323"/>
      <c r="DEE9" s="323"/>
      <c r="DEF9" s="323"/>
      <c r="DEG9" s="323"/>
      <c r="DEH9" s="323"/>
      <c r="DEI9" s="323"/>
      <c r="DEJ9" s="323"/>
      <c r="DEK9" s="323"/>
      <c r="DEL9" s="323"/>
      <c r="DEM9" s="409"/>
      <c r="DEN9" s="409"/>
      <c r="DEO9" s="323"/>
      <c r="DEP9" s="323"/>
      <c r="DEQ9" s="323"/>
      <c r="DER9" s="323"/>
      <c r="DES9" s="323"/>
      <c r="DET9" s="323"/>
      <c r="DEU9" s="323"/>
      <c r="DEV9" s="323"/>
      <c r="DEW9" s="323"/>
      <c r="DEX9" s="323"/>
      <c r="DEY9" s="409"/>
      <c r="DEZ9" s="409"/>
      <c r="DFA9" s="323"/>
      <c r="DFB9" s="323"/>
      <c r="DFC9" s="323"/>
      <c r="DFD9" s="323"/>
      <c r="DFE9" s="323"/>
      <c r="DFF9" s="323"/>
      <c r="DFG9" s="323"/>
      <c r="DFH9" s="323"/>
      <c r="DFI9" s="323"/>
      <c r="DFJ9" s="323"/>
      <c r="DFK9" s="409"/>
      <c r="DFL9" s="409"/>
      <c r="DFM9" s="323"/>
      <c r="DFN9" s="323"/>
      <c r="DFO9" s="323"/>
      <c r="DFP9" s="323"/>
      <c r="DFQ9" s="323"/>
      <c r="DFR9" s="323"/>
      <c r="DFS9" s="323"/>
      <c r="DFT9" s="323"/>
      <c r="DFU9" s="323"/>
      <c r="DFV9" s="323"/>
      <c r="DFW9" s="409"/>
      <c r="DFX9" s="409"/>
      <c r="DFY9" s="323"/>
      <c r="DFZ9" s="323"/>
      <c r="DGA9" s="323"/>
      <c r="DGB9" s="323"/>
      <c r="DGC9" s="323"/>
      <c r="DGD9" s="323"/>
      <c r="DGE9" s="323"/>
      <c r="DGF9" s="323"/>
      <c r="DGG9" s="323"/>
      <c r="DGH9" s="323"/>
      <c r="DGI9" s="409"/>
      <c r="DGJ9" s="409"/>
      <c r="DGK9" s="323"/>
      <c r="DGL9" s="323"/>
      <c r="DGM9" s="323"/>
      <c r="DGN9" s="323"/>
      <c r="DGO9" s="323"/>
      <c r="DGP9" s="323"/>
      <c r="DGQ9" s="323"/>
      <c r="DGR9" s="323"/>
      <c r="DGS9" s="323"/>
      <c r="DGT9" s="323"/>
      <c r="DGU9" s="409"/>
      <c r="DGV9" s="409"/>
      <c r="DGW9" s="323"/>
      <c r="DGX9" s="323"/>
      <c r="DGY9" s="323"/>
      <c r="DGZ9" s="323"/>
      <c r="DHA9" s="323"/>
      <c r="DHB9" s="323"/>
      <c r="DHC9" s="323"/>
      <c r="DHD9" s="323"/>
      <c r="DHE9" s="323"/>
      <c r="DHF9" s="323"/>
      <c r="DHG9" s="409"/>
      <c r="DHH9" s="409"/>
      <c r="DHI9" s="323"/>
      <c r="DHJ9" s="323"/>
      <c r="DHK9" s="323"/>
      <c r="DHL9" s="323"/>
      <c r="DHM9" s="323"/>
      <c r="DHN9" s="323"/>
      <c r="DHO9" s="323"/>
      <c r="DHP9" s="323"/>
      <c r="DHQ9" s="323"/>
      <c r="DHR9" s="323"/>
      <c r="DHS9" s="409"/>
      <c r="DHT9" s="409"/>
      <c r="DHU9" s="323"/>
      <c r="DHV9" s="323"/>
      <c r="DHW9" s="323"/>
      <c r="DHX9" s="323"/>
      <c r="DHY9" s="323"/>
      <c r="DHZ9" s="323"/>
      <c r="DIA9" s="323"/>
      <c r="DIB9" s="323"/>
      <c r="DIC9" s="323"/>
      <c r="DID9" s="323"/>
      <c r="DIE9" s="409"/>
      <c r="DIF9" s="409"/>
      <c r="DIG9" s="323"/>
      <c r="DIH9" s="323"/>
      <c r="DII9" s="323"/>
      <c r="DIJ9" s="323"/>
      <c r="DIK9" s="323"/>
      <c r="DIL9" s="323"/>
      <c r="DIM9" s="323"/>
      <c r="DIN9" s="323"/>
      <c r="DIO9" s="323"/>
      <c r="DIP9" s="323"/>
      <c r="DIQ9" s="409"/>
      <c r="DIR9" s="409"/>
      <c r="DIS9" s="323"/>
      <c r="DIT9" s="323"/>
      <c r="DIU9" s="323"/>
      <c r="DIV9" s="323"/>
      <c r="DIW9" s="323"/>
      <c r="DIX9" s="323"/>
      <c r="DIY9" s="323"/>
      <c r="DIZ9" s="323"/>
      <c r="DJA9" s="323"/>
      <c r="DJB9" s="323"/>
      <c r="DJC9" s="409"/>
      <c r="DJD9" s="409"/>
      <c r="DJE9" s="323"/>
      <c r="DJF9" s="323"/>
      <c r="DJG9" s="323"/>
      <c r="DJH9" s="323"/>
      <c r="DJI9" s="323"/>
      <c r="DJJ9" s="323"/>
      <c r="DJK9" s="323"/>
      <c r="DJL9" s="323"/>
      <c r="DJM9" s="323"/>
      <c r="DJN9" s="323"/>
      <c r="DJO9" s="409"/>
      <c r="DJP9" s="409"/>
      <c r="DJQ9" s="323"/>
      <c r="DJR9" s="323"/>
      <c r="DJS9" s="323"/>
      <c r="DJT9" s="323"/>
      <c r="DJU9" s="323"/>
      <c r="DJV9" s="323"/>
      <c r="DJW9" s="323"/>
      <c r="DJX9" s="323"/>
      <c r="DJY9" s="323"/>
      <c r="DJZ9" s="323"/>
      <c r="DKA9" s="409"/>
      <c r="DKB9" s="409"/>
      <c r="DKC9" s="323"/>
      <c r="DKD9" s="323"/>
      <c r="DKE9" s="323"/>
      <c r="DKF9" s="323"/>
      <c r="DKG9" s="323"/>
      <c r="DKH9" s="323"/>
      <c r="DKI9" s="323"/>
      <c r="DKJ9" s="323"/>
      <c r="DKK9" s="323"/>
      <c r="DKL9" s="323"/>
      <c r="DKM9" s="409"/>
      <c r="DKN9" s="409"/>
      <c r="DKO9" s="323"/>
      <c r="DKP9" s="323"/>
      <c r="DKQ9" s="323"/>
      <c r="DKR9" s="323"/>
      <c r="DKS9" s="323"/>
      <c r="DKT9" s="323"/>
      <c r="DKU9" s="323"/>
      <c r="DKV9" s="323"/>
      <c r="DKW9" s="323"/>
      <c r="DKX9" s="323"/>
      <c r="DKY9" s="409"/>
      <c r="DKZ9" s="409"/>
      <c r="DLA9" s="323"/>
      <c r="DLB9" s="323"/>
      <c r="DLC9" s="323"/>
      <c r="DLD9" s="323"/>
      <c r="DLE9" s="323"/>
      <c r="DLF9" s="323"/>
      <c r="DLG9" s="323"/>
      <c r="DLH9" s="323"/>
      <c r="DLI9" s="323"/>
      <c r="DLJ9" s="323"/>
      <c r="DLK9" s="409"/>
      <c r="DLL9" s="409"/>
      <c r="DLM9" s="323"/>
      <c r="DLN9" s="323"/>
      <c r="DLO9" s="323"/>
      <c r="DLP9" s="323"/>
      <c r="DLQ9" s="323"/>
      <c r="DLR9" s="323"/>
      <c r="DLS9" s="323"/>
      <c r="DLT9" s="323"/>
      <c r="DLU9" s="323"/>
      <c r="DLV9" s="323"/>
      <c r="DLW9" s="409"/>
      <c r="DLX9" s="409"/>
      <c r="DLY9" s="323"/>
      <c r="DLZ9" s="323"/>
      <c r="DMA9" s="323"/>
      <c r="DMB9" s="323"/>
      <c r="DMC9" s="323"/>
      <c r="DMD9" s="323"/>
      <c r="DME9" s="323"/>
      <c r="DMF9" s="323"/>
      <c r="DMG9" s="323"/>
      <c r="DMH9" s="323"/>
      <c r="DMI9" s="409"/>
      <c r="DMJ9" s="409"/>
      <c r="DMK9" s="323"/>
      <c r="DML9" s="323"/>
      <c r="DMM9" s="323"/>
      <c r="DMN9" s="323"/>
      <c r="DMO9" s="323"/>
      <c r="DMP9" s="323"/>
      <c r="DMQ9" s="323"/>
      <c r="DMR9" s="323"/>
      <c r="DMS9" s="323"/>
      <c r="DMT9" s="323"/>
      <c r="DMU9" s="409"/>
      <c r="DMV9" s="409"/>
      <c r="DMW9" s="323"/>
      <c r="DMX9" s="323"/>
      <c r="DMY9" s="323"/>
      <c r="DMZ9" s="323"/>
      <c r="DNA9" s="323"/>
      <c r="DNB9" s="323"/>
      <c r="DNC9" s="323"/>
      <c r="DND9" s="323"/>
      <c r="DNE9" s="323"/>
      <c r="DNF9" s="323"/>
      <c r="DNG9" s="409"/>
      <c r="DNH9" s="409"/>
      <c r="DNI9" s="323"/>
      <c r="DNJ9" s="323"/>
      <c r="DNK9" s="323"/>
      <c r="DNL9" s="323"/>
      <c r="DNM9" s="323"/>
      <c r="DNN9" s="323"/>
      <c r="DNO9" s="323"/>
      <c r="DNP9" s="323"/>
      <c r="DNQ9" s="323"/>
      <c r="DNR9" s="323"/>
      <c r="DNS9" s="409"/>
      <c r="DNT9" s="409"/>
      <c r="DNU9" s="323"/>
      <c r="DNV9" s="323"/>
      <c r="DNW9" s="323"/>
      <c r="DNX9" s="323"/>
      <c r="DNY9" s="323"/>
      <c r="DNZ9" s="323"/>
      <c r="DOA9" s="323"/>
      <c r="DOB9" s="323"/>
      <c r="DOC9" s="323"/>
      <c r="DOD9" s="323"/>
      <c r="DOE9" s="409"/>
      <c r="DOF9" s="409"/>
      <c r="DOG9" s="323"/>
      <c r="DOH9" s="323"/>
      <c r="DOI9" s="323"/>
      <c r="DOJ9" s="323"/>
      <c r="DOK9" s="323"/>
      <c r="DOL9" s="323"/>
      <c r="DOM9" s="323"/>
      <c r="DON9" s="323"/>
      <c r="DOO9" s="323"/>
      <c r="DOP9" s="323"/>
      <c r="DOQ9" s="409"/>
      <c r="DOR9" s="409"/>
      <c r="DOS9" s="323"/>
      <c r="DOT9" s="323"/>
      <c r="DOU9" s="323"/>
      <c r="DOV9" s="323"/>
      <c r="DOW9" s="323"/>
      <c r="DOX9" s="323"/>
      <c r="DOY9" s="323"/>
      <c r="DOZ9" s="323"/>
      <c r="DPA9" s="323"/>
      <c r="DPB9" s="323"/>
      <c r="DPC9" s="409"/>
      <c r="DPD9" s="409"/>
      <c r="DPE9" s="323"/>
      <c r="DPF9" s="323"/>
      <c r="DPG9" s="323"/>
      <c r="DPH9" s="323"/>
      <c r="DPI9" s="323"/>
      <c r="DPJ9" s="323"/>
      <c r="DPK9" s="323"/>
      <c r="DPL9" s="323"/>
      <c r="DPM9" s="323"/>
      <c r="DPN9" s="323"/>
      <c r="DPO9" s="409"/>
      <c r="DPP9" s="409"/>
      <c r="DPQ9" s="323"/>
      <c r="DPR9" s="323"/>
      <c r="DPS9" s="323"/>
      <c r="DPT9" s="323"/>
      <c r="DPU9" s="323"/>
      <c r="DPV9" s="323"/>
      <c r="DPW9" s="323"/>
      <c r="DPX9" s="323"/>
      <c r="DPY9" s="323"/>
      <c r="DPZ9" s="323"/>
      <c r="DQA9" s="409"/>
      <c r="DQB9" s="409"/>
      <c r="DQC9" s="323"/>
      <c r="DQD9" s="323"/>
      <c r="DQE9" s="323"/>
      <c r="DQF9" s="323"/>
      <c r="DQG9" s="323"/>
      <c r="DQH9" s="323"/>
      <c r="DQI9" s="323"/>
      <c r="DQJ9" s="323"/>
      <c r="DQK9" s="323"/>
      <c r="DQL9" s="323"/>
      <c r="DQM9" s="409"/>
      <c r="DQN9" s="409"/>
      <c r="DQO9" s="323"/>
      <c r="DQP9" s="323"/>
      <c r="DQQ9" s="323"/>
      <c r="DQR9" s="323"/>
      <c r="DQS9" s="323"/>
      <c r="DQT9" s="323"/>
      <c r="DQU9" s="323"/>
      <c r="DQV9" s="323"/>
      <c r="DQW9" s="323"/>
      <c r="DQX9" s="323"/>
      <c r="DQY9" s="409"/>
      <c r="DQZ9" s="409"/>
      <c r="DRA9" s="323"/>
      <c r="DRB9" s="323"/>
      <c r="DRC9" s="323"/>
      <c r="DRD9" s="323"/>
      <c r="DRE9" s="323"/>
      <c r="DRF9" s="323"/>
      <c r="DRG9" s="323"/>
      <c r="DRH9" s="323"/>
      <c r="DRI9" s="323"/>
      <c r="DRJ9" s="323"/>
      <c r="DRK9" s="409"/>
      <c r="DRL9" s="409"/>
      <c r="DRM9" s="323"/>
      <c r="DRN9" s="323"/>
      <c r="DRO9" s="323"/>
      <c r="DRP9" s="323"/>
      <c r="DRQ9" s="323"/>
      <c r="DRR9" s="323"/>
      <c r="DRS9" s="323"/>
      <c r="DRT9" s="323"/>
      <c r="DRU9" s="323"/>
      <c r="DRV9" s="323"/>
      <c r="DRW9" s="409"/>
      <c r="DRX9" s="409"/>
      <c r="DRY9" s="323"/>
      <c r="DRZ9" s="323"/>
      <c r="DSA9" s="323"/>
      <c r="DSB9" s="323"/>
      <c r="DSC9" s="323"/>
      <c r="DSD9" s="323"/>
      <c r="DSE9" s="323"/>
      <c r="DSF9" s="323"/>
      <c r="DSG9" s="323"/>
      <c r="DSH9" s="323"/>
      <c r="DSI9" s="409"/>
      <c r="DSJ9" s="409"/>
      <c r="DSK9" s="323"/>
      <c r="DSL9" s="323"/>
      <c r="DSM9" s="323"/>
      <c r="DSN9" s="323"/>
      <c r="DSO9" s="323"/>
      <c r="DSP9" s="323"/>
      <c r="DSQ9" s="323"/>
      <c r="DSR9" s="323"/>
      <c r="DSS9" s="323"/>
      <c r="DST9" s="323"/>
      <c r="DSU9" s="409"/>
      <c r="DSV9" s="409"/>
      <c r="DSW9" s="323"/>
      <c r="DSX9" s="323"/>
      <c r="DSY9" s="323"/>
      <c r="DSZ9" s="323"/>
      <c r="DTA9" s="323"/>
      <c r="DTB9" s="323"/>
      <c r="DTC9" s="323"/>
      <c r="DTD9" s="323"/>
      <c r="DTE9" s="323"/>
      <c r="DTF9" s="323"/>
      <c r="DTG9" s="409"/>
      <c r="DTH9" s="409"/>
      <c r="DTI9" s="323"/>
      <c r="DTJ9" s="323"/>
      <c r="DTK9" s="323"/>
      <c r="DTL9" s="323"/>
      <c r="DTM9" s="323"/>
      <c r="DTN9" s="323"/>
      <c r="DTO9" s="323"/>
      <c r="DTP9" s="323"/>
      <c r="DTQ9" s="323"/>
      <c r="DTR9" s="323"/>
      <c r="DTS9" s="409"/>
      <c r="DTT9" s="409"/>
      <c r="DTU9" s="323"/>
      <c r="DTV9" s="323"/>
      <c r="DTW9" s="323"/>
      <c r="DTX9" s="323"/>
      <c r="DTY9" s="323"/>
      <c r="DTZ9" s="323"/>
      <c r="DUA9" s="323"/>
      <c r="DUB9" s="323"/>
      <c r="DUC9" s="323"/>
      <c r="DUD9" s="323"/>
      <c r="DUE9" s="409"/>
      <c r="DUF9" s="409"/>
      <c r="DUG9" s="323"/>
      <c r="DUH9" s="323"/>
      <c r="DUI9" s="323"/>
      <c r="DUJ9" s="323"/>
      <c r="DUK9" s="323"/>
      <c r="DUL9" s="323"/>
      <c r="DUM9" s="323"/>
      <c r="DUN9" s="323"/>
      <c r="DUO9" s="323"/>
      <c r="DUP9" s="323"/>
      <c r="DUQ9" s="409"/>
      <c r="DUR9" s="409"/>
      <c r="DUS9" s="323"/>
      <c r="DUT9" s="323"/>
      <c r="DUU9" s="323"/>
      <c r="DUV9" s="323"/>
      <c r="DUW9" s="323"/>
      <c r="DUX9" s="323"/>
      <c r="DUY9" s="323"/>
      <c r="DUZ9" s="323"/>
      <c r="DVA9" s="323"/>
      <c r="DVB9" s="323"/>
      <c r="DVC9" s="409"/>
      <c r="DVD9" s="409"/>
      <c r="DVE9" s="323"/>
      <c r="DVF9" s="323"/>
      <c r="DVG9" s="323"/>
      <c r="DVH9" s="323"/>
      <c r="DVI9" s="323"/>
      <c r="DVJ9" s="323"/>
      <c r="DVK9" s="323"/>
      <c r="DVL9" s="323"/>
      <c r="DVM9" s="323"/>
      <c r="DVN9" s="323"/>
      <c r="DVO9" s="409"/>
      <c r="DVP9" s="409"/>
      <c r="DVQ9" s="323"/>
      <c r="DVR9" s="323"/>
      <c r="DVS9" s="323"/>
      <c r="DVT9" s="323"/>
      <c r="DVU9" s="323"/>
      <c r="DVV9" s="323"/>
      <c r="DVW9" s="323"/>
      <c r="DVX9" s="323"/>
      <c r="DVY9" s="323"/>
      <c r="DVZ9" s="323"/>
      <c r="DWA9" s="409"/>
      <c r="DWB9" s="409"/>
      <c r="DWC9" s="323"/>
      <c r="DWD9" s="323"/>
      <c r="DWE9" s="323"/>
      <c r="DWF9" s="323"/>
      <c r="DWG9" s="323"/>
      <c r="DWH9" s="323"/>
      <c r="DWI9" s="323"/>
      <c r="DWJ9" s="323"/>
      <c r="DWK9" s="323"/>
      <c r="DWL9" s="323"/>
      <c r="DWM9" s="409"/>
      <c r="DWN9" s="409"/>
      <c r="DWO9" s="323"/>
      <c r="DWP9" s="323"/>
      <c r="DWQ9" s="323"/>
      <c r="DWR9" s="323"/>
      <c r="DWS9" s="323"/>
      <c r="DWT9" s="323"/>
      <c r="DWU9" s="323"/>
      <c r="DWV9" s="323"/>
      <c r="DWW9" s="323"/>
      <c r="DWX9" s="323"/>
      <c r="DWY9" s="409"/>
      <c r="DWZ9" s="409"/>
      <c r="DXA9" s="323"/>
      <c r="DXB9" s="323"/>
      <c r="DXC9" s="323"/>
      <c r="DXD9" s="323"/>
      <c r="DXE9" s="323"/>
      <c r="DXF9" s="323"/>
      <c r="DXG9" s="323"/>
      <c r="DXH9" s="323"/>
      <c r="DXI9" s="323"/>
      <c r="DXJ9" s="323"/>
      <c r="DXK9" s="409"/>
      <c r="DXL9" s="409"/>
      <c r="DXM9" s="323"/>
      <c r="DXN9" s="323"/>
      <c r="DXO9" s="323"/>
      <c r="DXP9" s="323"/>
      <c r="DXQ9" s="323"/>
      <c r="DXR9" s="323"/>
      <c r="DXS9" s="323"/>
      <c r="DXT9" s="323"/>
      <c r="DXU9" s="323"/>
      <c r="DXV9" s="323"/>
      <c r="DXW9" s="409"/>
      <c r="DXX9" s="409"/>
      <c r="DXY9" s="323"/>
      <c r="DXZ9" s="323"/>
      <c r="DYA9" s="323"/>
      <c r="DYB9" s="323"/>
      <c r="DYC9" s="323"/>
      <c r="DYD9" s="323"/>
      <c r="DYE9" s="323"/>
      <c r="DYF9" s="323"/>
      <c r="DYG9" s="323"/>
      <c r="DYH9" s="323"/>
      <c r="DYI9" s="409"/>
      <c r="DYJ9" s="409"/>
      <c r="DYK9" s="323"/>
      <c r="DYL9" s="323"/>
      <c r="DYM9" s="323"/>
      <c r="DYN9" s="323"/>
      <c r="DYO9" s="323"/>
      <c r="DYP9" s="323"/>
      <c r="DYQ9" s="323"/>
      <c r="DYR9" s="323"/>
      <c r="DYS9" s="323"/>
      <c r="DYT9" s="323"/>
      <c r="DYU9" s="409"/>
      <c r="DYV9" s="409"/>
      <c r="DYW9" s="323"/>
      <c r="DYX9" s="323"/>
      <c r="DYY9" s="323"/>
      <c r="DYZ9" s="323"/>
      <c r="DZA9" s="323"/>
      <c r="DZB9" s="323"/>
      <c r="DZC9" s="323"/>
      <c r="DZD9" s="323"/>
      <c r="DZE9" s="323"/>
      <c r="DZF9" s="323"/>
      <c r="DZG9" s="409"/>
      <c r="DZH9" s="409"/>
      <c r="DZI9" s="323"/>
      <c r="DZJ9" s="323"/>
      <c r="DZK9" s="323"/>
      <c r="DZL9" s="323"/>
      <c r="DZM9" s="323"/>
      <c r="DZN9" s="323"/>
      <c r="DZO9" s="323"/>
      <c r="DZP9" s="323"/>
      <c r="DZQ9" s="323"/>
      <c r="DZR9" s="323"/>
      <c r="DZS9" s="409"/>
      <c r="DZT9" s="409"/>
      <c r="DZU9" s="323"/>
      <c r="DZV9" s="323"/>
      <c r="DZW9" s="323"/>
      <c r="DZX9" s="323"/>
      <c r="DZY9" s="323"/>
      <c r="DZZ9" s="323"/>
      <c r="EAA9" s="323"/>
      <c r="EAB9" s="323"/>
      <c r="EAC9" s="323"/>
      <c r="EAD9" s="323"/>
      <c r="EAE9" s="409"/>
      <c r="EAF9" s="409"/>
      <c r="EAG9" s="323"/>
      <c r="EAH9" s="323"/>
      <c r="EAI9" s="323"/>
      <c r="EAJ9" s="323"/>
      <c r="EAK9" s="323"/>
      <c r="EAL9" s="323"/>
      <c r="EAM9" s="323"/>
      <c r="EAN9" s="323"/>
      <c r="EAO9" s="323"/>
      <c r="EAP9" s="323"/>
      <c r="EAQ9" s="409"/>
      <c r="EAR9" s="409"/>
      <c r="EAS9" s="323"/>
      <c r="EAT9" s="323"/>
      <c r="EAU9" s="323"/>
      <c r="EAV9" s="323"/>
      <c r="EAW9" s="323"/>
      <c r="EAX9" s="323"/>
      <c r="EAY9" s="323"/>
      <c r="EAZ9" s="323"/>
      <c r="EBA9" s="323"/>
      <c r="EBB9" s="323"/>
      <c r="EBC9" s="409"/>
      <c r="EBD9" s="409"/>
      <c r="EBE9" s="323"/>
      <c r="EBF9" s="323"/>
      <c r="EBG9" s="323"/>
      <c r="EBH9" s="323"/>
      <c r="EBI9" s="323"/>
      <c r="EBJ9" s="323"/>
      <c r="EBK9" s="323"/>
      <c r="EBL9" s="323"/>
      <c r="EBM9" s="323"/>
      <c r="EBN9" s="323"/>
      <c r="EBO9" s="409"/>
      <c r="EBP9" s="409"/>
      <c r="EBQ9" s="323"/>
      <c r="EBR9" s="323"/>
      <c r="EBS9" s="323"/>
      <c r="EBT9" s="323"/>
      <c r="EBU9" s="323"/>
      <c r="EBV9" s="323"/>
      <c r="EBW9" s="323"/>
      <c r="EBX9" s="323"/>
      <c r="EBY9" s="323"/>
      <c r="EBZ9" s="323"/>
      <c r="ECA9" s="409"/>
      <c r="ECB9" s="409"/>
      <c r="ECC9" s="323"/>
      <c r="ECD9" s="323"/>
      <c r="ECE9" s="323"/>
      <c r="ECF9" s="323"/>
      <c r="ECG9" s="323"/>
      <c r="ECH9" s="323"/>
      <c r="ECI9" s="323"/>
      <c r="ECJ9" s="323"/>
      <c r="ECK9" s="323"/>
      <c r="ECL9" s="323"/>
      <c r="ECM9" s="409"/>
      <c r="ECN9" s="409"/>
      <c r="ECO9" s="323"/>
      <c r="ECP9" s="323"/>
      <c r="ECQ9" s="323"/>
      <c r="ECR9" s="323"/>
      <c r="ECS9" s="323"/>
      <c r="ECT9" s="323"/>
      <c r="ECU9" s="323"/>
      <c r="ECV9" s="323"/>
      <c r="ECW9" s="323"/>
      <c r="ECX9" s="323"/>
      <c r="ECY9" s="409"/>
      <c r="ECZ9" s="409"/>
      <c r="EDA9" s="323"/>
      <c r="EDB9" s="323"/>
      <c r="EDC9" s="323"/>
      <c r="EDD9" s="323"/>
      <c r="EDE9" s="323"/>
      <c r="EDF9" s="323"/>
      <c r="EDG9" s="323"/>
      <c r="EDH9" s="323"/>
      <c r="EDI9" s="323"/>
      <c r="EDJ9" s="323"/>
      <c r="EDK9" s="409"/>
      <c r="EDL9" s="409"/>
      <c r="EDM9" s="323"/>
      <c r="EDN9" s="323"/>
      <c r="EDO9" s="323"/>
      <c r="EDP9" s="323"/>
      <c r="EDQ9" s="323"/>
      <c r="EDR9" s="323"/>
      <c r="EDS9" s="323"/>
      <c r="EDT9" s="323"/>
      <c r="EDU9" s="323"/>
      <c r="EDV9" s="323"/>
      <c r="EDW9" s="409"/>
      <c r="EDX9" s="409"/>
      <c r="EDY9" s="323"/>
      <c r="EDZ9" s="323"/>
      <c r="EEA9" s="323"/>
      <c r="EEB9" s="323"/>
      <c r="EEC9" s="323"/>
      <c r="EED9" s="323"/>
      <c r="EEE9" s="323"/>
      <c r="EEF9" s="323"/>
      <c r="EEG9" s="323"/>
      <c r="EEH9" s="323"/>
      <c r="EEI9" s="409"/>
      <c r="EEJ9" s="409"/>
      <c r="EEK9" s="323"/>
      <c r="EEL9" s="323"/>
      <c r="EEM9" s="323"/>
      <c r="EEN9" s="323"/>
      <c r="EEO9" s="323"/>
      <c r="EEP9" s="323"/>
      <c r="EEQ9" s="323"/>
      <c r="EER9" s="323"/>
      <c r="EES9" s="323"/>
      <c r="EET9" s="323"/>
      <c r="EEU9" s="409"/>
      <c r="EEV9" s="409"/>
      <c r="EEW9" s="323"/>
      <c r="EEX9" s="323"/>
      <c r="EEY9" s="323"/>
      <c r="EEZ9" s="323"/>
      <c r="EFA9" s="323"/>
      <c r="EFB9" s="323"/>
      <c r="EFC9" s="323"/>
      <c r="EFD9" s="323"/>
      <c r="EFE9" s="323"/>
      <c r="EFF9" s="323"/>
      <c r="EFG9" s="409"/>
      <c r="EFH9" s="409"/>
      <c r="EFI9" s="323"/>
      <c r="EFJ9" s="323"/>
      <c r="EFK9" s="323"/>
      <c r="EFL9" s="323"/>
      <c r="EFM9" s="323"/>
      <c r="EFN9" s="323"/>
      <c r="EFO9" s="323"/>
      <c r="EFP9" s="323"/>
      <c r="EFQ9" s="323"/>
      <c r="EFR9" s="323"/>
      <c r="EFS9" s="409"/>
      <c r="EFT9" s="409"/>
      <c r="EFU9" s="323"/>
      <c r="EFV9" s="323"/>
      <c r="EFW9" s="323"/>
      <c r="EFX9" s="323"/>
      <c r="EFY9" s="323"/>
      <c r="EFZ9" s="323"/>
      <c r="EGA9" s="323"/>
      <c r="EGB9" s="323"/>
      <c r="EGC9" s="323"/>
      <c r="EGD9" s="323"/>
      <c r="EGE9" s="409"/>
      <c r="EGF9" s="409"/>
      <c r="EGG9" s="323"/>
      <c r="EGH9" s="323"/>
      <c r="EGI9" s="323"/>
      <c r="EGJ9" s="323"/>
      <c r="EGK9" s="323"/>
      <c r="EGL9" s="323"/>
      <c r="EGM9" s="323"/>
      <c r="EGN9" s="323"/>
      <c r="EGO9" s="323"/>
      <c r="EGP9" s="323"/>
      <c r="EGQ9" s="409"/>
      <c r="EGR9" s="409"/>
      <c r="EGS9" s="323"/>
      <c r="EGT9" s="323"/>
      <c r="EGU9" s="323"/>
      <c r="EGV9" s="323"/>
      <c r="EGW9" s="323"/>
      <c r="EGX9" s="323"/>
      <c r="EGY9" s="323"/>
      <c r="EGZ9" s="323"/>
      <c r="EHA9" s="323"/>
      <c r="EHB9" s="323"/>
      <c r="EHC9" s="409"/>
      <c r="EHD9" s="409"/>
      <c r="EHE9" s="323"/>
      <c r="EHF9" s="323"/>
      <c r="EHG9" s="323"/>
      <c r="EHH9" s="323"/>
      <c r="EHI9" s="323"/>
      <c r="EHJ9" s="323"/>
      <c r="EHK9" s="323"/>
      <c r="EHL9" s="323"/>
      <c r="EHM9" s="323"/>
      <c r="EHN9" s="323"/>
      <c r="EHO9" s="409"/>
      <c r="EHP9" s="409"/>
      <c r="EHQ9" s="323"/>
      <c r="EHR9" s="323"/>
      <c r="EHS9" s="323"/>
      <c r="EHT9" s="323"/>
      <c r="EHU9" s="323"/>
      <c r="EHV9" s="323"/>
      <c r="EHW9" s="323"/>
      <c r="EHX9" s="323"/>
      <c r="EHY9" s="323"/>
      <c r="EHZ9" s="323"/>
      <c r="EIA9" s="409"/>
      <c r="EIB9" s="409"/>
      <c r="EIC9" s="323"/>
      <c r="EID9" s="323"/>
      <c r="EIE9" s="323"/>
      <c r="EIF9" s="323"/>
      <c r="EIG9" s="323"/>
      <c r="EIH9" s="323"/>
      <c r="EII9" s="323"/>
      <c r="EIJ9" s="323"/>
      <c r="EIK9" s="323"/>
      <c r="EIL9" s="323"/>
      <c r="EIM9" s="409"/>
      <c r="EIN9" s="409"/>
      <c r="EIO9" s="323"/>
      <c r="EIP9" s="323"/>
      <c r="EIQ9" s="323"/>
      <c r="EIR9" s="323"/>
      <c r="EIS9" s="323"/>
      <c r="EIT9" s="323"/>
      <c r="EIU9" s="323"/>
      <c r="EIV9" s="323"/>
      <c r="EIW9" s="323"/>
      <c r="EIX9" s="323"/>
      <c r="EIY9" s="409"/>
      <c r="EIZ9" s="409"/>
      <c r="EJA9" s="323"/>
      <c r="EJB9" s="323"/>
      <c r="EJC9" s="323"/>
      <c r="EJD9" s="323"/>
      <c r="EJE9" s="323"/>
      <c r="EJF9" s="323"/>
      <c r="EJG9" s="323"/>
      <c r="EJH9" s="323"/>
      <c r="EJI9" s="323"/>
      <c r="EJJ9" s="323"/>
      <c r="EJK9" s="409"/>
      <c r="EJL9" s="409"/>
      <c r="EJM9" s="323"/>
      <c r="EJN9" s="323"/>
      <c r="EJO9" s="323"/>
      <c r="EJP9" s="323"/>
      <c r="EJQ9" s="323"/>
      <c r="EJR9" s="323"/>
      <c r="EJS9" s="323"/>
      <c r="EJT9" s="323"/>
      <c r="EJU9" s="323"/>
      <c r="EJV9" s="323"/>
      <c r="EJW9" s="409"/>
      <c r="EJX9" s="409"/>
      <c r="EJY9" s="323"/>
      <c r="EJZ9" s="323"/>
      <c r="EKA9" s="323"/>
      <c r="EKB9" s="323"/>
      <c r="EKC9" s="323"/>
      <c r="EKD9" s="323"/>
      <c r="EKE9" s="323"/>
      <c r="EKF9" s="323"/>
      <c r="EKG9" s="323"/>
      <c r="EKH9" s="323"/>
      <c r="EKI9" s="409"/>
      <c r="EKJ9" s="409"/>
      <c r="EKK9" s="323"/>
      <c r="EKL9" s="323"/>
      <c r="EKM9" s="323"/>
      <c r="EKN9" s="323"/>
      <c r="EKO9" s="323"/>
      <c r="EKP9" s="323"/>
      <c r="EKQ9" s="323"/>
      <c r="EKR9" s="323"/>
      <c r="EKS9" s="323"/>
      <c r="EKT9" s="323"/>
      <c r="EKU9" s="409"/>
      <c r="EKV9" s="409"/>
      <c r="EKW9" s="323"/>
      <c r="EKX9" s="323"/>
      <c r="EKY9" s="323"/>
      <c r="EKZ9" s="323"/>
      <c r="ELA9" s="323"/>
      <c r="ELB9" s="323"/>
      <c r="ELC9" s="323"/>
      <c r="ELD9" s="323"/>
      <c r="ELE9" s="323"/>
      <c r="ELF9" s="323"/>
      <c r="ELG9" s="409"/>
      <c r="ELH9" s="409"/>
      <c r="ELI9" s="323"/>
      <c r="ELJ9" s="323"/>
      <c r="ELK9" s="323"/>
      <c r="ELL9" s="323"/>
      <c r="ELM9" s="323"/>
      <c r="ELN9" s="323"/>
      <c r="ELO9" s="323"/>
      <c r="ELP9" s="323"/>
      <c r="ELQ9" s="323"/>
      <c r="ELR9" s="323"/>
      <c r="ELS9" s="409"/>
      <c r="ELT9" s="409"/>
      <c r="ELU9" s="323"/>
      <c r="ELV9" s="323"/>
      <c r="ELW9" s="323"/>
      <c r="ELX9" s="323"/>
      <c r="ELY9" s="323"/>
      <c r="ELZ9" s="323"/>
      <c r="EMA9" s="323"/>
      <c r="EMB9" s="323"/>
      <c r="EMC9" s="323"/>
      <c r="EMD9" s="323"/>
      <c r="EME9" s="409"/>
      <c r="EMF9" s="409"/>
      <c r="EMG9" s="323"/>
      <c r="EMH9" s="323"/>
      <c r="EMI9" s="323"/>
      <c r="EMJ9" s="323"/>
      <c r="EMK9" s="323"/>
      <c r="EML9" s="323"/>
      <c r="EMM9" s="323"/>
      <c r="EMN9" s="323"/>
      <c r="EMO9" s="323"/>
      <c r="EMP9" s="323"/>
      <c r="EMQ9" s="409"/>
      <c r="EMR9" s="409"/>
      <c r="EMS9" s="323"/>
      <c r="EMT9" s="323"/>
      <c r="EMU9" s="323"/>
      <c r="EMV9" s="323"/>
      <c r="EMW9" s="323"/>
      <c r="EMX9" s="323"/>
      <c r="EMY9" s="323"/>
      <c r="EMZ9" s="323"/>
      <c r="ENA9" s="323"/>
      <c r="ENB9" s="323"/>
      <c r="ENC9" s="409"/>
      <c r="END9" s="409"/>
      <c r="ENE9" s="323"/>
      <c r="ENF9" s="323"/>
      <c r="ENG9" s="323"/>
      <c r="ENH9" s="323"/>
      <c r="ENI9" s="323"/>
      <c r="ENJ9" s="323"/>
      <c r="ENK9" s="323"/>
      <c r="ENL9" s="323"/>
      <c r="ENM9" s="323"/>
      <c r="ENN9" s="323"/>
      <c r="ENO9" s="409"/>
      <c r="ENP9" s="409"/>
      <c r="ENQ9" s="323"/>
      <c r="ENR9" s="323"/>
      <c r="ENS9" s="323"/>
      <c r="ENT9" s="323"/>
      <c r="ENU9" s="323"/>
      <c r="ENV9" s="323"/>
      <c r="ENW9" s="323"/>
      <c r="ENX9" s="323"/>
      <c r="ENY9" s="323"/>
      <c r="ENZ9" s="323"/>
      <c r="EOA9" s="409"/>
      <c r="EOB9" s="409"/>
      <c r="EOC9" s="323"/>
      <c r="EOD9" s="323"/>
      <c r="EOE9" s="323"/>
      <c r="EOF9" s="323"/>
      <c r="EOG9" s="323"/>
      <c r="EOH9" s="323"/>
      <c r="EOI9" s="323"/>
      <c r="EOJ9" s="323"/>
      <c r="EOK9" s="323"/>
      <c r="EOL9" s="323"/>
      <c r="EOM9" s="409"/>
      <c r="EON9" s="409"/>
      <c r="EOO9" s="323"/>
      <c r="EOP9" s="323"/>
      <c r="EOQ9" s="323"/>
      <c r="EOR9" s="323"/>
      <c r="EOS9" s="323"/>
      <c r="EOT9" s="323"/>
      <c r="EOU9" s="323"/>
      <c r="EOV9" s="323"/>
      <c r="EOW9" s="323"/>
      <c r="EOX9" s="323"/>
      <c r="EOY9" s="409"/>
      <c r="EOZ9" s="409"/>
      <c r="EPA9" s="323"/>
      <c r="EPB9" s="323"/>
      <c r="EPC9" s="323"/>
      <c r="EPD9" s="323"/>
      <c r="EPE9" s="323"/>
      <c r="EPF9" s="323"/>
      <c r="EPG9" s="323"/>
      <c r="EPH9" s="323"/>
      <c r="EPI9" s="323"/>
      <c r="EPJ9" s="323"/>
      <c r="EPK9" s="409"/>
      <c r="EPL9" s="409"/>
      <c r="EPM9" s="323"/>
      <c r="EPN9" s="323"/>
      <c r="EPO9" s="323"/>
      <c r="EPP9" s="323"/>
      <c r="EPQ9" s="323"/>
      <c r="EPR9" s="323"/>
      <c r="EPS9" s="323"/>
      <c r="EPT9" s="323"/>
      <c r="EPU9" s="323"/>
      <c r="EPV9" s="323"/>
      <c r="EPW9" s="409"/>
      <c r="EPX9" s="409"/>
      <c r="EPY9" s="323"/>
      <c r="EPZ9" s="323"/>
      <c r="EQA9" s="323"/>
      <c r="EQB9" s="323"/>
      <c r="EQC9" s="323"/>
      <c r="EQD9" s="323"/>
      <c r="EQE9" s="323"/>
      <c r="EQF9" s="323"/>
      <c r="EQG9" s="323"/>
      <c r="EQH9" s="323"/>
      <c r="EQI9" s="409"/>
      <c r="EQJ9" s="409"/>
      <c r="EQK9" s="323"/>
      <c r="EQL9" s="323"/>
      <c r="EQM9" s="323"/>
      <c r="EQN9" s="323"/>
      <c r="EQO9" s="323"/>
      <c r="EQP9" s="323"/>
      <c r="EQQ9" s="323"/>
      <c r="EQR9" s="323"/>
      <c r="EQS9" s="323"/>
      <c r="EQT9" s="323"/>
      <c r="EQU9" s="409"/>
      <c r="EQV9" s="409"/>
      <c r="EQW9" s="323"/>
      <c r="EQX9" s="323"/>
      <c r="EQY9" s="323"/>
      <c r="EQZ9" s="323"/>
      <c r="ERA9" s="323"/>
      <c r="ERB9" s="323"/>
      <c r="ERC9" s="323"/>
      <c r="ERD9" s="323"/>
      <c r="ERE9" s="323"/>
      <c r="ERF9" s="323"/>
      <c r="ERG9" s="409"/>
      <c r="ERH9" s="409"/>
      <c r="ERI9" s="323"/>
      <c r="ERJ9" s="323"/>
      <c r="ERK9" s="323"/>
      <c r="ERL9" s="323"/>
      <c r="ERM9" s="323"/>
      <c r="ERN9" s="323"/>
      <c r="ERO9" s="323"/>
      <c r="ERP9" s="323"/>
      <c r="ERQ9" s="323"/>
      <c r="ERR9" s="323"/>
      <c r="ERS9" s="409"/>
      <c r="ERT9" s="409"/>
      <c r="ERU9" s="323"/>
      <c r="ERV9" s="323"/>
      <c r="ERW9" s="323"/>
      <c r="ERX9" s="323"/>
      <c r="ERY9" s="323"/>
      <c r="ERZ9" s="323"/>
      <c r="ESA9" s="323"/>
      <c r="ESB9" s="323"/>
      <c r="ESC9" s="323"/>
      <c r="ESD9" s="323"/>
      <c r="ESE9" s="409"/>
      <c r="ESF9" s="409"/>
      <c r="ESG9" s="323"/>
      <c r="ESH9" s="323"/>
      <c r="ESI9" s="323"/>
      <c r="ESJ9" s="323"/>
      <c r="ESK9" s="323"/>
      <c r="ESL9" s="323"/>
      <c r="ESM9" s="323"/>
      <c r="ESN9" s="323"/>
      <c r="ESO9" s="323"/>
      <c r="ESP9" s="323"/>
      <c r="ESQ9" s="409"/>
      <c r="ESR9" s="409"/>
      <c r="ESS9" s="323"/>
      <c r="EST9" s="323"/>
      <c r="ESU9" s="323"/>
      <c r="ESV9" s="323"/>
      <c r="ESW9" s="323"/>
      <c r="ESX9" s="323"/>
      <c r="ESY9" s="323"/>
      <c r="ESZ9" s="323"/>
      <c r="ETA9" s="323"/>
      <c r="ETB9" s="323"/>
      <c r="ETC9" s="409"/>
      <c r="ETD9" s="409"/>
      <c r="ETE9" s="323"/>
      <c r="ETF9" s="323"/>
      <c r="ETG9" s="323"/>
      <c r="ETH9" s="323"/>
      <c r="ETI9" s="323"/>
      <c r="ETJ9" s="323"/>
      <c r="ETK9" s="323"/>
      <c r="ETL9" s="323"/>
      <c r="ETM9" s="323"/>
      <c r="ETN9" s="323"/>
      <c r="ETO9" s="409"/>
      <c r="ETP9" s="409"/>
      <c r="ETQ9" s="323"/>
      <c r="ETR9" s="323"/>
      <c r="ETS9" s="323"/>
      <c r="ETT9" s="323"/>
      <c r="ETU9" s="323"/>
      <c r="ETV9" s="323"/>
      <c r="ETW9" s="323"/>
      <c r="ETX9" s="323"/>
      <c r="ETY9" s="323"/>
      <c r="ETZ9" s="323"/>
      <c r="EUA9" s="409"/>
      <c r="EUB9" s="409"/>
      <c r="EUC9" s="323"/>
      <c r="EUD9" s="323"/>
      <c r="EUE9" s="323"/>
      <c r="EUF9" s="323"/>
      <c r="EUG9" s="323"/>
      <c r="EUH9" s="323"/>
      <c r="EUI9" s="323"/>
      <c r="EUJ9" s="323"/>
      <c r="EUK9" s="323"/>
      <c r="EUL9" s="323"/>
      <c r="EUM9" s="409"/>
      <c r="EUN9" s="409"/>
      <c r="EUO9" s="323"/>
      <c r="EUP9" s="323"/>
      <c r="EUQ9" s="323"/>
      <c r="EUR9" s="323"/>
      <c r="EUS9" s="323"/>
      <c r="EUT9" s="323"/>
      <c r="EUU9" s="323"/>
      <c r="EUV9" s="323"/>
      <c r="EUW9" s="323"/>
      <c r="EUX9" s="323"/>
      <c r="EUY9" s="409"/>
      <c r="EUZ9" s="409"/>
      <c r="EVA9" s="323"/>
      <c r="EVB9" s="323"/>
      <c r="EVC9" s="323"/>
      <c r="EVD9" s="323"/>
      <c r="EVE9" s="323"/>
      <c r="EVF9" s="323"/>
      <c r="EVG9" s="323"/>
      <c r="EVH9" s="323"/>
      <c r="EVI9" s="323"/>
      <c r="EVJ9" s="323"/>
      <c r="EVK9" s="409"/>
      <c r="EVL9" s="409"/>
      <c r="EVM9" s="323"/>
      <c r="EVN9" s="323"/>
      <c r="EVO9" s="323"/>
      <c r="EVP9" s="323"/>
      <c r="EVQ9" s="323"/>
      <c r="EVR9" s="323"/>
      <c r="EVS9" s="323"/>
      <c r="EVT9" s="323"/>
      <c r="EVU9" s="323"/>
      <c r="EVV9" s="323"/>
      <c r="EVW9" s="409"/>
      <c r="EVX9" s="409"/>
      <c r="EVY9" s="323"/>
      <c r="EVZ9" s="323"/>
      <c r="EWA9" s="323"/>
      <c r="EWB9" s="323"/>
      <c r="EWC9" s="323"/>
      <c r="EWD9" s="323"/>
      <c r="EWE9" s="323"/>
      <c r="EWF9" s="323"/>
      <c r="EWG9" s="323"/>
      <c r="EWH9" s="323"/>
      <c r="EWI9" s="409"/>
      <c r="EWJ9" s="409"/>
      <c r="EWK9" s="323"/>
      <c r="EWL9" s="323"/>
      <c r="EWM9" s="323"/>
      <c r="EWN9" s="323"/>
      <c r="EWO9" s="323"/>
      <c r="EWP9" s="323"/>
      <c r="EWQ9" s="323"/>
      <c r="EWR9" s="323"/>
      <c r="EWS9" s="323"/>
      <c r="EWT9" s="323"/>
      <c r="EWU9" s="409"/>
      <c r="EWV9" s="409"/>
      <c r="EWW9" s="323"/>
      <c r="EWX9" s="323"/>
      <c r="EWY9" s="323"/>
      <c r="EWZ9" s="323"/>
      <c r="EXA9" s="323"/>
      <c r="EXB9" s="323"/>
      <c r="EXC9" s="323"/>
      <c r="EXD9" s="323"/>
      <c r="EXE9" s="323"/>
      <c r="EXF9" s="323"/>
      <c r="EXG9" s="409"/>
      <c r="EXH9" s="409"/>
      <c r="EXI9" s="323"/>
      <c r="EXJ9" s="323"/>
      <c r="EXK9" s="323"/>
      <c r="EXL9" s="323"/>
      <c r="EXM9" s="323"/>
      <c r="EXN9" s="323"/>
      <c r="EXO9" s="323"/>
      <c r="EXP9" s="323"/>
      <c r="EXQ9" s="323"/>
      <c r="EXR9" s="323"/>
      <c r="EXS9" s="409"/>
      <c r="EXT9" s="409"/>
      <c r="EXU9" s="323"/>
      <c r="EXV9" s="323"/>
      <c r="EXW9" s="323"/>
      <c r="EXX9" s="323"/>
      <c r="EXY9" s="323"/>
      <c r="EXZ9" s="323"/>
      <c r="EYA9" s="323"/>
      <c r="EYB9" s="323"/>
      <c r="EYC9" s="323"/>
      <c r="EYD9" s="323"/>
      <c r="EYE9" s="409"/>
      <c r="EYF9" s="409"/>
      <c r="EYG9" s="323"/>
      <c r="EYH9" s="323"/>
      <c r="EYI9" s="323"/>
      <c r="EYJ9" s="323"/>
      <c r="EYK9" s="323"/>
      <c r="EYL9" s="323"/>
      <c r="EYM9" s="323"/>
      <c r="EYN9" s="323"/>
      <c r="EYO9" s="323"/>
      <c r="EYP9" s="323"/>
      <c r="EYQ9" s="409"/>
      <c r="EYR9" s="409"/>
      <c r="EYS9" s="323"/>
      <c r="EYT9" s="323"/>
      <c r="EYU9" s="323"/>
      <c r="EYV9" s="323"/>
      <c r="EYW9" s="323"/>
      <c r="EYX9" s="323"/>
      <c r="EYY9" s="323"/>
      <c r="EYZ9" s="323"/>
      <c r="EZA9" s="323"/>
      <c r="EZB9" s="323"/>
      <c r="EZC9" s="409"/>
      <c r="EZD9" s="409"/>
      <c r="EZE9" s="323"/>
      <c r="EZF9" s="323"/>
      <c r="EZG9" s="323"/>
      <c r="EZH9" s="323"/>
      <c r="EZI9" s="323"/>
      <c r="EZJ9" s="323"/>
      <c r="EZK9" s="323"/>
      <c r="EZL9" s="323"/>
      <c r="EZM9" s="323"/>
      <c r="EZN9" s="323"/>
      <c r="EZO9" s="409"/>
      <c r="EZP9" s="409"/>
      <c r="EZQ9" s="323"/>
      <c r="EZR9" s="323"/>
      <c r="EZS9" s="323"/>
      <c r="EZT9" s="323"/>
      <c r="EZU9" s="323"/>
      <c r="EZV9" s="323"/>
      <c r="EZW9" s="323"/>
      <c r="EZX9" s="323"/>
      <c r="EZY9" s="323"/>
      <c r="EZZ9" s="323"/>
      <c r="FAA9" s="409"/>
      <c r="FAB9" s="409"/>
      <c r="FAC9" s="323"/>
      <c r="FAD9" s="323"/>
      <c r="FAE9" s="323"/>
      <c r="FAF9" s="323"/>
      <c r="FAG9" s="323"/>
      <c r="FAH9" s="323"/>
      <c r="FAI9" s="323"/>
      <c r="FAJ9" s="323"/>
      <c r="FAK9" s="323"/>
      <c r="FAL9" s="323"/>
      <c r="FAM9" s="409"/>
      <c r="FAN9" s="409"/>
      <c r="FAO9" s="323"/>
      <c r="FAP9" s="323"/>
      <c r="FAQ9" s="323"/>
      <c r="FAR9" s="323"/>
      <c r="FAS9" s="323"/>
      <c r="FAT9" s="323"/>
      <c r="FAU9" s="323"/>
      <c r="FAV9" s="323"/>
      <c r="FAW9" s="323"/>
      <c r="FAX9" s="323"/>
      <c r="FAY9" s="409"/>
      <c r="FAZ9" s="409"/>
      <c r="FBA9" s="323"/>
      <c r="FBB9" s="323"/>
      <c r="FBC9" s="323"/>
      <c r="FBD9" s="323"/>
      <c r="FBE9" s="323"/>
      <c r="FBF9" s="323"/>
      <c r="FBG9" s="323"/>
      <c r="FBH9" s="323"/>
      <c r="FBI9" s="323"/>
      <c r="FBJ9" s="323"/>
      <c r="FBK9" s="409"/>
      <c r="FBL9" s="409"/>
      <c r="FBM9" s="323"/>
      <c r="FBN9" s="323"/>
      <c r="FBO9" s="323"/>
      <c r="FBP9" s="323"/>
      <c r="FBQ9" s="323"/>
      <c r="FBR9" s="323"/>
      <c r="FBS9" s="323"/>
      <c r="FBT9" s="323"/>
      <c r="FBU9" s="323"/>
      <c r="FBV9" s="323"/>
      <c r="FBW9" s="409"/>
      <c r="FBX9" s="409"/>
      <c r="FBY9" s="323"/>
      <c r="FBZ9" s="323"/>
      <c r="FCA9" s="323"/>
      <c r="FCB9" s="323"/>
      <c r="FCC9" s="323"/>
      <c r="FCD9" s="323"/>
      <c r="FCE9" s="323"/>
      <c r="FCF9" s="323"/>
      <c r="FCG9" s="323"/>
      <c r="FCH9" s="323"/>
      <c r="FCI9" s="409"/>
      <c r="FCJ9" s="409"/>
      <c r="FCK9" s="323"/>
      <c r="FCL9" s="323"/>
      <c r="FCM9" s="323"/>
      <c r="FCN9" s="323"/>
      <c r="FCO9" s="323"/>
      <c r="FCP9" s="323"/>
      <c r="FCQ9" s="323"/>
      <c r="FCR9" s="323"/>
      <c r="FCS9" s="323"/>
      <c r="FCT9" s="323"/>
      <c r="FCU9" s="409"/>
      <c r="FCV9" s="409"/>
      <c r="FCW9" s="323"/>
      <c r="FCX9" s="323"/>
      <c r="FCY9" s="323"/>
      <c r="FCZ9" s="323"/>
      <c r="FDA9" s="323"/>
      <c r="FDB9" s="323"/>
      <c r="FDC9" s="323"/>
      <c r="FDD9" s="323"/>
      <c r="FDE9" s="323"/>
      <c r="FDF9" s="323"/>
      <c r="FDG9" s="409"/>
      <c r="FDH9" s="409"/>
      <c r="FDI9" s="323"/>
      <c r="FDJ9" s="323"/>
      <c r="FDK9" s="323"/>
      <c r="FDL9" s="323"/>
      <c r="FDM9" s="323"/>
      <c r="FDN9" s="323"/>
      <c r="FDO9" s="323"/>
      <c r="FDP9" s="323"/>
      <c r="FDQ9" s="323"/>
      <c r="FDR9" s="323"/>
      <c r="FDS9" s="409"/>
      <c r="FDT9" s="409"/>
      <c r="FDU9" s="323"/>
      <c r="FDV9" s="323"/>
      <c r="FDW9" s="323"/>
      <c r="FDX9" s="323"/>
      <c r="FDY9" s="323"/>
      <c r="FDZ9" s="323"/>
      <c r="FEA9" s="323"/>
      <c r="FEB9" s="323"/>
      <c r="FEC9" s="323"/>
      <c r="FED9" s="323"/>
      <c r="FEE9" s="409"/>
      <c r="FEF9" s="409"/>
      <c r="FEG9" s="323"/>
      <c r="FEH9" s="323"/>
      <c r="FEI9" s="323"/>
      <c r="FEJ9" s="323"/>
      <c r="FEK9" s="323"/>
      <c r="FEL9" s="323"/>
      <c r="FEM9" s="323"/>
      <c r="FEN9" s="323"/>
      <c r="FEO9" s="323"/>
      <c r="FEP9" s="323"/>
      <c r="FEQ9" s="409"/>
      <c r="FER9" s="409"/>
      <c r="FES9" s="323"/>
      <c r="FET9" s="323"/>
      <c r="FEU9" s="323"/>
      <c r="FEV9" s="323"/>
      <c r="FEW9" s="323"/>
      <c r="FEX9" s="323"/>
      <c r="FEY9" s="323"/>
      <c r="FEZ9" s="323"/>
      <c r="FFA9" s="323"/>
      <c r="FFB9" s="323"/>
      <c r="FFC9" s="409"/>
      <c r="FFD9" s="409"/>
      <c r="FFE9" s="323"/>
      <c r="FFF9" s="323"/>
      <c r="FFG9" s="323"/>
      <c r="FFH9" s="323"/>
      <c r="FFI9" s="323"/>
      <c r="FFJ9" s="323"/>
      <c r="FFK9" s="323"/>
      <c r="FFL9" s="323"/>
      <c r="FFM9" s="323"/>
      <c r="FFN9" s="323"/>
      <c r="FFO9" s="409"/>
      <c r="FFP9" s="409"/>
      <c r="FFQ9" s="323"/>
      <c r="FFR9" s="323"/>
      <c r="FFS9" s="323"/>
      <c r="FFT9" s="323"/>
      <c r="FFU9" s="323"/>
      <c r="FFV9" s="323"/>
      <c r="FFW9" s="323"/>
      <c r="FFX9" s="323"/>
      <c r="FFY9" s="323"/>
      <c r="FFZ9" s="323"/>
      <c r="FGA9" s="409"/>
      <c r="FGB9" s="409"/>
      <c r="FGC9" s="323"/>
      <c r="FGD9" s="323"/>
      <c r="FGE9" s="323"/>
      <c r="FGF9" s="323"/>
      <c r="FGG9" s="323"/>
      <c r="FGH9" s="323"/>
      <c r="FGI9" s="323"/>
      <c r="FGJ9" s="323"/>
      <c r="FGK9" s="323"/>
      <c r="FGL9" s="323"/>
      <c r="FGM9" s="409"/>
      <c r="FGN9" s="409"/>
      <c r="FGO9" s="323"/>
      <c r="FGP9" s="323"/>
      <c r="FGQ9" s="323"/>
      <c r="FGR9" s="323"/>
      <c r="FGS9" s="323"/>
      <c r="FGT9" s="323"/>
      <c r="FGU9" s="323"/>
      <c r="FGV9" s="323"/>
      <c r="FGW9" s="323"/>
      <c r="FGX9" s="323"/>
      <c r="FGY9" s="409"/>
      <c r="FGZ9" s="409"/>
      <c r="FHA9" s="323"/>
      <c r="FHB9" s="323"/>
      <c r="FHC9" s="323"/>
      <c r="FHD9" s="323"/>
      <c r="FHE9" s="323"/>
      <c r="FHF9" s="323"/>
      <c r="FHG9" s="323"/>
      <c r="FHH9" s="323"/>
      <c r="FHI9" s="323"/>
      <c r="FHJ9" s="323"/>
      <c r="FHK9" s="409"/>
      <c r="FHL9" s="409"/>
      <c r="FHM9" s="323"/>
      <c r="FHN9" s="323"/>
      <c r="FHO9" s="323"/>
      <c r="FHP9" s="323"/>
      <c r="FHQ9" s="323"/>
      <c r="FHR9" s="323"/>
      <c r="FHS9" s="323"/>
      <c r="FHT9" s="323"/>
      <c r="FHU9" s="323"/>
      <c r="FHV9" s="323"/>
      <c r="FHW9" s="409"/>
      <c r="FHX9" s="409"/>
      <c r="FHY9" s="323"/>
      <c r="FHZ9" s="323"/>
      <c r="FIA9" s="323"/>
      <c r="FIB9" s="323"/>
      <c r="FIC9" s="323"/>
      <c r="FID9" s="323"/>
      <c r="FIE9" s="323"/>
      <c r="FIF9" s="323"/>
      <c r="FIG9" s="323"/>
      <c r="FIH9" s="323"/>
      <c r="FII9" s="409"/>
      <c r="FIJ9" s="409"/>
      <c r="FIK9" s="323"/>
      <c r="FIL9" s="323"/>
      <c r="FIM9" s="323"/>
      <c r="FIN9" s="323"/>
      <c r="FIO9" s="323"/>
      <c r="FIP9" s="323"/>
      <c r="FIQ9" s="323"/>
      <c r="FIR9" s="323"/>
      <c r="FIS9" s="323"/>
      <c r="FIT9" s="323"/>
      <c r="FIU9" s="409"/>
      <c r="FIV9" s="409"/>
      <c r="FIW9" s="323"/>
      <c r="FIX9" s="323"/>
      <c r="FIY9" s="323"/>
      <c r="FIZ9" s="323"/>
      <c r="FJA9" s="323"/>
      <c r="FJB9" s="323"/>
      <c r="FJC9" s="323"/>
      <c r="FJD9" s="323"/>
      <c r="FJE9" s="323"/>
      <c r="FJF9" s="323"/>
      <c r="FJG9" s="409"/>
      <c r="FJH9" s="409"/>
      <c r="FJI9" s="323"/>
      <c r="FJJ9" s="323"/>
      <c r="FJK9" s="323"/>
      <c r="FJL9" s="323"/>
      <c r="FJM9" s="323"/>
      <c r="FJN9" s="323"/>
      <c r="FJO9" s="323"/>
      <c r="FJP9" s="323"/>
      <c r="FJQ9" s="323"/>
      <c r="FJR9" s="323"/>
      <c r="FJS9" s="409"/>
      <c r="FJT9" s="409"/>
      <c r="FJU9" s="323"/>
      <c r="FJV9" s="323"/>
      <c r="FJW9" s="323"/>
      <c r="FJX9" s="323"/>
      <c r="FJY9" s="323"/>
      <c r="FJZ9" s="323"/>
      <c r="FKA9" s="323"/>
      <c r="FKB9" s="323"/>
      <c r="FKC9" s="323"/>
      <c r="FKD9" s="323"/>
      <c r="FKE9" s="409"/>
      <c r="FKF9" s="409"/>
      <c r="FKG9" s="323"/>
      <c r="FKH9" s="323"/>
      <c r="FKI9" s="323"/>
      <c r="FKJ9" s="323"/>
      <c r="FKK9" s="323"/>
      <c r="FKL9" s="323"/>
      <c r="FKM9" s="323"/>
      <c r="FKN9" s="323"/>
      <c r="FKO9" s="323"/>
      <c r="FKP9" s="323"/>
      <c r="FKQ9" s="409"/>
      <c r="FKR9" s="409"/>
      <c r="FKS9" s="323"/>
      <c r="FKT9" s="323"/>
      <c r="FKU9" s="323"/>
      <c r="FKV9" s="323"/>
      <c r="FKW9" s="323"/>
      <c r="FKX9" s="323"/>
      <c r="FKY9" s="323"/>
      <c r="FKZ9" s="323"/>
      <c r="FLA9" s="323"/>
      <c r="FLB9" s="323"/>
      <c r="FLC9" s="409"/>
      <c r="FLD9" s="409"/>
      <c r="FLE9" s="323"/>
      <c r="FLF9" s="323"/>
      <c r="FLG9" s="323"/>
      <c r="FLH9" s="323"/>
      <c r="FLI9" s="323"/>
      <c r="FLJ9" s="323"/>
      <c r="FLK9" s="323"/>
      <c r="FLL9" s="323"/>
      <c r="FLM9" s="323"/>
      <c r="FLN9" s="323"/>
      <c r="FLO9" s="409"/>
      <c r="FLP9" s="409"/>
      <c r="FLQ9" s="323"/>
      <c r="FLR9" s="323"/>
      <c r="FLS9" s="323"/>
      <c r="FLT9" s="323"/>
      <c r="FLU9" s="323"/>
      <c r="FLV9" s="323"/>
      <c r="FLW9" s="323"/>
      <c r="FLX9" s="323"/>
      <c r="FLY9" s="323"/>
      <c r="FLZ9" s="323"/>
      <c r="FMA9" s="409"/>
      <c r="FMB9" s="409"/>
      <c r="FMC9" s="323"/>
      <c r="FMD9" s="323"/>
      <c r="FME9" s="323"/>
      <c r="FMF9" s="323"/>
      <c r="FMG9" s="323"/>
      <c r="FMH9" s="323"/>
      <c r="FMI9" s="323"/>
      <c r="FMJ9" s="323"/>
      <c r="FMK9" s="323"/>
      <c r="FML9" s="323"/>
      <c r="FMM9" s="409"/>
      <c r="FMN9" s="409"/>
      <c r="FMO9" s="323"/>
      <c r="FMP9" s="323"/>
      <c r="FMQ9" s="323"/>
      <c r="FMR9" s="323"/>
      <c r="FMS9" s="323"/>
      <c r="FMT9" s="323"/>
      <c r="FMU9" s="323"/>
      <c r="FMV9" s="323"/>
      <c r="FMW9" s="323"/>
      <c r="FMX9" s="323"/>
      <c r="FMY9" s="409"/>
      <c r="FMZ9" s="409"/>
      <c r="FNA9" s="323"/>
      <c r="FNB9" s="323"/>
      <c r="FNC9" s="323"/>
      <c r="FND9" s="323"/>
      <c r="FNE9" s="323"/>
      <c r="FNF9" s="323"/>
      <c r="FNG9" s="323"/>
      <c r="FNH9" s="323"/>
      <c r="FNI9" s="323"/>
      <c r="FNJ9" s="323"/>
      <c r="FNK9" s="409"/>
      <c r="FNL9" s="409"/>
      <c r="FNM9" s="323"/>
      <c r="FNN9" s="323"/>
      <c r="FNO9" s="323"/>
      <c r="FNP9" s="323"/>
      <c r="FNQ9" s="323"/>
      <c r="FNR9" s="323"/>
      <c r="FNS9" s="323"/>
      <c r="FNT9" s="323"/>
      <c r="FNU9" s="323"/>
      <c r="FNV9" s="323"/>
      <c r="FNW9" s="409"/>
      <c r="FNX9" s="409"/>
      <c r="FNY9" s="323"/>
      <c r="FNZ9" s="323"/>
      <c r="FOA9" s="323"/>
      <c r="FOB9" s="323"/>
      <c r="FOC9" s="323"/>
      <c r="FOD9" s="323"/>
      <c r="FOE9" s="323"/>
      <c r="FOF9" s="323"/>
      <c r="FOG9" s="323"/>
      <c r="FOH9" s="323"/>
      <c r="FOI9" s="409"/>
      <c r="FOJ9" s="409"/>
      <c r="FOK9" s="323"/>
      <c r="FOL9" s="323"/>
      <c r="FOM9" s="323"/>
      <c r="FON9" s="323"/>
      <c r="FOO9" s="323"/>
      <c r="FOP9" s="323"/>
      <c r="FOQ9" s="323"/>
      <c r="FOR9" s="323"/>
      <c r="FOS9" s="323"/>
      <c r="FOT9" s="323"/>
      <c r="FOU9" s="409"/>
      <c r="FOV9" s="409"/>
      <c r="FOW9" s="323"/>
      <c r="FOX9" s="323"/>
      <c r="FOY9" s="323"/>
      <c r="FOZ9" s="323"/>
      <c r="FPA9" s="323"/>
      <c r="FPB9" s="323"/>
      <c r="FPC9" s="323"/>
      <c r="FPD9" s="323"/>
      <c r="FPE9" s="323"/>
      <c r="FPF9" s="323"/>
      <c r="FPG9" s="409"/>
      <c r="FPH9" s="409"/>
      <c r="FPI9" s="323"/>
      <c r="FPJ9" s="323"/>
      <c r="FPK9" s="323"/>
      <c r="FPL9" s="323"/>
      <c r="FPM9" s="323"/>
      <c r="FPN9" s="323"/>
      <c r="FPO9" s="323"/>
      <c r="FPP9" s="323"/>
      <c r="FPQ9" s="323"/>
      <c r="FPR9" s="323"/>
      <c r="FPS9" s="409"/>
      <c r="FPT9" s="409"/>
      <c r="FPU9" s="323"/>
      <c r="FPV9" s="323"/>
      <c r="FPW9" s="323"/>
      <c r="FPX9" s="323"/>
      <c r="FPY9" s="323"/>
      <c r="FPZ9" s="323"/>
      <c r="FQA9" s="323"/>
      <c r="FQB9" s="323"/>
      <c r="FQC9" s="323"/>
      <c r="FQD9" s="323"/>
      <c r="FQE9" s="409"/>
      <c r="FQF9" s="409"/>
      <c r="FQG9" s="323"/>
      <c r="FQH9" s="323"/>
      <c r="FQI9" s="323"/>
      <c r="FQJ9" s="323"/>
      <c r="FQK9" s="323"/>
      <c r="FQL9" s="323"/>
      <c r="FQM9" s="323"/>
      <c r="FQN9" s="323"/>
      <c r="FQO9" s="323"/>
      <c r="FQP9" s="323"/>
      <c r="FQQ9" s="409"/>
      <c r="FQR9" s="409"/>
      <c r="FQS9" s="323"/>
      <c r="FQT9" s="323"/>
      <c r="FQU9" s="323"/>
      <c r="FQV9" s="323"/>
      <c r="FQW9" s="323"/>
      <c r="FQX9" s="323"/>
      <c r="FQY9" s="323"/>
      <c r="FQZ9" s="323"/>
      <c r="FRA9" s="323"/>
      <c r="FRB9" s="323"/>
      <c r="FRC9" s="409"/>
      <c r="FRD9" s="409"/>
      <c r="FRE9" s="323"/>
      <c r="FRF9" s="323"/>
      <c r="FRG9" s="323"/>
      <c r="FRH9" s="323"/>
      <c r="FRI9" s="323"/>
      <c r="FRJ9" s="323"/>
      <c r="FRK9" s="323"/>
      <c r="FRL9" s="323"/>
      <c r="FRM9" s="323"/>
      <c r="FRN9" s="323"/>
      <c r="FRO9" s="409"/>
      <c r="FRP9" s="409"/>
      <c r="FRQ9" s="323"/>
      <c r="FRR9" s="323"/>
      <c r="FRS9" s="323"/>
      <c r="FRT9" s="323"/>
      <c r="FRU9" s="323"/>
      <c r="FRV9" s="323"/>
      <c r="FRW9" s="323"/>
      <c r="FRX9" s="323"/>
      <c r="FRY9" s="323"/>
      <c r="FRZ9" s="323"/>
      <c r="FSA9" s="409"/>
      <c r="FSB9" s="409"/>
      <c r="FSC9" s="323"/>
      <c r="FSD9" s="323"/>
      <c r="FSE9" s="323"/>
      <c r="FSF9" s="323"/>
      <c r="FSG9" s="323"/>
      <c r="FSH9" s="323"/>
      <c r="FSI9" s="323"/>
      <c r="FSJ9" s="323"/>
      <c r="FSK9" s="323"/>
      <c r="FSL9" s="323"/>
      <c r="FSM9" s="409"/>
      <c r="FSN9" s="409"/>
      <c r="FSO9" s="323"/>
      <c r="FSP9" s="323"/>
      <c r="FSQ9" s="323"/>
      <c r="FSR9" s="323"/>
      <c r="FSS9" s="323"/>
      <c r="FST9" s="323"/>
      <c r="FSU9" s="323"/>
      <c r="FSV9" s="323"/>
      <c r="FSW9" s="323"/>
      <c r="FSX9" s="323"/>
      <c r="FSY9" s="409"/>
      <c r="FSZ9" s="409"/>
      <c r="FTA9" s="323"/>
      <c r="FTB9" s="323"/>
      <c r="FTC9" s="323"/>
      <c r="FTD9" s="323"/>
      <c r="FTE9" s="323"/>
      <c r="FTF9" s="323"/>
      <c r="FTG9" s="323"/>
      <c r="FTH9" s="323"/>
      <c r="FTI9" s="323"/>
      <c r="FTJ9" s="323"/>
      <c r="FTK9" s="409"/>
      <c r="FTL9" s="409"/>
      <c r="FTM9" s="323"/>
      <c r="FTN9" s="323"/>
      <c r="FTO9" s="323"/>
      <c r="FTP9" s="323"/>
      <c r="FTQ9" s="323"/>
      <c r="FTR9" s="323"/>
      <c r="FTS9" s="323"/>
      <c r="FTT9" s="323"/>
      <c r="FTU9" s="323"/>
      <c r="FTV9" s="323"/>
      <c r="FTW9" s="409"/>
      <c r="FTX9" s="409"/>
      <c r="FTY9" s="323"/>
      <c r="FTZ9" s="323"/>
      <c r="FUA9" s="323"/>
      <c r="FUB9" s="323"/>
      <c r="FUC9" s="323"/>
      <c r="FUD9" s="323"/>
      <c r="FUE9" s="323"/>
      <c r="FUF9" s="323"/>
      <c r="FUG9" s="323"/>
      <c r="FUH9" s="323"/>
      <c r="FUI9" s="409"/>
      <c r="FUJ9" s="409"/>
      <c r="FUK9" s="323"/>
      <c r="FUL9" s="323"/>
      <c r="FUM9" s="323"/>
      <c r="FUN9" s="323"/>
      <c r="FUO9" s="323"/>
      <c r="FUP9" s="323"/>
      <c r="FUQ9" s="323"/>
      <c r="FUR9" s="323"/>
      <c r="FUS9" s="323"/>
      <c r="FUT9" s="323"/>
      <c r="FUU9" s="409"/>
      <c r="FUV9" s="409"/>
      <c r="FUW9" s="323"/>
      <c r="FUX9" s="323"/>
      <c r="FUY9" s="323"/>
      <c r="FUZ9" s="323"/>
      <c r="FVA9" s="323"/>
      <c r="FVB9" s="323"/>
      <c r="FVC9" s="323"/>
      <c r="FVD9" s="323"/>
      <c r="FVE9" s="323"/>
      <c r="FVF9" s="323"/>
      <c r="FVG9" s="409"/>
      <c r="FVH9" s="409"/>
      <c r="FVI9" s="323"/>
      <c r="FVJ9" s="323"/>
      <c r="FVK9" s="323"/>
      <c r="FVL9" s="323"/>
      <c r="FVM9" s="323"/>
      <c r="FVN9" s="323"/>
      <c r="FVO9" s="323"/>
      <c r="FVP9" s="323"/>
      <c r="FVQ9" s="323"/>
      <c r="FVR9" s="323"/>
      <c r="FVS9" s="409"/>
      <c r="FVT9" s="409"/>
      <c r="FVU9" s="323"/>
      <c r="FVV9" s="323"/>
      <c r="FVW9" s="323"/>
      <c r="FVX9" s="323"/>
      <c r="FVY9" s="323"/>
      <c r="FVZ9" s="323"/>
      <c r="FWA9" s="323"/>
      <c r="FWB9" s="323"/>
      <c r="FWC9" s="323"/>
      <c r="FWD9" s="323"/>
      <c r="FWE9" s="409"/>
      <c r="FWF9" s="409"/>
      <c r="FWG9" s="323"/>
      <c r="FWH9" s="323"/>
      <c r="FWI9" s="323"/>
      <c r="FWJ9" s="323"/>
      <c r="FWK9" s="323"/>
      <c r="FWL9" s="323"/>
      <c r="FWM9" s="323"/>
      <c r="FWN9" s="323"/>
      <c r="FWO9" s="323"/>
      <c r="FWP9" s="323"/>
      <c r="FWQ9" s="409"/>
      <c r="FWR9" s="409"/>
      <c r="FWS9" s="323"/>
      <c r="FWT9" s="323"/>
      <c r="FWU9" s="323"/>
      <c r="FWV9" s="323"/>
      <c r="FWW9" s="323"/>
      <c r="FWX9" s="323"/>
      <c r="FWY9" s="323"/>
      <c r="FWZ9" s="323"/>
      <c r="FXA9" s="323"/>
      <c r="FXB9" s="323"/>
      <c r="FXC9" s="409"/>
      <c r="FXD9" s="409"/>
      <c r="FXE9" s="323"/>
      <c r="FXF9" s="323"/>
      <c r="FXG9" s="323"/>
      <c r="FXH9" s="323"/>
      <c r="FXI9" s="323"/>
      <c r="FXJ9" s="323"/>
      <c r="FXK9" s="323"/>
      <c r="FXL9" s="323"/>
      <c r="FXM9" s="323"/>
      <c r="FXN9" s="323"/>
      <c r="FXO9" s="409"/>
      <c r="FXP9" s="409"/>
      <c r="FXQ9" s="323"/>
      <c r="FXR9" s="323"/>
      <c r="FXS9" s="323"/>
      <c r="FXT9" s="323"/>
      <c r="FXU9" s="323"/>
      <c r="FXV9" s="323"/>
      <c r="FXW9" s="323"/>
      <c r="FXX9" s="323"/>
      <c r="FXY9" s="323"/>
      <c r="FXZ9" s="323"/>
      <c r="FYA9" s="409"/>
      <c r="FYB9" s="409"/>
      <c r="FYC9" s="323"/>
      <c r="FYD9" s="323"/>
      <c r="FYE9" s="323"/>
      <c r="FYF9" s="323"/>
      <c r="FYG9" s="323"/>
      <c r="FYH9" s="323"/>
      <c r="FYI9" s="323"/>
      <c r="FYJ9" s="323"/>
      <c r="FYK9" s="323"/>
      <c r="FYL9" s="323"/>
      <c r="FYM9" s="409"/>
      <c r="FYN9" s="409"/>
      <c r="FYO9" s="323"/>
      <c r="FYP9" s="323"/>
      <c r="FYQ9" s="323"/>
      <c r="FYR9" s="323"/>
      <c r="FYS9" s="323"/>
      <c r="FYT9" s="323"/>
      <c r="FYU9" s="323"/>
      <c r="FYV9" s="323"/>
      <c r="FYW9" s="323"/>
      <c r="FYX9" s="323"/>
      <c r="FYY9" s="409"/>
      <c r="FYZ9" s="409"/>
      <c r="FZA9" s="323"/>
      <c r="FZB9" s="323"/>
      <c r="FZC9" s="323"/>
      <c r="FZD9" s="323"/>
      <c r="FZE9" s="323"/>
      <c r="FZF9" s="323"/>
      <c r="FZG9" s="323"/>
      <c r="FZH9" s="323"/>
      <c r="FZI9" s="323"/>
      <c r="FZJ9" s="323"/>
      <c r="FZK9" s="409"/>
      <c r="FZL9" s="409"/>
      <c r="FZM9" s="323"/>
      <c r="FZN9" s="323"/>
      <c r="FZO9" s="323"/>
      <c r="FZP9" s="323"/>
      <c r="FZQ9" s="323"/>
      <c r="FZR9" s="323"/>
      <c r="FZS9" s="323"/>
      <c r="FZT9" s="323"/>
      <c r="FZU9" s="323"/>
      <c r="FZV9" s="323"/>
      <c r="FZW9" s="409"/>
      <c r="FZX9" s="409"/>
      <c r="FZY9" s="323"/>
      <c r="FZZ9" s="323"/>
      <c r="GAA9" s="323"/>
      <c r="GAB9" s="323"/>
      <c r="GAC9" s="323"/>
      <c r="GAD9" s="323"/>
      <c r="GAE9" s="323"/>
      <c r="GAF9" s="323"/>
      <c r="GAG9" s="323"/>
      <c r="GAH9" s="323"/>
      <c r="GAI9" s="409"/>
      <c r="GAJ9" s="409"/>
      <c r="GAK9" s="323"/>
      <c r="GAL9" s="323"/>
      <c r="GAM9" s="323"/>
      <c r="GAN9" s="323"/>
      <c r="GAO9" s="323"/>
      <c r="GAP9" s="323"/>
      <c r="GAQ9" s="323"/>
      <c r="GAR9" s="323"/>
      <c r="GAS9" s="323"/>
      <c r="GAT9" s="323"/>
      <c r="GAU9" s="409"/>
      <c r="GAV9" s="409"/>
      <c r="GAW9" s="323"/>
      <c r="GAX9" s="323"/>
      <c r="GAY9" s="323"/>
      <c r="GAZ9" s="323"/>
      <c r="GBA9" s="323"/>
      <c r="GBB9" s="323"/>
      <c r="GBC9" s="323"/>
      <c r="GBD9" s="323"/>
      <c r="GBE9" s="323"/>
      <c r="GBF9" s="323"/>
      <c r="GBG9" s="409"/>
      <c r="GBH9" s="409"/>
      <c r="GBI9" s="323"/>
      <c r="GBJ9" s="323"/>
      <c r="GBK9" s="323"/>
      <c r="GBL9" s="323"/>
      <c r="GBM9" s="323"/>
      <c r="GBN9" s="323"/>
      <c r="GBO9" s="323"/>
      <c r="GBP9" s="323"/>
      <c r="GBQ9" s="323"/>
      <c r="GBR9" s="323"/>
      <c r="GBS9" s="409"/>
      <c r="GBT9" s="409"/>
      <c r="GBU9" s="323"/>
      <c r="GBV9" s="323"/>
      <c r="GBW9" s="323"/>
      <c r="GBX9" s="323"/>
      <c r="GBY9" s="323"/>
      <c r="GBZ9" s="323"/>
      <c r="GCA9" s="323"/>
      <c r="GCB9" s="323"/>
      <c r="GCC9" s="323"/>
      <c r="GCD9" s="323"/>
      <c r="GCE9" s="409"/>
      <c r="GCF9" s="409"/>
      <c r="GCG9" s="323"/>
      <c r="GCH9" s="323"/>
      <c r="GCI9" s="323"/>
      <c r="GCJ9" s="323"/>
      <c r="GCK9" s="323"/>
      <c r="GCL9" s="323"/>
      <c r="GCM9" s="323"/>
      <c r="GCN9" s="323"/>
      <c r="GCO9" s="323"/>
      <c r="GCP9" s="323"/>
      <c r="GCQ9" s="409"/>
      <c r="GCR9" s="409"/>
      <c r="GCS9" s="323"/>
      <c r="GCT9" s="323"/>
      <c r="GCU9" s="323"/>
      <c r="GCV9" s="323"/>
      <c r="GCW9" s="323"/>
      <c r="GCX9" s="323"/>
      <c r="GCY9" s="323"/>
      <c r="GCZ9" s="323"/>
      <c r="GDA9" s="323"/>
      <c r="GDB9" s="323"/>
      <c r="GDC9" s="409"/>
      <c r="GDD9" s="409"/>
      <c r="GDE9" s="323"/>
      <c r="GDF9" s="323"/>
      <c r="GDG9" s="323"/>
      <c r="GDH9" s="323"/>
      <c r="GDI9" s="323"/>
      <c r="GDJ9" s="323"/>
      <c r="GDK9" s="323"/>
      <c r="GDL9" s="323"/>
      <c r="GDM9" s="323"/>
      <c r="GDN9" s="323"/>
      <c r="GDO9" s="409"/>
      <c r="GDP9" s="409"/>
      <c r="GDQ9" s="323"/>
      <c r="GDR9" s="323"/>
      <c r="GDS9" s="323"/>
      <c r="GDT9" s="323"/>
      <c r="GDU9" s="323"/>
      <c r="GDV9" s="323"/>
      <c r="GDW9" s="323"/>
      <c r="GDX9" s="323"/>
      <c r="GDY9" s="323"/>
      <c r="GDZ9" s="323"/>
      <c r="GEA9" s="409"/>
      <c r="GEB9" s="409"/>
      <c r="GEC9" s="323"/>
      <c r="GED9" s="323"/>
      <c r="GEE9" s="323"/>
      <c r="GEF9" s="323"/>
      <c r="GEG9" s="323"/>
      <c r="GEH9" s="323"/>
      <c r="GEI9" s="323"/>
      <c r="GEJ9" s="323"/>
      <c r="GEK9" s="323"/>
      <c r="GEL9" s="323"/>
      <c r="GEM9" s="409"/>
      <c r="GEN9" s="409"/>
      <c r="GEO9" s="323"/>
      <c r="GEP9" s="323"/>
      <c r="GEQ9" s="323"/>
      <c r="GER9" s="323"/>
      <c r="GES9" s="323"/>
      <c r="GET9" s="323"/>
      <c r="GEU9" s="323"/>
      <c r="GEV9" s="323"/>
      <c r="GEW9" s="323"/>
      <c r="GEX9" s="323"/>
      <c r="GEY9" s="409"/>
      <c r="GEZ9" s="409"/>
      <c r="GFA9" s="323"/>
      <c r="GFB9" s="323"/>
      <c r="GFC9" s="323"/>
      <c r="GFD9" s="323"/>
      <c r="GFE9" s="323"/>
      <c r="GFF9" s="323"/>
      <c r="GFG9" s="323"/>
      <c r="GFH9" s="323"/>
      <c r="GFI9" s="323"/>
      <c r="GFJ9" s="323"/>
      <c r="GFK9" s="409"/>
      <c r="GFL9" s="409"/>
      <c r="GFM9" s="323"/>
      <c r="GFN9" s="323"/>
      <c r="GFO9" s="323"/>
      <c r="GFP9" s="323"/>
      <c r="GFQ9" s="323"/>
      <c r="GFR9" s="323"/>
      <c r="GFS9" s="323"/>
      <c r="GFT9" s="323"/>
      <c r="GFU9" s="323"/>
      <c r="GFV9" s="323"/>
      <c r="GFW9" s="409"/>
      <c r="GFX9" s="409"/>
      <c r="GFY9" s="323"/>
      <c r="GFZ9" s="323"/>
      <c r="GGA9" s="323"/>
      <c r="GGB9" s="323"/>
      <c r="GGC9" s="323"/>
      <c r="GGD9" s="323"/>
      <c r="GGE9" s="323"/>
      <c r="GGF9" s="323"/>
      <c r="GGG9" s="323"/>
      <c r="GGH9" s="323"/>
      <c r="GGI9" s="409"/>
      <c r="GGJ9" s="409"/>
      <c r="GGK9" s="323"/>
      <c r="GGL9" s="323"/>
      <c r="GGM9" s="323"/>
      <c r="GGN9" s="323"/>
      <c r="GGO9" s="323"/>
      <c r="GGP9" s="323"/>
      <c r="GGQ9" s="323"/>
      <c r="GGR9" s="323"/>
      <c r="GGS9" s="323"/>
      <c r="GGT9" s="323"/>
      <c r="GGU9" s="409"/>
      <c r="GGV9" s="409"/>
      <c r="GGW9" s="323"/>
      <c r="GGX9" s="323"/>
      <c r="GGY9" s="323"/>
      <c r="GGZ9" s="323"/>
      <c r="GHA9" s="323"/>
      <c r="GHB9" s="323"/>
      <c r="GHC9" s="323"/>
      <c r="GHD9" s="323"/>
      <c r="GHE9" s="323"/>
      <c r="GHF9" s="323"/>
      <c r="GHG9" s="409"/>
      <c r="GHH9" s="409"/>
      <c r="GHI9" s="323"/>
      <c r="GHJ9" s="323"/>
      <c r="GHK9" s="323"/>
      <c r="GHL9" s="323"/>
      <c r="GHM9" s="323"/>
      <c r="GHN9" s="323"/>
      <c r="GHO9" s="323"/>
      <c r="GHP9" s="323"/>
      <c r="GHQ9" s="323"/>
      <c r="GHR9" s="323"/>
      <c r="GHS9" s="409"/>
      <c r="GHT9" s="409"/>
      <c r="GHU9" s="323"/>
      <c r="GHV9" s="323"/>
      <c r="GHW9" s="323"/>
      <c r="GHX9" s="323"/>
      <c r="GHY9" s="323"/>
      <c r="GHZ9" s="323"/>
      <c r="GIA9" s="323"/>
      <c r="GIB9" s="323"/>
      <c r="GIC9" s="323"/>
      <c r="GID9" s="323"/>
      <c r="GIE9" s="409"/>
      <c r="GIF9" s="409"/>
      <c r="GIG9" s="323"/>
      <c r="GIH9" s="323"/>
      <c r="GII9" s="323"/>
      <c r="GIJ9" s="323"/>
      <c r="GIK9" s="323"/>
      <c r="GIL9" s="323"/>
      <c r="GIM9" s="323"/>
      <c r="GIN9" s="323"/>
      <c r="GIO9" s="323"/>
      <c r="GIP9" s="323"/>
      <c r="GIQ9" s="409"/>
      <c r="GIR9" s="409"/>
      <c r="GIS9" s="323"/>
      <c r="GIT9" s="323"/>
      <c r="GIU9" s="323"/>
      <c r="GIV9" s="323"/>
      <c r="GIW9" s="323"/>
      <c r="GIX9" s="323"/>
      <c r="GIY9" s="323"/>
      <c r="GIZ9" s="323"/>
      <c r="GJA9" s="323"/>
      <c r="GJB9" s="323"/>
      <c r="GJC9" s="409"/>
      <c r="GJD9" s="409"/>
      <c r="GJE9" s="323"/>
      <c r="GJF9" s="323"/>
      <c r="GJG9" s="323"/>
      <c r="GJH9" s="323"/>
      <c r="GJI9" s="323"/>
      <c r="GJJ9" s="323"/>
      <c r="GJK9" s="323"/>
      <c r="GJL9" s="323"/>
      <c r="GJM9" s="323"/>
      <c r="GJN9" s="323"/>
      <c r="GJO9" s="409"/>
      <c r="GJP9" s="409"/>
      <c r="GJQ9" s="323"/>
      <c r="GJR9" s="323"/>
      <c r="GJS9" s="323"/>
      <c r="GJT9" s="323"/>
      <c r="GJU9" s="323"/>
      <c r="GJV9" s="323"/>
      <c r="GJW9" s="323"/>
      <c r="GJX9" s="323"/>
      <c r="GJY9" s="323"/>
      <c r="GJZ9" s="323"/>
      <c r="GKA9" s="409"/>
      <c r="GKB9" s="409"/>
      <c r="GKC9" s="323"/>
      <c r="GKD9" s="323"/>
      <c r="GKE9" s="323"/>
      <c r="GKF9" s="323"/>
      <c r="GKG9" s="323"/>
      <c r="GKH9" s="323"/>
      <c r="GKI9" s="323"/>
      <c r="GKJ9" s="323"/>
      <c r="GKK9" s="323"/>
      <c r="GKL9" s="323"/>
      <c r="GKM9" s="409"/>
      <c r="GKN9" s="409"/>
      <c r="GKO9" s="323"/>
      <c r="GKP9" s="323"/>
      <c r="GKQ9" s="323"/>
      <c r="GKR9" s="323"/>
      <c r="GKS9" s="323"/>
      <c r="GKT9" s="323"/>
      <c r="GKU9" s="323"/>
      <c r="GKV9" s="323"/>
      <c r="GKW9" s="323"/>
      <c r="GKX9" s="323"/>
      <c r="GKY9" s="409"/>
      <c r="GKZ9" s="409"/>
      <c r="GLA9" s="323"/>
      <c r="GLB9" s="323"/>
      <c r="GLC9" s="323"/>
      <c r="GLD9" s="323"/>
      <c r="GLE9" s="323"/>
      <c r="GLF9" s="323"/>
      <c r="GLG9" s="323"/>
      <c r="GLH9" s="323"/>
      <c r="GLI9" s="323"/>
      <c r="GLJ9" s="323"/>
      <c r="GLK9" s="409"/>
      <c r="GLL9" s="409"/>
      <c r="GLM9" s="323"/>
      <c r="GLN9" s="323"/>
      <c r="GLO9" s="323"/>
      <c r="GLP9" s="323"/>
      <c r="GLQ9" s="323"/>
      <c r="GLR9" s="323"/>
      <c r="GLS9" s="323"/>
      <c r="GLT9" s="323"/>
      <c r="GLU9" s="323"/>
      <c r="GLV9" s="323"/>
      <c r="GLW9" s="409"/>
      <c r="GLX9" s="409"/>
      <c r="GLY9" s="323"/>
      <c r="GLZ9" s="323"/>
      <c r="GMA9" s="323"/>
      <c r="GMB9" s="323"/>
      <c r="GMC9" s="323"/>
      <c r="GMD9" s="323"/>
      <c r="GME9" s="323"/>
      <c r="GMF9" s="323"/>
      <c r="GMG9" s="323"/>
      <c r="GMH9" s="323"/>
      <c r="GMI9" s="409"/>
      <c r="GMJ9" s="409"/>
      <c r="GMK9" s="323"/>
      <c r="GML9" s="323"/>
      <c r="GMM9" s="323"/>
      <c r="GMN9" s="323"/>
      <c r="GMO9" s="323"/>
      <c r="GMP9" s="323"/>
      <c r="GMQ9" s="323"/>
      <c r="GMR9" s="323"/>
      <c r="GMS9" s="323"/>
      <c r="GMT9" s="323"/>
      <c r="GMU9" s="409"/>
      <c r="GMV9" s="409"/>
      <c r="GMW9" s="323"/>
      <c r="GMX9" s="323"/>
      <c r="GMY9" s="323"/>
      <c r="GMZ9" s="323"/>
      <c r="GNA9" s="323"/>
      <c r="GNB9" s="323"/>
      <c r="GNC9" s="323"/>
      <c r="GND9" s="323"/>
      <c r="GNE9" s="323"/>
      <c r="GNF9" s="323"/>
      <c r="GNG9" s="409"/>
      <c r="GNH9" s="409"/>
      <c r="GNI9" s="323"/>
      <c r="GNJ9" s="323"/>
      <c r="GNK9" s="323"/>
      <c r="GNL9" s="323"/>
      <c r="GNM9" s="323"/>
      <c r="GNN9" s="323"/>
      <c r="GNO9" s="323"/>
      <c r="GNP9" s="323"/>
      <c r="GNQ9" s="323"/>
      <c r="GNR9" s="323"/>
      <c r="GNS9" s="409"/>
      <c r="GNT9" s="409"/>
      <c r="GNU9" s="323"/>
      <c r="GNV9" s="323"/>
      <c r="GNW9" s="323"/>
      <c r="GNX9" s="323"/>
      <c r="GNY9" s="323"/>
      <c r="GNZ9" s="323"/>
      <c r="GOA9" s="323"/>
      <c r="GOB9" s="323"/>
      <c r="GOC9" s="323"/>
      <c r="GOD9" s="323"/>
      <c r="GOE9" s="409"/>
      <c r="GOF9" s="409"/>
      <c r="GOG9" s="323"/>
      <c r="GOH9" s="323"/>
      <c r="GOI9" s="323"/>
      <c r="GOJ9" s="323"/>
      <c r="GOK9" s="323"/>
      <c r="GOL9" s="323"/>
      <c r="GOM9" s="323"/>
      <c r="GON9" s="323"/>
      <c r="GOO9" s="323"/>
      <c r="GOP9" s="323"/>
      <c r="GOQ9" s="409"/>
      <c r="GOR9" s="409"/>
      <c r="GOS9" s="323"/>
      <c r="GOT9" s="323"/>
      <c r="GOU9" s="323"/>
      <c r="GOV9" s="323"/>
      <c r="GOW9" s="323"/>
      <c r="GOX9" s="323"/>
      <c r="GOY9" s="323"/>
      <c r="GOZ9" s="323"/>
      <c r="GPA9" s="323"/>
      <c r="GPB9" s="323"/>
      <c r="GPC9" s="409"/>
      <c r="GPD9" s="409"/>
      <c r="GPE9" s="323"/>
      <c r="GPF9" s="323"/>
      <c r="GPG9" s="323"/>
      <c r="GPH9" s="323"/>
      <c r="GPI9" s="323"/>
      <c r="GPJ9" s="323"/>
      <c r="GPK9" s="323"/>
      <c r="GPL9" s="323"/>
      <c r="GPM9" s="323"/>
      <c r="GPN9" s="323"/>
      <c r="GPO9" s="409"/>
      <c r="GPP9" s="409"/>
      <c r="GPQ9" s="323"/>
      <c r="GPR9" s="323"/>
      <c r="GPS9" s="323"/>
      <c r="GPT9" s="323"/>
      <c r="GPU9" s="323"/>
      <c r="GPV9" s="323"/>
      <c r="GPW9" s="323"/>
      <c r="GPX9" s="323"/>
      <c r="GPY9" s="323"/>
      <c r="GPZ9" s="323"/>
      <c r="GQA9" s="409"/>
      <c r="GQB9" s="409"/>
      <c r="GQC9" s="323"/>
      <c r="GQD9" s="323"/>
      <c r="GQE9" s="323"/>
      <c r="GQF9" s="323"/>
      <c r="GQG9" s="323"/>
      <c r="GQH9" s="323"/>
      <c r="GQI9" s="323"/>
      <c r="GQJ9" s="323"/>
      <c r="GQK9" s="323"/>
      <c r="GQL9" s="323"/>
      <c r="GQM9" s="409"/>
      <c r="GQN9" s="409"/>
      <c r="GQO9" s="323"/>
      <c r="GQP9" s="323"/>
      <c r="GQQ9" s="323"/>
      <c r="GQR9" s="323"/>
      <c r="GQS9" s="323"/>
      <c r="GQT9" s="323"/>
      <c r="GQU9" s="323"/>
      <c r="GQV9" s="323"/>
      <c r="GQW9" s="323"/>
      <c r="GQX9" s="323"/>
      <c r="GQY9" s="409"/>
      <c r="GQZ9" s="409"/>
      <c r="GRA9" s="323"/>
      <c r="GRB9" s="323"/>
      <c r="GRC9" s="323"/>
      <c r="GRD9" s="323"/>
      <c r="GRE9" s="323"/>
      <c r="GRF9" s="323"/>
      <c r="GRG9" s="323"/>
      <c r="GRH9" s="323"/>
      <c r="GRI9" s="323"/>
      <c r="GRJ9" s="323"/>
      <c r="GRK9" s="409"/>
      <c r="GRL9" s="409"/>
      <c r="GRM9" s="323"/>
      <c r="GRN9" s="323"/>
      <c r="GRO9" s="323"/>
      <c r="GRP9" s="323"/>
      <c r="GRQ9" s="323"/>
      <c r="GRR9" s="323"/>
      <c r="GRS9" s="323"/>
      <c r="GRT9" s="323"/>
      <c r="GRU9" s="323"/>
      <c r="GRV9" s="323"/>
      <c r="GRW9" s="409"/>
      <c r="GRX9" s="409"/>
      <c r="GRY9" s="323"/>
      <c r="GRZ9" s="323"/>
      <c r="GSA9" s="323"/>
      <c r="GSB9" s="323"/>
      <c r="GSC9" s="323"/>
      <c r="GSD9" s="323"/>
      <c r="GSE9" s="323"/>
      <c r="GSF9" s="323"/>
      <c r="GSG9" s="323"/>
      <c r="GSH9" s="323"/>
      <c r="GSI9" s="409"/>
      <c r="GSJ9" s="409"/>
      <c r="GSK9" s="323"/>
      <c r="GSL9" s="323"/>
      <c r="GSM9" s="323"/>
      <c r="GSN9" s="323"/>
      <c r="GSO9" s="323"/>
      <c r="GSP9" s="323"/>
      <c r="GSQ9" s="323"/>
      <c r="GSR9" s="323"/>
      <c r="GSS9" s="323"/>
      <c r="GST9" s="323"/>
      <c r="GSU9" s="409"/>
      <c r="GSV9" s="409"/>
      <c r="GSW9" s="323"/>
      <c r="GSX9" s="323"/>
      <c r="GSY9" s="323"/>
      <c r="GSZ9" s="323"/>
      <c r="GTA9" s="323"/>
      <c r="GTB9" s="323"/>
      <c r="GTC9" s="323"/>
      <c r="GTD9" s="323"/>
      <c r="GTE9" s="323"/>
      <c r="GTF9" s="323"/>
      <c r="GTG9" s="409"/>
      <c r="GTH9" s="409"/>
      <c r="GTI9" s="323"/>
      <c r="GTJ9" s="323"/>
      <c r="GTK9" s="323"/>
      <c r="GTL9" s="323"/>
      <c r="GTM9" s="323"/>
      <c r="GTN9" s="323"/>
      <c r="GTO9" s="323"/>
      <c r="GTP9" s="323"/>
      <c r="GTQ9" s="323"/>
      <c r="GTR9" s="323"/>
      <c r="GTS9" s="409"/>
      <c r="GTT9" s="409"/>
      <c r="GTU9" s="323"/>
      <c r="GTV9" s="323"/>
      <c r="GTW9" s="323"/>
      <c r="GTX9" s="323"/>
      <c r="GTY9" s="323"/>
      <c r="GTZ9" s="323"/>
      <c r="GUA9" s="323"/>
      <c r="GUB9" s="323"/>
      <c r="GUC9" s="323"/>
      <c r="GUD9" s="323"/>
      <c r="GUE9" s="409"/>
      <c r="GUF9" s="409"/>
      <c r="GUG9" s="323"/>
      <c r="GUH9" s="323"/>
      <c r="GUI9" s="323"/>
      <c r="GUJ9" s="323"/>
      <c r="GUK9" s="323"/>
      <c r="GUL9" s="323"/>
      <c r="GUM9" s="323"/>
      <c r="GUN9" s="323"/>
      <c r="GUO9" s="323"/>
      <c r="GUP9" s="323"/>
      <c r="GUQ9" s="409"/>
      <c r="GUR9" s="409"/>
      <c r="GUS9" s="323"/>
      <c r="GUT9" s="323"/>
      <c r="GUU9" s="323"/>
      <c r="GUV9" s="323"/>
      <c r="GUW9" s="323"/>
      <c r="GUX9" s="323"/>
      <c r="GUY9" s="323"/>
      <c r="GUZ9" s="323"/>
      <c r="GVA9" s="323"/>
      <c r="GVB9" s="323"/>
      <c r="GVC9" s="409"/>
      <c r="GVD9" s="409"/>
      <c r="GVE9" s="323"/>
      <c r="GVF9" s="323"/>
      <c r="GVG9" s="323"/>
      <c r="GVH9" s="323"/>
      <c r="GVI9" s="323"/>
      <c r="GVJ9" s="323"/>
      <c r="GVK9" s="323"/>
      <c r="GVL9" s="323"/>
      <c r="GVM9" s="323"/>
      <c r="GVN9" s="323"/>
      <c r="GVO9" s="409"/>
      <c r="GVP9" s="409"/>
      <c r="GVQ9" s="323"/>
      <c r="GVR9" s="323"/>
      <c r="GVS9" s="323"/>
      <c r="GVT9" s="323"/>
      <c r="GVU9" s="323"/>
      <c r="GVV9" s="323"/>
      <c r="GVW9" s="323"/>
      <c r="GVX9" s="323"/>
      <c r="GVY9" s="323"/>
      <c r="GVZ9" s="323"/>
      <c r="GWA9" s="409"/>
      <c r="GWB9" s="409"/>
      <c r="GWC9" s="323"/>
      <c r="GWD9" s="323"/>
      <c r="GWE9" s="323"/>
      <c r="GWF9" s="323"/>
      <c r="GWG9" s="323"/>
      <c r="GWH9" s="323"/>
      <c r="GWI9" s="323"/>
      <c r="GWJ9" s="323"/>
      <c r="GWK9" s="323"/>
      <c r="GWL9" s="323"/>
      <c r="GWM9" s="409"/>
      <c r="GWN9" s="409"/>
      <c r="GWO9" s="323"/>
      <c r="GWP9" s="323"/>
      <c r="GWQ9" s="323"/>
      <c r="GWR9" s="323"/>
      <c r="GWS9" s="323"/>
      <c r="GWT9" s="323"/>
      <c r="GWU9" s="323"/>
      <c r="GWV9" s="323"/>
      <c r="GWW9" s="323"/>
      <c r="GWX9" s="323"/>
      <c r="GWY9" s="409"/>
      <c r="GWZ9" s="409"/>
      <c r="GXA9" s="323"/>
      <c r="GXB9" s="323"/>
      <c r="GXC9" s="323"/>
      <c r="GXD9" s="323"/>
      <c r="GXE9" s="323"/>
      <c r="GXF9" s="323"/>
      <c r="GXG9" s="323"/>
      <c r="GXH9" s="323"/>
      <c r="GXI9" s="323"/>
      <c r="GXJ9" s="323"/>
      <c r="GXK9" s="409"/>
      <c r="GXL9" s="409"/>
      <c r="GXM9" s="323"/>
      <c r="GXN9" s="323"/>
      <c r="GXO9" s="323"/>
      <c r="GXP9" s="323"/>
      <c r="GXQ9" s="323"/>
      <c r="GXR9" s="323"/>
      <c r="GXS9" s="323"/>
      <c r="GXT9" s="323"/>
      <c r="GXU9" s="323"/>
      <c r="GXV9" s="323"/>
      <c r="GXW9" s="409"/>
      <c r="GXX9" s="409"/>
      <c r="GXY9" s="323"/>
      <c r="GXZ9" s="323"/>
      <c r="GYA9" s="323"/>
      <c r="GYB9" s="323"/>
      <c r="GYC9" s="323"/>
      <c r="GYD9" s="323"/>
      <c r="GYE9" s="323"/>
      <c r="GYF9" s="323"/>
      <c r="GYG9" s="323"/>
      <c r="GYH9" s="323"/>
      <c r="GYI9" s="409"/>
      <c r="GYJ9" s="409"/>
      <c r="GYK9" s="323"/>
      <c r="GYL9" s="323"/>
      <c r="GYM9" s="323"/>
      <c r="GYN9" s="323"/>
      <c r="GYO9" s="323"/>
      <c r="GYP9" s="323"/>
      <c r="GYQ9" s="323"/>
      <c r="GYR9" s="323"/>
      <c r="GYS9" s="323"/>
      <c r="GYT9" s="323"/>
      <c r="GYU9" s="409"/>
      <c r="GYV9" s="409"/>
      <c r="GYW9" s="323"/>
      <c r="GYX9" s="323"/>
      <c r="GYY9" s="323"/>
      <c r="GYZ9" s="323"/>
      <c r="GZA9" s="323"/>
      <c r="GZB9" s="323"/>
      <c r="GZC9" s="323"/>
      <c r="GZD9" s="323"/>
      <c r="GZE9" s="323"/>
      <c r="GZF9" s="323"/>
      <c r="GZG9" s="409"/>
      <c r="GZH9" s="409"/>
      <c r="GZI9" s="323"/>
      <c r="GZJ9" s="323"/>
      <c r="GZK9" s="323"/>
      <c r="GZL9" s="323"/>
      <c r="GZM9" s="323"/>
      <c r="GZN9" s="323"/>
      <c r="GZO9" s="323"/>
      <c r="GZP9" s="323"/>
      <c r="GZQ9" s="323"/>
      <c r="GZR9" s="323"/>
      <c r="GZS9" s="409"/>
      <c r="GZT9" s="409"/>
      <c r="GZU9" s="323"/>
      <c r="GZV9" s="323"/>
      <c r="GZW9" s="323"/>
      <c r="GZX9" s="323"/>
      <c r="GZY9" s="323"/>
      <c r="GZZ9" s="323"/>
      <c r="HAA9" s="323"/>
      <c r="HAB9" s="323"/>
      <c r="HAC9" s="323"/>
      <c r="HAD9" s="323"/>
      <c r="HAE9" s="409"/>
      <c r="HAF9" s="409"/>
      <c r="HAG9" s="323"/>
      <c r="HAH9" s="323"/>
      <c r="HAI9" s="323"/>
      <c r="HAJ9" s="323"/>
      <c r="HAK9" s="323"/>
      <c r="HAL9" s="323"/>
      <c r="HAM9" s="323"/>
      <c r="HAN9" s="323"/>
      <c r="HAO9" s="323"/>
      <c r="HAP9" s="323"/>
      <c r="HAQ9" s="409"/>
      <c r="HAR9" s="409"/>
      <c r="HAS9" s="323"/>
      <c r="HAT9" s="323"/>
      <c r="HAU9" s="323"/>
      <c r="HAV9" s="323"/>
      <c r="HAW9" s="323"/>
      <c r="HAX9" s="323"/>
      <c r="HAY9" s="323"/>
      <c r="HAZ9" s="323"/>
      <c r="HBA9" s="323"/>
      <c r="HBB9" s="323"/>
      <c r="HBC9" s="409"/>
      <c r="HBD9" s="409"/>
      <c r="HBE9" s="323"/>
      <c r="HBF9" s="323"/>
      <c r="HBG9" s="323"/>
      <c r="HBH9" s="323"/>
      <c r="HBI9" s="323"/>
      <c r="HBJ9" s="323"/>
      <c r="HBK9" s="323"/>
      <c r="HBL9" s="323"/>
      <c r="HBM9" s="323"/>
      <c r="HBN9" s="323"/>
      <c r="HBO9" s="409"/>
      <c r="HBP9" s="409"/>
      <c r="HBQ9" s="323"/>
      <c r="HBR9" s="323"/>
      <c r="HBS9" s="323"/>
      <c r="HBT9" s="323"/>
      <c r="HBU9" s="323"/>
      <c r="HBV9" s="323"/>
      <c r="HBW9" s="323"/>
      <c r="HBX9" s="323"/>
      <c r="HBY9" s="323"/>
      <c r="HBZ9" s="323"/>
      <c r="HCA9" s="409"/>
      <c r="HCB9" s="409"/>
      <c r="HCC9" s="323"/>
      <c r="HCD9" s="323"/>
      <c r="HCE9" s="323"/>
      <c r="HCF9" s="323"/>
      <c r="HCG9" s="323"/>
      <c r="HCH9" s="323"/>
      <c r="HCI9" s="323"/>
      <c r="HCJ9" s="323"/>
      <c r="HCK9" s="323"/>
      <c r="HCL9" s="323"/>
      <c r="HCM9" s="409"/>
      <c r="HCN9" s="409"/>
      <c r="HCO9" s="323"/>
      <c r="HCP9" s="323"/>
      <c r="HCQ9" s="323"/>
      <c r="HCR9" s="323"/>
      <c r="HCS9" s="323"/>
      <c r="HCT9" s="323"/>
      <c r="HCU9" s="323"/>
      <c r="HCV9" s="323"/>
      <c r="HCW9" s="323"/>
      <c r="HCX9" s="323"/>
      <c r="HCY9" s="409"/>
      <c r="HCZ9" s="409"/>
      <c r="HDA9" s="323"/>
      <c r="HDB9" s="323"/>
      <c r="HDC9" s="323"/>
      <c r="HDD9" s="323"/>
      <c r="HDE9" s="323"/>
      <c r="HDF9" s="323"/>
      <c r="HDG9" s="323"/>
      <c r="HDH9" s="323"/>
      <c r="HDI9" s="323"/>
      <c r="HDJ9" s="323"/>
      <c r="HDK9" s="409"/>
      <c r="HDL9" s="409"/>
      <c r="HDM9" s="323"/>
      <c r="HDN9" s="323"/>
      <c r="HDO9" s="323"/>
      <c r="HDP9" s="323"/>
      <c r="HDQ9" s="323"/>
      <c r="HDR9" s="323"/>
      <c r="HDS9" s="323"/>
      <c r="HDT9" s="323"/>
      <c r="HDU9" s="323"/>
      <c r="HDV9" s="323"/>
      <c r="HDW9" s="409"/>
      <c r="HDX9" s="409"/>
      <c r="HDY9" s="323"/>
      <c r="HDZ9" s="323"/>
      <c r="HEA9" s="323"/>
      <c r="HEB9" s="323"/>
      <c r="HEC9" s="323"/>
      <c r="HED9" s="323"/>
      <c r="HEE9" s="323"/>
      <c r="HEF9" s="323"/>
      <c r="HEG9" s="323"/>
      <c r="HEH9" s="323"/>
      <c r="HEI9" s="409"/>
      <c r="HEJ9" s="409"/>
      <c r="HEK9" s="323"/>
      <c r="HEL9" s="323"/>
      <c r="HEM9" s="323"/>
      <c r="HEN9" s="323"/>
      <c r="HEO9" s="323"/>
      <c r="HEP9" s="323"/>
      <c r="HEQ9" s="323"/>
      <c r="HER9" s="323"/>
      <c r="HES9" s="323"/>
      <c r="HET9" s="323"/>
      <c r="HEU9" s="409"/>
      <c r="HEV9" s="409"/>
      <c r="HEW9" s="323"/>
      <c r="HEX9" s="323"/>
      <c r="HEY9" s="323"/>
      <c r="HEZ9" s="323"/>
      <c r="HFA9" s="323"/>
      <c r="HFB9" s="323"/>
      <c r="HFC9" s="323"/>
      <c r="HFD9" s="323"/>
      <c r="HFE9" s="323"/>
      <c r="HFF9" s="323"/>
      <c r="HFG9" s="409"/>
      <c r="HFH9" s="409"/>
      <c r="HFI9" s="323"/>
      <c r="HFJ9" s="323"/>
      <c r="HFK9" s="323"/>
      <c r="HFL9" s="323"/>
      <c r="HFM9" s="323"/>
      <c r="HFN9" s="323"/>
      <c r="HFO9" s="323"/>
      <c r="HFP9" s="323"/>
      <c r="HFQ9" s="323"/>
      <c r="HFR9" s="323"/>
      <c r="HFS9" s="409"/>
      <c r="HFT9" s="409"/>
      <c r="HFU9" s="323"/>
      <c r="HFV9" s="323"/>
      <c r="HFW9" s="323"/>
      <c r="HFX9" s="323"/>
      <c r="HFY9" s="323"/>
      <c r="HFZ9" s="323"/>
      <c r="HGA9" s="323"/>
      <c r="HGB9" s="323"/>
      <c r="HGC9" s="323"/>
      <c r="HGD9" s="323"/>
      <c r="HGE9" s="409"/>
      <c r="HGF9" s="409"/>
      <c r="HGG9" s="323"/>
      <c r="HGH9" s="323"/>
      <c r="HGI9" s="323"/>
      <c r="HGJ9" s="323"/>
      <c r="HGK9" s="323"/>
      <c r="HGL9" s="323"/>
      <c r="HGM9" s="323"/>
      <c r="HGN9" s="323"/>
      <c r="HGO9" s="323"/>
      <c r="HGP9" s="323"/>
      <c r="HGQ9" s="409"/>
      <c r="HGR9" s="409"/>
      <c r="HGS9" s="323"/>
      <c r="HGT9" s="323"/>
      <c r="HGU9" s="323"/>
      <c r="HGV9" s="323"/>
      <c r="HGW9" s="323"/>
      <c r="HGX9" s="323"/>
      <c r="HGY9" s="323"/>
      <c r="HGZ9" s="323"/>
      <c r="HHA9" s="323"/>
      <c r="HHB9" s="323"/>
      <c r="HHC9" s="409"/>
      <c r="HHD9" s="409"/>
      <c r="HHE9" s="323"/>
      <c r="HHF9" s="323"/>
      <c r="HHG9" s="323"/>
      <c r="HHH9" s="323"/>
      <c r="HHI9" s="323"/>
      <c r="HHJ9" s="323"/>
      <c r="HHK9" s="323"/>
      <c r="HHL9" s="323"/>
      <c r="HHM9" s="323"/>
      <c r="HHN9" s="323"/>
      <c r="HHO9" s="409"/>
      <c r="HHP9" s="409"/>
      <c r="HHQ9" s="323"/>
      <c r="HHR9" s="323"/>
      <c r="HHS9" s="323"/>
      <c r="HHT9" s="323"/>
      <c r="HHU9" s="323"/>
      <c r="HHV9" s="323"/>
      <c r="HHW9" s="323"/>
      <c r="HHX9" s="323"/>
      <c r="HHY9" s="323"/>
      <c r="HHZ9" s="323"/>
      <c r="HIA9" s="409"/>
      <c r="HIB9" s="409"/>
      <c r="HIC9" s="323"/>
      <c r="HID9" s="323"/>
      <c r="HIE9" s="323"/>
      <c r="HIF9" s="323"/>
      <c r="HIG9" s="323"/>
      <c r="HIH9" s="323"/>
      <c r="HII9" s="323"/>
      <c r="HIJ9" s="323"/>
      <c r="HIK9" s="323"/>
      <c r="HIL9" s="323"/>
      <c r="HIM9" s="409"/>
      <c r="HIN9" s="409"/>
      <c r="HIO9" s="323"/>
      <c r="HIP9" s="323"/>
      <c r="HIQ9" s="323"/>
      <c r="HIR9" s="323"/>
      <c r="HIS9" s="323"/>
      <c r="HIT9" s="323"/>
      <c r="HIU9" s="323"/>
      <c r="HIV9" s="323"/>
      <c r="HIW9" s="323"/>
      <c r="HIX9" s="323"/>
      <c r="HIY9" s="409"/>
      <c r="HIZ9" s="409"/>
      <c r="HJA9" s="323"/>
      <c r="HJB9" s="323"/>
      <c r="HJC9" s="323"/>
      <c r="HJD9" s="323"/>
      <c r="HJE9" s="323"/>
      <c r="HJF9" s="323"/>
      <c r="HJG9" s="323"/>
      <c r="HJH9" s="323"/>
      <c r="HJI9" s="323"/>
      <c r="HJJ9" s="323"/>
      <c r="HJK9" s="409"/>
      <c r="HJL9" s="409"/>
      <c r="HJM9" s="323"/>
      <c r="HJN9" s="323"/>
      <c r="HJO9" s="323"/>
      <c r="HJP9" s="323"/>
      <c r="HJQ9" s="323"/>
      <c r="HJR9" s="323"/>
      <c r="HJS9" s="323"/>
      <c r="HJT9" s="323"/>
      <c r="HJU9" s="323"/>
      <c r="HJV9" s="323"/>
      <c r="HJW9" s="409"/>
      <c r="HJX9" s="409"/>
      <c r="HJY9" s="323"/>
      <c r="HJZ9" s="323"/>
      <c r="HKA9" s="323"/>
      <c r="HKB9" s="323"/>
      <c r="HKC9" s="323"/>
      <c r="HKD9" s="323"/>
      <c r="HKE9" s="323"/>
      <c r="HKF9" s="323"/>
      <c r="HKG9" s="323"/>
      <c r="HKH9" s="323"/>
      <c r="HKI9" s="409"/>
      <c r="HKJ9" s="409"/>
      <c r="HKK9" s="323"/>
      <c r="HKL9" s="323"/>
      <c r="HKM9" s="323"/>
      <c r="HKN9" s="323"/>
      <c r="HKO9" s="323"/>
      <c r="HKP9" s="323"/>
      <c r="HKQ9" s="323"/>
      <c r="HKR9" s="323"/>
      <c r="HKS9" s="323"/>
      <c r="HKT9" s="323"/>
      <c r="HKU9" s="409"/>
      <c r="HKV9" s="409"/>
      <c r="HKW9" s="323"/>
      <c r="HKX9" s="323"/>
      <c r="HKY9" s="323"/>
      <c r="HKZ9" s="323"/>
      <c r="HLA9" s="323"/>
      <c r="HLB9" s="323"/>
      <c r="HLC9" s="323"/>
      <c r="HLD9" s="323"/>
      <c r="HLE9" s="323"/>
      <c r="HLF9" s="323"/>
      <c r="HLG9" s="409"/>
      <c r="HLH9" s="409"/>
      <c r="HLI9" s="323"/>
      <c r="HLJ9" s="323"/>
      <c r="HLK9" s="323"/>
      <c r="HLL9" s="323"/>
      <c r="HLM9" s="323"/>
      <c r="HLN9" s="323"/>
      <c r="HLO9" s="323"/>
      <c r="HLP9" s="323"/>
      <c r="HLQ9" s="323"/>
      <c r="HLR9" s="323"/>
      <c r="HLS9" s="409"/>
      <c r="HLT9" s="409"/>
      <c r="HLU9" s="323"/>
      <c r="HLV9" s="323"/>
      <c r="HLW9" s="323"/>
      <c r="HLX9" s="323"/>
      <c r="HLY9" s="323"/>
      <c r="HLZ9" s="323"/>
      <c r="HMA9" s="323"/>
      <c r="HMB9" s="323"/>
      <c r="HMC9" s="323"/>
      <c r="HMD9" s="323"/>
      <c r="HME9" s="409"/>
      <c r="HMF9" s="409"/>
      <c r="HMG9" s="323"/>
      <c r="HMH9" s="323"/>
      <c r="HMI9" s="323"/>
      <c r="HMJ9" s="323"/>
      <c r="HMK9" s="323"/>
      <c r="HML9" s="323"/>
      <c r="HMM9" s="323"/>
      <c r="HMN9" s="323"/>
      <c r="HMO9" s="323"/>
      <c r="HMP9" s="323"/>
      <c r="HMQ9" s="409"/>
      <c r="HMR9" s="409"/>
      <c r="HMS9" s="323"/>
      <c r="HMT9" s="323"/>
      <c r="HMU9" s="323"/>
      <c r="HMV9" s="323"/>
      <c r="HMW9" s="323"/>
      <c r="HMX9" s="323"/>
      <c r="HMY9" s="323"/>
      <c r="HMZ9" s="323"/>
      <c r="HNA9" s="323"/>
      <c r="HNB9" s="323"/>
      <c r="HNC9" s="409"/>
      <c r="HND9" s="409"/>
      <c r="HNE9" s="323"/>
      <c r="HNF9" s="323"/>
      <c r="HNG9" s="323"/>
      <c r="HNH9" s="323"/>
      <c r="HNI9" s="323"/>
      <c r="HNJ9" s="323"/>
      <c r="HNK9" s="323"/>
      <c r="HNL9" s="323"/>
      <c r="HNM9" s="323"/>
      <c r="HNN9" s="323"/>
      <c r="HNO9" s="409"/>
      <c r="HNP9" s="409"/>
      <c r="HNQ9" s="323"/>
      <c r="HNR9" s="323"/>
      <c r="HNS9" s="323"/>
      <c r="HNT9" s="323"/>
      <c r="HNU9" s="323"/>
      <c r="HNV9" s="323"/>
      <c r="HNW9" s="323"/>
      <c r="HNX9" s="323"/>
      <c r="HNY9" s="323"/>
      <c r="HNZ9" s="323"/>
      <c r="HOA9" s="409"/>
      <c r="HOB9" s="409"/>
      <c r="HOC9" s="323"/>
      <c r="HOD9" s="323"/>
      <c r="HOE9" s="323"/>
      <c r="HOF9" s="323"/>
      <c r="HOG9" s="323"/>
      <c r="HOH9" s="323"/>
      <c r="HOI9" s="323"/>
      <c r="HOJ9" s="323"/>
      <c r="HOK9" s="323"/>
      <c r="HOL9" s="323"/>
      <c r="HOM9" s="409"/>
      <c r="HON9" s="409"/>
      <c r="HOO9" s="323"/>
      <c r="HOP9" s="323"/>
      <c r="HOQ9" s="323"/>
      <c r="HOR9" s="323"/>
      <c r="HOS9" s="323"/>
      <c r="HOT9" s="323"/>
      <c r="HOU9" s="323"/>
      <c r="HOV9" s="323"/>
      <c r="HOW9" s="323"/>
      <c r="HOX9" s="323"/>
      <c r="HOY9" s="409"/>
      <c r="HOZ9" s="409"/>
      <c r="HPA9" s="323"/>
      <c r="HPB9" s="323"/>
      <c r="HPC9" s="323"/>
      <c r="HPD9" s="323"/>
      <c r="HPE9" s="323"/>
      <c r="HPF9" s="323"/>
      <c r="HPG9" s="323"/>
      <c r="HPH9" s="323"/>
      <c r="HPI9" s="323"/>
      <c r="HPJ9" s="323"/>
      <c r="HPK9" s="409"/>
      <c r="HPL9" s="409"/>
      <c r="HPM9" s="323"/>
      <c r="HPN9" s="323"/>
      <c r="HPO9" s="323"/>
      <c r="HPP9" s="323"/>
      <c r="HPQ9" s="323"/>
      <c r="HPR9" s="323"/>
      <c r="HPS9" s="323"/>
      <c r="HPT9" s="323"/>
      <c r="HPU9" s="323"/>
      <c r="HPV9" s="323"/>
      <c r="HPW9" s="409"/>
      <c r="HPX9" s="409"/>
      <c r="HPY9" s="323"/>
      <c r="HPZ9" s="323"/>
      <c r="HQA9" s="323"/>
      <c r="HQB9" s="323"/>
      <c r="HQC9" s="323"/>
      <c r="HQD9" s="323"/>
      <c r="HQE9" s="323"/>
      <c r="HQF9" s="323"/>
      <c r="HQG9" s="323"/>
      <c r="HQH9" s="323"/>
      <c r="HQI9" s="409"/>
      <c r="HQJ9" s="409"/>
      <c r="HQK9" s="323"/>
      <c r="HQL9" s="323"/>
      <c r="HQM9" s="323"/>
      <c r="HQN9" s="323"/>
      <c r="HQO9" s="323"/>
      <c r="HQP9" s="323"/>
      <c r="HQQ9" s="323"/>
      <c r="HQR9" s="323"/>
      <c r="HQS9" s="323"/>
      <c r="HQT9" s="323"/>
      <c r="HQU9" s="409"/>
      <c r="HQV9" s="409"/>
      <c r="HQW9" s="323"/>
      <c r="HQX9" s="323"/>
      <c r="HQY9" s="323"/>
      <c r="HQZ9" s="323"/>
      <c r="HRA9" s="323"/>
      <c r="HRB9" s="323"/>
      <c r="HRC9" s="323"/>
      <c r="HRD9" s="323"/>
      <c r="HRE9" s="323"/>
      <c r="HRF9" s="323"/>
      <c r="HRG9" s="409"/>
      <c r="HRH9" s="409"/>
      <c r="HRI9" s="323"/>
      <c r="HRJ9" s="323"/>
      <c r="HRK9" s="323"/>
      <c r="HRL9" s="323"/>
      <c r="HRM9" s="323"/>
      <c r="HRN9" s="323"/>
      <c r="HRO9" s="323"/>
      <c r="HRP9" s="323"/>
      <c r="HRQ9" s="323"/>
      <c r="HRR9" s="323"/>
      <c r="HRS9" s="409"/>
      <c r="HRT9" s="409"/>
      <c r="HRU9" s="323"/>
      <c r="HRV9" s="323"/>
      <c r="HRW9" s="323"/>
      <c r="HRX9" s="323"/>
      <c r="HRY9" s="323"/>
      <c r="HRZ9" s="323"/>
      <c r="HSA9" s="323"/>
      <c r="HSB9" s="323"/>
      <c r="HSC9" s="323"/>
      <c r="HSD9" s="323"/>
      <c r="HSE9" s="409"/>
      <c r="HSF9" s="409"/>
      <c r="HSG9" s="323"/>
      <c r="HSH9" s="323"/>
      <c r="HSI9" s="323"/>
      <c r="HSJ9" s="323"/>
      <c r="HSK9" s="323"/>
      <c r="HSL9" s="323"/>
      <c r="HSM9" s="323"/>
      <c r="HSN9" s="323"/>
      <c r="HSO9" s="323"/>
      <c r="HSP9" s="323"/>
      <c r="HSQ9" s="409"/>
      <c r="HSR9" s="409"/>
      <c r="HSS9" s="323"/>
      <c r="HST9" s="323"/>
      <c r="HSU9" s="323"/>
      <c r="HSV9" s="323"/>
      <c r="HSW9" s="323"/>
      <c r="HSX9" s="323"/>
      <c r="HSY9" s="323"/>
      <c r="HSZ9" s="323"/>
      <c r="HTA9" s="323"/>
      <c r="HTB9" s="323"/>
      <c r="HTC9" s="409"/>
      <c r="HTD9" s="409"/>
      <c r="HTE9" s="323"/>
      <c r="HTF9" s="323"/>
      <c r="HTG9" s="323"/>
      <c r="HTH9" s="323"/>
      <c r="HTI9" s="323"/>
      <c r="HTJ9" s="323"/>
      <c r="HTK9" s="323"/>
      <c r="HTL9" s="323"/>
      <c r="HTM9" s="323"/>
      <c r="HTN9" s="323"/>
      <c r="HTO9" s="409"/>
      <c r="HTP9" s="409"/>
      <c r="HTQ9" s="323"/>
      <c r="HTR9" s="323"/>
      <c r="HTS9" s="323"/>
      <c r="HTT9" s="323"/>
      <c r="HTU9" s="323"/>
      <c r="HTV9" s="323"/>
      <c r="HTW9" s="323"/>
      <c r="HTX9" s="323"/>
      <c r="HTY9" s="323"/>
      <c r="HTZ9" s="323"/>
      <c r="HUA9" s="409"/>
      <c r="HUB9" s="409"/>
      <c r="HUC9" s="323"/>
      <c r="HUD9" s="323"/>
      <c r="HUE9" s="323"/>
      <c r="HUF9" s="323"/>
      <c r="HUG9" s="323"/>
      <c r="HUH9" s="323"/>
      <c r="HUI9" s="323"/>
      <c r="HUJ9" s="323"/>
      <c r="HUK9" s="323"/>
      <c r="HUL9" s="323"/>
      <c r="HUM9" s="409"/>
      <c r="HUN9" s="409"/>
      <c r="HUO9" s="323"/>
      <c r="HUP9" s="323"/>
      <c r="HUQ9" s="323"/>
      <c r="HUR9" s="323"/>
      <c r="HUS9" s="323"/>
      <c r="HUT9" s="323"/>
      <c r="HUU9" s="323"/>
      <c r="HUV9" s="323"/>
      <c r="HUW9" s="323"/>
      <c r="HUX9" s="323"/>
      <c r="HUY9" s="409"/>
      <c r="HUZ9" s="409"/>
      <c r="HVA9" s="323"/>
      <c r="HVB9" s="323"/>
      <c r="HVC9" s="323"/>
      <c r="HVD9" s="323"/>
      <c r="HVE9" s="323"/>
      <c r="HVF9" s="323"/>
      <c r="HVG9" s="323"/>
      <c r="HVH9" s="323"/>
      <c r="HVI9" s="323"/>
      <c r="HVJ9" s="323"/>
      <c r="HVK9" s="409"/>
      <c r="HVL9" s="409"/>
      <c r="HVM9" s="323"/>
      <c r="HVN9" s="323"/>
      <c r="HVO9" s="323"/>
      <c r="HVP9" s="323"/>
      <c r="HVQ9" s="323"/>
      <c r="HVR9" s="323"/>
      <c r="HVS9" s="323"/>
      <c r="HVT9" s="323"/>
      <c r="HVU9" s="323"/>
      <c r="HVV9" s="323"/>
      <c r="HVW9" s="409"/>
      <c r="HVX9" s="409"/>
      <c r="HVY9" s="323"/>
      <c r="HVZ9" s="323"/>
      <c r="HWA9" s="323"/>
      <c r="HWB9" s="323"/>
      <c r="HWC9" s="323"/>
      <c r="HWD9" s="323"/>
      <c r="HWE9" s="323"/>
      <c r="HWF9" s="323"/>
      <c r="HWG9" s="323"/>
      <c r="HWH9" s="323"/>
      <c r="HWI9" s="409"/>
      <c r="HWJ9" s="409"/>
      <c r="HWK9" s="323"/>
      <c r="HWL9" s="323"/>
      <c r="HWM9" s="323"/>
      <c r="HWN9" s="323"/>
      <c r="HWO9" s="323"/>
      <c r="HWP9" s="323"/>
      <c r="HWQ9" s="323"/>
      <c r="HWR9" s="323"/>
      <c r="HWS9" s="323"/>
      <c r="HWT9" s="323"/>
      <c r="HWU9" s="409"/>
      <c r="HWV9" s="409"/>
      <c r="HWW9" s="323"/>
      <c r="HWX9" s="323"/>
      <c r="HWY9" s="323"/>
      <c r="HWZ9" s="323"/>
      <c r="HXA9" s="323"/>
      <c r="HXB9" s="323"/>
      <c r="HXC9" s="323"/>
      <c r="HXD9" s="323"/>
      <c r="HXE9" s="323"/>
      <c r="HXF9" s="323"/>
      <c r="HXG9" s="409"/>
      <c r="HXH9" s="409"/>
      <c r="HXI9" s="323"/>
      <c r="HXJ9" s="323"/>
      <c r="HXK9" s="323"/>
      <c r="HXL9" s="323"/>
      <c r="HXM9" s="323"/>
      <c r="HXN9" s="323"/>
      <c r="HXO9" s="323"/>
      <c r="HXP9" s="323"/>
      <c r="HXQ9" s="323"/>
      <c r="HXR9" s="323"/>
      <c r="HXS9" s="409"/>
      <c r="HXT9" s="409"/>
      <c r="HXU9" s="323"/>
      <c r="HXV9" s="323"/>
      <c r="HXW9" s="323"/>
      <c r="HXX9" s="323"/>
      <c r="HXY9" s="323"/>
      <c r="HXZ9" s="323"/>
      <c r="HYA9" s="323"/>
      <c r="HYB9" s="323"/>
      <c r="HYC9" s="323"/>
      <c r="HYD9" s="323"/>
      <c r="HYE9" s="409"/>
      <c r="HYF9" s="409"/>
      <c r="HYG9" s="323"/>
      <c r="HYH9" s="323"/>
      <c r="HYI9" s="323"/>
      <c r="HYJ9" s="323"/>
      <c r="HYK9" s="323"/>
      <c r="HYL9" s="323"/>
      <c r="HYM9" s="323"/>
      <c r="HYN9" s="323"/>
      <c r="HYO9" s="323"/>
      <c r="HYP9" s="323"/>
      <c r="HYQ9" s="409"/>
      <c r="HYR9" s="409"/>
      <c r="HYS9" s="323"/>
      <c r="HYT9" s="323"/>
      <c r="HYU9" s="323"/>
      <c r="HYV9" s="323"/>
      <c r="HYW9" s="323"/>
      <c r="HYX9" s="323"/>
      <c r="HYY9" s="323"/>
      <c r="HYZ9" s="323"/>
      <c r="HZA9" s="323"/>
      <c r="HZB9" s="323"/>
      <c r="HZC9" s="409"/>
      <c r="HZD9" s="409"/>
      <c r="HZE9" s="323"/>
      <c r="HZF9" s="323"/>
      <c r="HZG9" s="323"/>
      <c r="HZH9" s="323"/>
      <c r="HZI9" s="323"/>
      <c r="HZJ9" s="323"/>
      <c r="HZK9" s="323"/>
      <c r="HZL9" s="323"/>
      <c r="HZM9" s="323"/>
      <c r="HZN9" s="323"/>
      <c r="HZO9" s="409"/>
      <c r="HZP9" s="409"/>
      <c r="HZQ9" s="323"/>
      <c r="HZR9" s="323"/>
      <c r="HZS9" s="323"/>
      <c r="HZT9" s="323"/>
      <c r="HZU9" s="323"/>
      <c r="HZV9" s="323"/>
      <c r="HZW9" s="323"/>
      <c r="HZX9" s="323"/>
      <c r="HZY9" s="323"/>
      <c r="HZZ9" s="323"/>
      <c r="IAA9" s="409"/>
      <c r="IAB9" s="409"/>
      <c r="IAC9" s="323"/>
      <c r="IAD9" s="323"/>
      <c r="IAE9" s="323"/>
      <c r="IAF9" s="323"/>
      <c r="IAG9" s="323"/>
      <c r="IAH9" s="323"/>
      <c r="IAI9" s="323"/>
      <c r="IAJ9" s="323"/>
      <c r="IAK9" s="323"/>
      <c r="IAL9" s="323"/>
      <c r="IAM9" s="409"/>
      <c r="IAN9" s="409"/>
      <c r="IAO9" s="323"/>
      <c r="IAP9" s="323"/>
      <c r="IAQ9" s="323"/>
      <c r="IAR9" s="323"/>
      <c r="IAS9" s="323"/>
      <c r="IAT9" s="323"/>
      <c r="IAU9" s="323"/>
      <c r="IAV9" s="323"/>
      <c r="IAW9" s="323"/>
      <c r="IAX9" s="323"/>
      <c r="IAY9" s="409"/>
      <c r="IAZ9" s="409"/>
      <c r="IBA9" s="323"/>
      <c r="IBB9" s="323"/>
      <c r="IBC9" s="323"/>
      <c r="IBD9" s="323"/>
      <c r="IBE9" s="323"/>
      <c r="IBF9" s="323"/>
      <c r="IBG9" s="323"/>
      <c r="IBH9" s="323"/>
      <c r="IBI9" s="323"/>
      <c r="IBJ9" s="323"/>
      <c r="IBK9" s="409"/>
      <c r="IBL9" s="409"/>
      <c r="IBM9" s="323"/>
      <c r="IBN9" s="323"/>
      <c r="IBO9" s="323"/>
      <c r="IBP9" s="323"/>
      <c r="IBQ9" s="323"/>
      <c r="IBR9" s="323"/>
      <c r="IBS9" s="323"/>
      <c r="IBT9" s="323"/>
      <c r="IBU9" s="323"/>
      <c r="IBV9" s="323"/>
      <c r="IBW9" s="409"/>
      <c r="IBX9" s="409"/>
      <c r="IBY9" s="323"/>
      <c r="IBZ9" s="323"/>
      <c r="ICA9" s="323"/>
      <c r="ICB9" s="323"/>
      <c r="ICC9" s="323"/>
      <c r="ICD9" s="323"/>
      <c r="ICE9" s="323"/>
      <c r="ICF9" s="323"/>
      <c r="ICG9" s="323"/>
      <c r="ICH9" s="323"/>
      <c r="ICI9" s="409"/>
      <c r="ICJ9" s="409"/>
      <c r="ICK9" s="323"/>
      <c r="ICL9" s="323"/>
      <c r="ICM9" s="323"/>
      <c r="ICN9" s="323"/>
      <c r="ICO9" s="323"/>
      <c r="ICP9" s="323"/>
      <c r="ICQ9" s="323"/>
      <c r="ICR9" s="323"/>
      <c r="ICS9" s="323"/>
      <c r="ICT9" s="323"/>
      <c r="ICU9" s="409"/>
      <c r="ICV9" s="409"/>
      <c r="ICW9" s="323"/>
      <c r="ICX9" s="323"/>
      <c r="ICY9" s="323"/>
      <c r="ICZ9" s="323"/>
      <c r="IDA9" s="323"/>
      <c r="IDB9" s="323"/>
      <c r="IDC9" s="323"/>
      <c r="IDD9" s="323"/>
      <c r="IDE9" s="323"/>
      <c r="IDF9" s="323"/>
      <c r="IDG9" s="409"/>
      <c r="IDH9" s="409"/>
      <c r="IDI9" s="323"/>
      <c r="IDJ9" s="323"/>
      <c r="IDK9" s="323"/>
      <c r="IDL9" s="323"/>
      <c r="IDM9" s="323"/>
      <c r="IDN9" s="323"/>
      <c r="IDO9" s="323"/>
      <c r="IDP9" s="323"/>
      <c r="IDQ9" s="323"/>
      <c r="IDR9" s="323"/>
      <c r="IDS9" s="409"/>
      <c r="IDT9" s="409"/>
      <c r="IDU9" s="323"/>
      <c r="IDV9" s="323"/>
      <c r="IDW9" s="323"/>
      <c r="IDX9" s="323"/>
      <c r="IDY9" s="323"/>
      <c r="IDZ9" s="323"/>
      <c r="IEA9" s="323"/>
      <c r="IEB9" s="323"/>
      <c r="IEC9" s="323"/>
      <c r="IED9" s="323"/>
      <c r="IEE9" s="409"/>
      <c r="IEF9" s="409"/>
      <c r="IEG9" s="323"/>
      <c r="IEH9" s="323"/>
      <c r="IEI9" s="323"/>
      <c r="IEJ9" s="323"/>
      <c r="IEK9" s="323"/>
      <c r="IEL9" s="323"/>
      <c r="IEM9" s="323"/>
      <c r="IEN9" s="323"/>
      <c r="IEO9" s="323"/>
      <c r="IEP9" s="323"/>
      <c r="IEQ9" s="409"/>
      <c r="IER9" s="409"/>
      <c r="IES9" s="323"/>
      <c r="IET9" s="323"/>
      <c r="IEU9" s="323"/>
      <c r="IEV9" s="323"/>
      <c r="IEW9" s="323"/>
      <c r="IEX9" s="323"/>
      <c r="IEY9" s="323"/>
      <c r="IEZ9" s="323"/>
      <c r="IFA9" s="323"/>
      <c r="IFB9" s="323"/>
      <c r="IFC9" s="409"/>
      <c r="IFD9" s="409"/>
      <c r="IFE9" s="323"/>
      <c r="IFF9" s="323"/>
      <c r="IFG9" s="323"/>
      <c r="IFH9" s="323"/>
      <c r="IFI9" s="323"/>
      <c r="IFJ9" s="323"/>
      <c r="IFK9" s="323"/>
      <c r="IFL9" s="323"/>
      <c r="IFM9" s="323"/>
      <c r="IFN9" s="323"/>
      <c r="IFO9" s="409"/>
      <c r="IFP9" s="409"/>
      <c r="IFQ9" s="323"/>
      <c r="IFR9" s="323"/>
      <c r="IFS9" s="323"/>
      <c r="IFT9" s="323"/>
      <c r="IFU9" s="323"/>
      <c r="IFV9" s="323"/>
      <c r="IFW9" s="323"/>
      <c r="IFX9" s="323"/>
      <c r="IFY9" s="323"/>
      <c r="IFZ9" s="323"/>
      <c r="IGA9" s="409"/>
      <c r="IGB9" s="409"/>
      <c r="IGC9" s="323"/>
      <c r="IGD9" s="323"/>
      <c r="IGE9" s="323"/>
      <c r="IGF9" s="323"/>
      <c r="IGG9" s="323"/>
      <c r="IGH9" s="323"/>
      <c r="IGI9" s="323"/>
      <c r="IGJ9" s="323"/>
      <c r="IGK9" s="323"/>
      <c r="IGL9" s="323"/>
      <c r="IGM9" s="409"/>
      <c r="IGN9" s="409"/>
      <c r="IGO9" s="323"/>
      <c r="IGP9" s="323"/>
      <c r="IGQ9" s="323"/>
      <c r="IGR9" s="323"/>
      <c r="IGS9" s="323"/>
      <c r="IGT9" s="323"/>
      <c r="IGU9" s="323"/>
      <c r="IGV9" s="323"/>
      <c r="IGW9" s="323"/>
      <c r="IGX9" s="323"/>
      <c r="IGY9" s="409"/>
      <c r="IGZ9" s="409"/>
      <c r="IHA9" s="323"/>
      <c r="IHB9" s="323"/>
      <c r="IHC9" s="323"/>
      <c r="IHD9" s="323"/>
      <c r="IHE9" s="323"/>
      <c r="IHF9" s="323"/>
      <c r="IHG9" s="323"/>
      <c r="IHH9" s="323"/>
      <c r="IHI9" s="323"/>
      <c r="IHJ9" s="323"/>
      <c r="IHK9" s="409"/>
      <c r="IHL9" s="409"/>
      <c r="IHM9" s="323"/>
      <c r="IHN9" s="323"/>
      <c r="IHO9" s="323"/>
      <c r="IHP9" s="323"/>
      <c r="IHQ9" s="323"/>
      <c r="IHR9" s="323"/>
      <c r="IHS9" s="323"/>
      <c r="IHT9" s="323"/>
      <c r="IHU9" s="323"/>
      <c r="IHV9" s="323"/>
      <c r="IHW9" s="409"/>
      <c r="IHX9" s="409"/>
      <c r="IHY9" s="323"/>
      <c r="IHZ9" s="323"/>
      <c r="IIA9" s="323"/>
      <c r="IIB9" s="323"/>
      <c r="IIC9" s="323"/>
      <c r="IID9" s="323"/>
      <c r="IIE9" s="323"/>
      <c r="IIF9" s="323"/>
      <c r="IIG9" s="323"/>
      <c r="IIH9" s="323"/>
      <c r="III9" s="409"/>
      <c r="IIJ9" s="409"/>
      <c r="IIK9" s="323"/>
      <c r="IIL9" s="323"/>
      <c r="IIM9" s="323"/>
      <c r="IIN9" s="323"/>
      <c r="IIO9" s="323"/>
      <c r="IIP9" s="323"/>
      <c r="IIQ9" s="323"/>
      <c r="IIR9" s="323"/>
      <c r="IIS9" s="323"/>
      <c r="IIT9" s="323"/>
      <c r="IIU9" s="409"/>
      <c r="IIV9" s="409"/>
      <c r="IIW9" s="323"/>
      <c r="IIX9" s="323"/>
      <c r="IIY9" s="323"/>
      <c r="IIZ9" s="323"/>
      <c r="IJA9" s="323"/>
      <c r="IJB9" s="323"/>
      <c r="IJC9" s="323"/>
      <c r="IJD9" s="323"/>
      <c r="IJE9" s="323"/>
      <c r="IJF9" s="323"/>
      <c r="IJG9" s="409"/>
      <c r="IJH9" s="409"/>
      <c r="IJI9" s="323"/>
      <c r="IJJ9" s="323"/>
      <c r="IJK9" s="323"/>
      <c r="IJL9" s="323"/>
      <c r="IJM9" s="323"/>
      <c r="IJN9" s="323"/>
      <c r="IJO9" s="323"/>
      <c r="IJP9" s="323"/>
      <c r="IJQ9" s="323"/>
      <c r="IJR9" s="323"/>
      <c r="IJS9" s="409"/>
      <c r="IJT9" s="409"/>
      <c r="IJU9" s="323"/>
      <c r="IJV9" s="323"/>
      <c r="IJW9" s="323"/>
      <c r="IJX9" s="323"/>
      <c r="IJY9" s="323"/>
      <c r="IJZ9" s="323"/>
      <c r="IKA9" s="323"/>
      <c r="IKB9" s="323"/>
      <c r="IKC9" s="323"/>
      <c r="IKD9" s="323"/>
      <c r="IKE9" s="409"/>
      <c r="IKF9" s="409"/>
      <c r="IKG9" s="323"/>
      <c r="IKH9" s="323"/>
      <c r="IKI9" s="323"/>
      <c r="IKJ9" s="323"/>
      <c r="IKK9" s="323"/>
      <c r="IKL9" s="323"/>
      <c r="IKM9" s="323"/>
      <c r="IKN9" s="323"/>
      <c r="IKO9" s="323"/>
      <c r="IKP9" s="323"/>
      <c r="IKQ9" s="409"/>
      <c r="IKR9" s="409"/>
      <c r="IKS9" s="323"/>
      <c r="IKT9" s="323"/>
      <c r="IKU9" s="323"/>
      <c r="IKV9" s="323"/>
      <c r="IKW9" s="323"/>
      <c r="IKX9" s="323"/>
      <c r="IKY9" s="323"/>
      <c r="IKZ9" s="323"/>
      <c r="ILA9" s="323"/>
      <c r="ILB9" s="323"/>
      <c r="ILC9" s="409"/>
      <c r="ILD9" s="409"/>
      <c r="ILE9" s="323"/>
      <c r="ILF9" s="323"/>
      <c r="ILG9" s="323"/>
      <c r="ILH9" s="323"/>
      <c r="ILI9" s="323"/>
      <c r="ILJ9" s="323"/>
      <c r="ILK9" s="323"/>
      <c r="ILL9" s="323"/>
      <c r="ILM9" s="323"/>
      <c r="ILN9" s="323"/>
      <c r="ILO9" s="409"/>
      <c r="ILP9" s="409"/>
      <c r="ILQ9" s="323"/>
      <c r="ILR9" s="323"/>
      <c r="ILS9" s="323"/>
      <c r="ILT9" s="323"/>
      <c r="ILU9" s="323"/>
      <c r="ILV9" s="323"/>
      <c r="ILW9" s="323"/>
      <c r="ILX9" s="323"/>
      <c r="ILY9" s="323"/>
      <c r="ILZ9" s="323"/>
      <c r="IMA9" s="409"/>
      <c r="IMB9" s="409"/>
      <c r="IMC9" s="323"/>
      <c r="IMD9" s="323"/>
      <c r="IME9" s="323"/>
      <c r="IMF9" s="323"/>
      <c r="IMG9" s="323"/>
      <c r="IMH9" s="323"/>
      <c r="IMI9" s="323"/>
      <c r="IMJ9" s="323"/>
      <c r="IMK9" s="323"/>
      <c r="IML9" s="323"/>
      <c r="IMM9" s="409"/>
      <c r="IMN9" s="409"/>
      <c r="IMO9" s="323"/>
      <c r="IMP9" s="323"/>
      <c r="IMQ9" s="323"/>
      <c r="IMR9" s="323"/>
      <c r="IMS9" s="323"/>
      <c r="IMT9" s="323"/>
      <c r="IMU9" s="323"/>
      <c r="IMV9" s="323"/>
      <c r="IMW9" s="323"/>
      <c r="IMX9" s="323"/>
      <c r="IMY9" s="409"/>
      <c r="IMZ9" s="409"/>
      <c r="INA9" s="323"/>
      <c r="INB9" s="323"/>
      <c r="INC9" s="323"/>
      <c r="IND9" s="323"/>
      <c r="INE9" s="323"/>
      <c r="INF9" s="323"/>
      <c r="ING9" s="323"/>
      <c r="INH9" s="323"/>
      <c r="INI9" s="323"/>
      <c r="INJ9" s="323"/>
      <c r="INK9" s="409"/>
      <c r="INL9" s="409"/>
      <c r="INM9" s="323"/>
      <c r="INN9" s="323"/>
      <c r="INO9" s="323"/>
      <c r="INP9" s="323"/>
      <c r="INQ9" s="323"/>
      <c r="INR9" s="323"/>
      <c r="INS9" s="323"/>
      <c r="INT9" s="323"/>
      <c r="INU9" s="323"/>
      <c r="INV9" s="323"/>
      <c r="INW9" s="409"/>
      <c r="INX9" s="409"/>
      <c r="INY9" s="323"/>
      <c r="INZ9" s="323"/>
      <c r="IOA9" s="323"/>
      <c r="IOB9" s="323"/>
      <c r="IOC9" s="323"/>
      <c r="IOD9" s="323"/>
      <c r="IOE9" s="323"/>
      <c r="IOF9" s="323"/>
      <c r="IOG9" s="323"/>
      <c r="IOH9" s="323"/>
      <c r="IOI9" s="409"/>
      <c r="IOJ9" s="409"/>
      <c r="IOK9" s="323"/>
      <c r="IOL9" s="323"/>
      <c r="IOM9" s="323"/>
      <c r="ION9" s="323"/>
      <c r="IOO9" s="323"/>
      <c r="IOP9" s="323"/>
      <c r="IOQ9" s="323"/>
      <c r="IOR9" s="323"/>
      <c r="IOS9" s="323"/>
      <c r="IOT9" s="323"/>
      <c r="IOU9" s="409"/>
      <c r="IOV9" s="409"/>
      <c r="IOW9" s="323"/>
      <c r="IOX9" s="323"/>
      <c r="IOY9" s="323"/>
      <c r="IOZ9" s="323"/>
      <c r="IPA9" s="323"/>
      <c r="IPB9" s="323"/>
      <c r="IPC9" s="323"/>
      <c r="IPD9" s="323"/>
      <c r="IPE9" s="323"/>
      <c r="IPF9" s="323"/>
      <c r="IPG9" s="409"/>
      <c r="IPH9" s="409"/>
      <c r="IPI9" s="323"/>
      <c r="IPJ9" s="323"/>
      <c r="IPK9" s="323"/>
      <c r="IPL9" s="323"/>
      <c r="IPM9" s="323"/>
      <c r="IPN9" s="323"/>
      <c r="IPO9" s="323"/>
      <c r="IPP9" s="323"/>
      <c r="IPQ9" s="323"/>
      <c r="IPR9" s="323"/>
      <c r="IPS9" s="409"/>
      <c r="IPT9" s="409"/>
      <c r="IPU9" s="323"/>
      <c r="IPV9" s="323"/>
      <c r="IPW9" s="323"/>
      <c r="IPX9" s="323"/>
      <c r="IPY9" s="323"/>
      <c r="IPZ9" s="323"/>
      <c r="IQA9" s="323"/>
      <c r="IQB9" s="323"/>
      <c r="IQC9" s="323"/>
      <c r="IQD9" s="323"/>
      <c r="IQE9" s="409"/>
      <c r="IQF9" s="409"/>
      <c r="IQG9" s="323"/>
      <c r="IQH9" s="323"/>
      <c r="IQI9" s="323"/>
      <c r="IQJ9" s="323"/>
      <c r="IQK9" s="323"/>
      <c r="IQL9" s="323"/>
      <c r="IQM9" s="323"/>
      <c r="IQN9" s="323"/>
      <c r="IQO9" s="323"/>
      <c r="IQP9" s="323"/>
      <c r="IQQ9" s="409"/>
      <c r="IQR9" s="409"/>
      <c r="IQS9" s="323"/>
      <c r="IQT9" s="323"/>
      <c r="IQU9" s="323"/>
      <c r="IQV9" s="323"/>
      <c r="IQW9" s="323"/>
      <c r="IQX9" s="323"/>
      <c r="IQY9" s="323"/>
      <c r="IQZ9" s="323"/>
      <c r="IRA9" s="323"/>
      <c r="IRB9" s="323"/>
      <c r="IRC9" s="409"/>
      <c r="IRD9" s="409"/>
      <c r="IRE9" s="323"/>
      <c r="IRF9" s="323"/>
      <c r="IRG9" s="323"/>
      <c r="IRH9" s="323"/>
      <c r="IRI9" s="323"/>
      <c r="IRJ9" s="323"/>
      <c r="IRK9" s="323"/>
      <c r="IRL9" s="323"/>
      <c r="IRM9" s="323"/>
      <c r="IRN9" s="323"/>
      <c r="IRO9" s="409"/>
      <c r="IRP9" s="409"/>
      <c r="IRQ9" s="323"/>
      <c r="IRR9" s="323"/>
      <c r="IRS9" s="323"/>
      <c r="IRT9" s="323"/>
      <c r="IRU9" s="323"/>
      <c r="IRV9" s="323"/>
      <c r="IRW9" s="323"/>
      <c r="IRX9" s="323"/>
      <c r="IRY9" s="323"/>
      <c r="IRZ9" s="323"/>
      <c r="ISA9" s="409"/>
      <c r="ISB9" s="409"/>
      <c r="ISC9" s="323"/>
      <c r="ISD9" s="323"/>
      <c r="ISE9" s="323"/>
      <c r="ISF9" s="323"/>
      <c r="ISG9" s="323"/>
      <c r="ISH9" s="323"/>
      <c r="ISI9" s="323"/>
      <c r="ISJ9" s="323"/>
      <c r="ISK9" s="323"/>
      <c r="ISL9" s="323"/>
      <c r="ISM9" s="409"/>
      <c r="ISN9" s="409"/>
      <c r="ISO9" s="323"/>
      <c r="ISP9" s="323"/>
      <c r="ISQ9" s="323"/>
      <c r="ISR9" s="323"/>
      <c r="ISS9" s="323"/>
      <c r="IST9" s="323"/>
      <c r="ISU9" s="323"/>
      <c r="ISV9" s="323"/>
      <c r="ISW9" s="323"/>
      <c r="ISX9" s="323"/>
      <c r="ISY9" s="409"/>
      <c r="ISZ9" s="409"/>
      <c r="ITA9" s="323"/>
      <c r="ITB9" s="323"/>
      <c r="ITC9" s="323"/>
      <c r="ITD9" s="323"/>
      <c r="ITE9" s="323"/>
      <c r="ITF9" s="323"/>
      <c r="ITG9" s="323"/>
      <c r="ITH9" s="323"/>
      <c r="ITI9" s="323"/>
      <c r="ITJ9" s="323"/>
      <c r="ITK9" s="409"/>
      <c r="ITL9" s="409"/>
      <c r="ITM9" s="323"/>
      <c r="ITN9" s="323"/>
      <c r="ITO9" s="323"/>
      <c r="ITP9" s="323"/>
      <c r="ITQ9" s="323"/>
      <c r="ITR9" s="323"/>
      <c r="ITS9" s="323"/>
      <c r="ITT9" s="323"/>
      <c r="ITU9" s="323"/>
      <c r="ITV9" s="323"/>
      <c r="ITW9" s="409"/>
      <c r="ITX9" s="409"/>
      <c r="ITY9" s="323"/>
      <c r="ITZ9" s="323"/>
      <c r="IUA9" s="323"/>
      <c r="IUB9" s="323"/>
      <c r="IUC9" s="323"/>
      <c r="IUD9" s="323"/>
      <c r="IUE9" s="323"/>
      <c r="IUF9" s="323"/>
      <c r="IUG9" s="323"/>
      <c r="IUH9" s="323"/>
      <c r="IUI9" s="409"/>
      <c r="IUJ9" s="409"/>
      <c r="IUK9" s="323"/>
      <c r="IUL9" s="323"/>
      <c r="IUM9" s="323"/>
      <c r="IUN9" s="323"/>
      <c r="IUO9" s="323"/>
      <c r="IUP9" s="323"/>
      <c r="IUQ9" s="323"/>
      <c r="IUR9" s="323"/>
      <c r="IUS9" s="323"/>
      <c r="IUT9" s="323"/>
      <c r="IUU9" s="409"/>
      <c r="IUV9" s="409"/>
      <c r="IUW9" s="323"/>
      <c r="IUX9" s="323"/>
      <c r="IUY9" s="323"/>
      <c r="IUZ9" s="323"/>
      <c r="IVA9" s="323"/>
      <c r="IVB9" s="323"/>
      <c r="IVC9" s="323"/>
      <c r="IVD9" s="323"/>
      <c r="IVE9" s="323"/>
      <c r="IVF9" s="323"/>
      <c r="IVG9" s="409"/>
      <c r="IVH9" s="409"/>
      <c r="IVI9" s="323"/>
      <c r="IVJ9" s="323"/>
      <c r="IVK9" s="323"/>
      <c r="IVL9" s="323"/>
      <c r="IVM9" s="323"/>
      <c r="IVN9" s="323"/>
      <c r="IVO9" s="323"/>
      <c r="IVP9" s="323"/>
      <c r="IVQ9" s="323"/>
      <c r="IVR9" s="323"/>
      <c r="IVS9" s="409"/>
      <c r="IVT9" s="409"/>
      <c r="IVU9" s="323"/>
      <c r="IVV9" s="323"/>
      <c r="IVW9" s="323"/>
      <c r="IVX9" s="323"/>
      <c r="IVY9" s="323"/>
      <c r="IVZ9" s="323"/>
      <c r="IWA9" s="323"/>
      <c r="IWB9" s="323"/>
      <c r="IWC9" s="323"/>
      <c r="IWD9" s="323"/>
      <c r="IWE9" s="409"/>
      <c r="IWF9" s="409"/>
      <c r="IWG9" s="323"/>
      <c r="IWH9" s="323"/>
      <c r="IWI9" s="323"/>
      <c r="IWJ9" s="323"/>
      <c r="IWK9" s="323"/>
      <c r="IWL9" s="323"/>
      <c r="IWM9" s="323"/>
      <c r="IWN9" s="323"/>
      <c r="IWO9" s="323"/>
      <c r="IWP9" s="323"/>
      <c r="IWQ9" s="409"/>
      <c r="IWR9" s="409"/>
      <c r="IWS9" s="323"/>
      <c r="IWT9" s="323"/>
      <c r="IWU9" s="323"/>
      <c r="IWV9" s="323"/>
      <c r="IWW9" s="323"/>
      <c r="IWX9" s="323"/>
      <c r="IWY9" s="323"/>
      <c r="IWZ9" s="323"/>
      <c r="IXA9" s="323"/>
      <c r="IXB9" s="323"/>
      <c r="IXC9" s="409"/>
      <c r="IXD9" s="409"/>
      <c r="IXE9" s="323"/>
      <c r="IXF9" s="323"/>
      <c r="IXG9" s="323"/>
      <c r="IXH9" s="323"/>
      <c r="IXI9" s="323"/>
      <c r="IXJ9" s="323"/>
      <c r="IXK9" s="323"/>
      <c r="IXL9" s="323"/>
      <c r="IXM9" s="323"/>
      <c r="IXN9" s="323"/>
      <c r="IXO9" s="409"/>
      <c r="IXP9" s="409"/>
      <c r="IXQ9" s="323"/>
      <c r="IXR9" s="323"/>
      <c r="IXS9" s="323"/>
      <c r="IXT9" s="323"/>
      <c r="IXU9" s="323"/>
      <c r="IXV9" s="323"/>
      <c r="IXW9" s="323"/>
      <c r="IXX9" s="323"/>
      <c r="IXY9" s="323"/>
      <c r="IXZ9" s="323"/>
      <c r="IYA9" s="409"/>
      <c r="IYB9" s="409"/>
      <c r="IYC9" s="323"/>
      <c r="IYD9" s="323"/>
      <c r="IYE9" s="323"/>
      <c r="IYF9" s="323"/>
      <c r="IYG9" s="323"/>
      <c r="IYH9" s="323"/>
      <c r="IYI9" s="323"/>
      <c r="IYJ9" s="323"/>
      <c r="IYK9" s="323"/>
      <c r="IYL9" s="323"/>
      <c r="IYM9" s="409"/>
      <c r="IYN9" s="409"/>
      <c r="IYO9" s="323"/>
      <c r="IYP9" s="323"/>
      <c r="IYQ9" s="323"/>
      <c r="IYR9" s="323"/>
      <c r="IYS9" s="323"/>
      <c r="IYT9" s="323"/>
      <c r="IYU9" s="323"/>
      <c r="IYV9" s="323"/>
      <c r="IYW9" s="323"/>
      <c r="IYX9" s="323"/>
      <c r="IYY9" s="409"/>
      <c r="IYZ9" s="409"/>
      <c r="IZA9" s="323"/>
      <c r="IZB9" s="323"/>
      <c r="IZC9" s="323"/>
      <c r="IZD9" s="323"/>
      <c r="IZE9" s="323"/>
      <c r="IZF9" s="323"/>
      <c r="IZG9" s="323"/>
      <c r="IZH9" s="323"/>
      <c r="IZI9" s="323"/>
      <c r="IZJ9" s="323"/>
      <c r="IZK9" s="409"/>
      <c r="IZL9" s="409"/>
      <c r="IZM9" s="323"/>
      <c r="IZN9" s="323"/>
      <c r="IZO9" s="323"/>
      <c r="IZP9" s="323"/>
      <c r="IZQ9" s="323"/>
      <c r="IZR9" s="323"/>
      <c r="IZS9" s="323"/>
      <c r="IZT9" s="323"/>
      <c r="IZU9" s="323"/>
      <c r="IZV9" s="323"/>
      <c r="IZW9" s="409"/>
      <c r="IZX9" s="409"/>
      <c r="IZY9" s="323"/>
      <c r="IZZ9" s="323"/>
      <c r="JAA9" s="323"/>
      <c r="JAB9" s="323"/>
      <c r="JAC9" s="323"/>
      <c r="JAD9" s="323"/>
      <c r="JAE9" s="323"/>
      <c r="JAF9" s="323"/>
      <c r="JAG9" s="323"/>
      <c r="JAH9" s="323"/>
      <c r="JAI9" s="409"/>
      <c r="JAJ9" s="409"/>
      <c r="JAK9" s="323"/>
      <c r="JAL9" s="323"/>
      <c r="JAM9" s="323"/>
      <c r="JAN9" s="323"/>
      <c r="JAO9" s="323"/>
      <c r="JAP9" s="323"/>
      <c r="JAQ9" s="323"/>
      <c r="JAR9" s="323"/>
      <c r="JAS9" s="323"/>
      <c r="JAT9" s="323"/>
      <c r="JAU9" s="409"/>
      <c r="JAV9" s="409"/>
      <c r="JAW9" s="323"/>
      <c r="JAX9" s="323"/>
      <c r="JAY9" s="323"/>
      <c r="JAZ9" s="323"/>
      <c r="JBA9" s="323"/>
      <c r="JBB9" s="323"/>
      <c r="JBC9" s="323"/>
      <c r="JBD9" s="323"/>
      <c r="JBE9" s="323"/>
      <c r="JBF9" s="323"/>
      <c r="JBG9" s="409"/>
      <c r="JBH9" s="409"/>
      <c r="JBI9" s="323"/>
      <c r="JBJ9" s="323"/>
      <c r="JBK9" s="323"/>
      <c r="JBL9" s="323"/>
      <c r="JBM9" s="323"/>
      <c r="JBN9" s="323"/>
      <c r="JBO9" s="323"/>
      <c r="JBP9" s="323"/>
      <c r="JBQ9" s="323"/>
      <c r="JBR9" s="323"/>
      <c r="JBS9" s="409"/>
      <c r="JBT9" s="409"/>
      <c r="JBU9" s="323"/>
      <c r="JBV9" s="323"/>
      <c r="JBW9" s="323"/>
      <c r="JBX9" s="323"/>
      <c r="JBY9" s="323"/>
      <c r="JBZ9" s="323"/>
      <c r="JCA9" s="323"/>
      <c r="JCB9" s="323"/>
      <c r="JCC9" s="323"/>
      <c r="JCD9" s="323"/>
      <c r="JCE9" s="409"/>
      <c r="JCF9" s="409"/>
      <c r="JCG9" s="323"/>
      <c r="JCH9" s="323"/>
      <c r="JCI9" s="323"/>
      <c r="JCJ9" s="323"/>
      <c r="JCK9" s="323"/>
      <c r="JCL9" s="323"/>
      <c r="JCM9" s="323"/>
      <c r="JCN9" s="323"/>
      <c r="JCO9" s="323"/>
      <c r="JCP9" s="323"/>
      <c r="JCQ9" s="409"/>
      <c r="JCR9" s="409"/>
      <c r="JCS9" s="323"/>
      <c r="JCT9" s="323"/>
      <c r="JCU9" s="323"/>
      <c r="JCV9" s="323"/>
      <c r="JCW9" s="323"/>
      <c r="JCX9" s="323"/>
      <c r="JCY9" s="323"/>
      <c r="JCZ9" s="323"/>
      <c r="JDA9" s="323"/>
      <c r="JDB9" s="323"/>
      <c r="JDC9" s="409"/>
      <c r="JDD9" s="409"/>
      <c r="JDE9" s="323"/>
      <c r="JDF9" s="323"/>
      <c r="JDG9" s="323"/>
      <c r="JDH9" s="323"/>
      <c r="JDI9" s="323"/>
      <c r="JDJ9" s="323"/>
      <c r="JDK9" s="323"/>
      <c r="JDL9" s="323"/>
      <c r="JDM9" s="323"/>
      <c r="JDN9" s="323"/>
      <c r="JDO9" s="409"/>
      <c r="JDP9" s="409"/>
      <c r="JDQ9" s="323"/>
      <c r="JDR9" s="323"/>
      <c r="JDS9" s="323"/>
      <c r="JDT9" s="323"/>
      <c r="JDU9" s="323"/>
      <c r="JDV9" s="323"/>
      <c r="JDW9" s="323"/>
      <c r="JDX9" s="323"/>
      <c r="JDY9" s="323"/>
      <c r="JDZ9" s="323"/>
      <c r="JEA9" s="409"/>
      <c r="JEB9" s="409"/>
      <c r="JEC9" s="323"/>
      <c r="JED9" s="323"/>
      <c r="JEE9" s="323"/>
      <c r="JEF9" s="323"/>
      <c r="JEG9" s="323"/>
      <c r="JEH9" s="323"/>
      <c r="JEI9" s="323"/>
      <c r="JEJ9" s="323"/>
      <c r="JEK9" s="323"/>
      <c r="JEL9" s="323"/>
      <c r="JEM9" s="409"/>
      <c r="JEN9" s="409"/>
      <c r="JEO9" s="323"/>
      <c r="JEP9" s="323"/>
      <c r="JEQ9" s="323"/>
      <c r="JER9" s="323"/>
      <c r="JES9" s="323"/>
      <c r="JET9" s="323"/>
      <c r="JEU9" s="323"/>
      <c r="JEV9" s="323"/>
      <c r="JEW9" s="323"/>
      <c r="JEX9" s="323"/>
      <c r="JEY9" s="409"/>
      <c r="JEZ9" s="409"/>
      <c r="JFA9" s="323"/>
      <c r="JFB9" s="323"/>
      <c r="JFC9" s="323"/>
      <c r="JFD9" s="323"/>
      <c r="JFE9" s="323"/>
      <c r="JFF9" s="323"/>
      <c r="JFG9" s="323"/>
      <c r="JFH9" s="323"/>
      <c r="JFI9" s="323"/>
      <c r="JFJ9" s="323"/>
      <c r="JFK9" s="409"/>
      <c r="JFL9" s="409"/>
      <c r="JFM9" s="323"/>
      <c r="JFN9" s="323"/>
      <c r="JFO9" s="323"/>
      <c r="JFP9" s="323"/>
      <c r="JFQ9" s="323"/>
      <c r="JFR9" s="323"/>
      <c r="JFS9" s="323"/>
      <c r="JFT9" s="323"/>
      <c r="JFU9" s="323"/>
      <c r="JFV9" s="323"/>
      <c r="JFW9" s="409"/>
      <c r="JFX9" s="409"/>
      <c r="JFY9" s="323"/>
      <c r="JFZ9" s="323"/>
      <c r="JGA9" s="323"/>
      <c r="JGB9" s="323"/>
      <c r="JGC9" s="323"/>
      <c r="JGD9" s="323"/>
      <c r="JGE9" s="323"/>
      <c r="JGF9" s="323"/>
      <c r="JGG9" s="323"/>
      <c r="JGH9" s="323"/>
      <c r="JGI9" s="409"/>
      <c r="JGJ9" s="409"/>
      <c r="JGK9" s="323"/>
      <c r="JGL9" s="323"/>
      <c r="JGM9" s="323"/>
      <c r="JGN9" s="323"/>
      <c r="JGO9" s="323"/>
      <c r="JGP9" s="323"/>
      <c r="JGQ9" s="323"/>
      <c r="JGR9" s="323"/>
      <c r="JGS9" s="323"/>
      <c r="JGT9" s="323"/>
      <c r="JGU9" s="409"/>
      <c r="JGV9" s="409"/>
      <c r="JGW9" s="323"/>
      <c r="JGX9" s="323"/>
      <c r="JGY9" s="323"/>
      <c r="JGZ9" s="323"/>
      <c r="JHA9" s="323"/>
      <c r="JHB9" s="323"/>
      <c r="JHC9" s="323"/>
      <c r="JHD9" s="323"/>
      <c r="JHE9" s="323"/>
      <c r="JHF9" s="323"/>
      <c r="JHG9" s="409"/>
      <c r="JHH9" s="409"/>
      <c r="JHI9" s="323"/>
      <c r="JHJ9" s="323"/>
      <c r="JHK9" s="323"/>
      <c r="JHL9" s="323"/>
      <c r="JHM9" s="323"/>
      <c r="JHN9" s="323"/>
      <c r="JHO9" s="323"/>
      <c r="JHP9" s="323"/>
      <c r="JHQ9" s="323"/>
      <c r="JHR9" s="323"/>
      <c r="JHS9" s="409"/>
      <c r="JHT9" s="409"/>
      <c r="JHU9" s="323"/>
      <c r="JHV9" s="323"/>
      <c r="JHW9" s="323"/>
      <c r="JHX9" s="323"/>
      <c r="JHY9" s="323"/>
      <c r="JHZ9" s="323"/>
      <c r="JIA9" s="323"/>
      <c r="JIB9" s="323"/>
      <c r="JIC9" s="323"/>
      <c r="JID9" s="323"/>
      <c r="JIE9" s="409"/>
      <c r="JIF9" s="409"/>
      <c r="JIG9" s="323"/>
      <c r="JIH9" s="323"/>
      <c r="JII9" s="323"/>
      <c r="JIJ9" s="323"/>
      <c r="JIK9" s="323"/>
      <c r="JIL9" s="323"/>
      <c r="JIM9" s="323"/>
      <c r="JIN9" s="323"/>
      <c r="JIO9" s="323"/>
      <c r="JIP9" s="323"/>
      <c r="JIQ9" s="409"/>
      <c r="JIR9" s="409"/>
      <c r="JIS9" s="323"/>
      <c r="JIT9" s="323"/>
      <c r="JIU9" s="323"/>
      <c r="JIV9" s="323"/>
      <c r="JIW9" s="323"/>
      <c r="JIX9" s="323"/>
      <c r="JIY9" s="323"/>
      <c r="JIZ9" s="323"/>
      <c r="JJA9" s="323"/>
      <c r="JJB9" s="323"/>
      <c r="JJC9" s="409"/>
      <c r="JJD9" s="409"/>
      <c r="JJE9" s="323"/>
      <c r="JJF9" s="323"/>
      <c r="JJG9" s="323"/>
      <c r="JJH9" s="323"/>
      <c r="JJI9" s="323"/>
      <c r="JJJ9" s="323"/>
      <c r="JJK9" s="323"/>
      <c r="JJL9" s="323"/>
      <c r="JJM9" s="323"/>
      <c r="JJN9" s="323"/>
      <c r="JJO9" s="409"/>
      <c r="JJP9" s="409"/>
      <c r="JJQ9" s="323"/>
      <c r="JJR9" s="323"/>
      <c r="JJS9" s="323"/>
      <c r="JJT9" s="323"/>
      <c r="JJU9" s="323"/>
      <c r="JJV9" s="323"/>
      <c r="JJW9" s="323"/>
      <c r="JJX9" s="323"/>
      <c r="JJY9" s="323"/>
      <c r="JJZ9" s="323"/>
      <c r="JKA9" s="409"/>
      <c r="JKB9" s="409"/>
      <c r="JKC9" s="323"/>
      <c r="JKD9" s="323"/>
      <c r="JKE9" s="323"/>
      <c r="JKF9" s="323"/>
      <c r="JKG9" s="323"/>
      <c r="JKH9" s="323"/>
      <c r="JKI9" s="323"/>
      <c r="JKJ9" s="323"/>
      <c r="JKK9" s="323"/>
      <c r="JKL9" s="323"/>
      <c r="JKM9" s="409"/>
      <c r="JKN9" s="409"/>
      <c r="JKO9" s="323"/>
      <c r="JKP9" s="323"/>
      <c r="JKQ9" s="323"/>
      <c r="JKR9" s="323"/>
      <c r="JKS9" s="323"/>
      <c r="JKT9" s="323"/>
      <c r="JKU9" s="323"/>
      <c r="JKV9" s="323"/>
      <c r="JKW9" s="323"/>
      <c r="JKX9" s="323"/>
      <c r="JKY9" s="409"/>
      <c r="JKZ9" s="409"/>
      <c r="JLA9" s="323"/>
      <c r="JLB9" s="323"/>
      <c r="JLC9" s="323"/>
      <c r="JLD9" s="323"/>
      <c r="JLE9" s="323"/>
      <c r="JLF9" s="323"/>
      <c r="JLG9" s="323"/>
      <c r="JLH9" s="323"/>
      <c r="JLI9" s="323"/>
      <c r="JLJ9" s="323"/>
      <c r="JLK9" s="409"/>
      <c r="JLL9" s="409"/>
      <c r="JLM9" s="323"/>
      <c r="JLN9" s="323"/>
      <c r="JLO9" s="323"/>
      <c r="JLP9" s="323"/>
      <c r="JLQ9" s="323"/>
      <c r="JLR9" s="323"/>
      <c r="JLS9" s="323"/>
      <c r="JLT9" s="323"/>
      <c r="JLU9" s="323"/>
      <c r="JLV9" s="323"/>
      <c r="JLW9" s="409"/>
      <c r="JLX9" s="409"/>
      <c r="JLY9" s="323"/>
      <c r="JLZ9" s="323"/>
      <c r="JMA9" s="323"/>
      <c r="JMB9" s="323"/>
      <c r="JMC9" s="323"/>
      <c r="JMD9" s="323"/>
      <c r="JME9" s="323"/>
      <c r="JMF9" s="323"/>
      <c r="JMG9" s="323"/>
      <c r="JMH9" s="323"/>
      <c r="JMI9" s="409"/>
      <c r="JMJ9" s="409"/>
      <c r="JMK9" s="323"/>
      <c r="JML9" s="323"/>
      <c r="JMM9" s="323"/>
      <c r="JMN9" s="323"/>
      <c r="JMO9" s="323"/>
      <c r="JMP9" s="323"/>
      <c r="JMQ9" s="323"/>
      <c r="JMR9" s="323"/>
      <c r="JMS9" s="323"/>
      <c r="JMT9" s="323"/>
      <c r="JMU9" s="409"/>
      <c r="JMV9" s="409"/>
      <c r="JMW9" s="323"/>
      <c r="JMX9" s="323"/>
      <c r="JMY9" s="323"/>
      <c r="JMZ9" s="323"/>
      <c r="JNA9" s="323"/>
      <c r="JNB9" s="323"/>
      <c r="JNC9" s="323"/>
      <c r="JND9" s="323"/>
      <c r="JNE9" s="323"/>
      <c r="JNF9" s="323"/>
      <c r="JNG9" s="409"/>
      <c r="JNH9" s="409"/>
      <c r="JNI9" s="323"/>
      <c r="JNJ9" s="323"/>
      <c r="JNK9" s="323"/>
      <c r="JNL9" s="323"/>
      <c r="JNM9" s="323"/>
      <c r="JNN9" s="323"/>
      <c r="JNO9" s="323"/>
      <c r="JNP9" s="323"/>
      <c r="JNQ9" s="323"/>
      <c r="JNR9" s="323"/>
      <c r="JNS9" s="409"/>
      <c r="JNT9" s="409"/>
      <c r="JNU9" s="323"/>
      <c r="JNV9" s="323"/>
      <c r="JNW9" s="323"/>
      <c r="JNX9" s="323"/>
      <c r="JNY9" s="323"/>
      <c r="JNZ9" s="323"/>
      <c r="JOA9" s="323"/>
      <c r="JOB9" s="323"/>
      <c r="JOC9" s="323"/>
      <c r="JOD9" s="323"/>
      <c r="JOE9" s="409"/>
      <c r="JOF9" s="409"/>
      <c r="JOG9" s="323"/>
      <c r="JOH9" s="323"/>
      <c r="JOI9" s="323"/>
      <c r="JOJ9" s="323"/>
      <c r="JOK9" s="323"/>
      <c r="JOL9" s="323"/>
      <c r="JOM9" s="323"/>
      <c r="JON9" s="323"/>
      <c r="JOO9" s="323"/>
      <c r="JOP9" s="323"/>
      <c r="JOQ9" s="409"/>
      <c r="JOR9" s="409"/>
      <c r="JOS9" s="323"/>
      <c r="JOT9" s="323"/>
      <c r="JOU9" s="323"/>
      <c r="JOV9" s="323"/>
      <c r="JOW9" s="323"/>
      <c r="JOX9" s="323"/>
      <c r="JOY9" s="323"/>
      <c r="JOZ9" s="323"/>
      <c r="JPA9" s="323"/>
      <c r="JPB9" s="323"/>
      <c r="JPC9" s="409"/>
      <c r="JPD9" s="409"/>
      <c r="JPE9" s="323"/>
      <c r="JPF9" s="323"/>
      <c r="JPG9" s="323"/>
      <c r="JPH9" s="323"/>
      <c r="JPI9" s="323"/>
      <c r="JPJ9" s="323"/>
      <c r="JPK9" s="323"/>
      <c r="JPL9" s="323"/>
      <c r="JPM9" s="323"/>
      <c r="JPN9" s="323"/>
      <c r="JPO9" s="409"/>
      <c r="JPP9" s="409"/>
      <c r="JPQ9" s="323"/>
      <c r="JPR9" s="323"/>
      <c r="JPS9" s="323"/>
      <c r="JPT9" s="323"/>
      <c r="JPU9" s="323"/>
      <c r="JPV9" s="323"/>
      <c r="JPW9" s="323"/>
      <c r="JPX9" s="323"/>
      <c r="JPY9" s="323"/>
      <c r="JPZ9" s="323"/>
      <c r="JQA9" s="409"/>
      <c r="JQB9" s="409"/>
      <c r="JQC9" s="323"/>
      <c r="JQD9" s="323"/>
      <c r="JQE9" s="323"/>
      <c r="JQF9" s="323"/>
      <c r="JQG9" s="323"/>
      <c r="JQH9" s="323"/>
      <c r="JQI9" s="323"/>
      <c r="JQJ9" s="323"/>
      <c r="JQK9" s="323"/>
      <c r="JQL9" s="323"/>
      <c r="JQM9" s="409"/>
      <c r="JQN9" s="409"/>
      <c r="JQO9" s="323"/>
      <c r="JQP9" s="323"/>
      <c r="JQQ9" s="323"/>
      <c r="JQR9" s="323"/>
      <c r="JQS9" s="323"/>
      <c r="JQT9" s="323"/>
      <c r="JQU9" s="323"/>
      <c r="JQV9" s="323"/>
      <c r="JQW9" s="323"/>
      <c r="JQX9" s="323"/>
      <c r="JQY9" s="409"/>
      <c r="JQZ9" s="409"/>
      <c r="JRA9" s="323"/>
      <c r="JRB9" s="323"/>
      <c r="JRC9" s="323"/>
      <c r="JRD9" s="323"/>
      <c r="JRE9" s="323"/>
      <c r="JRF9" s="323"/>
      <c r="JRG9" s="323"/>
      <c r="JRH9" s="323"/>
      <c r="JRI9" s="323"/>
      <c r="JRJ9" s="323"/>
      <c r="JRK9" s="409"/>
      <c r="JRL9" s="409"/>
      <c r="JRM9" s="323"/>
      <c r="JRN9" s="323"/>
      <c r="JRO9" s="323"/>
      <c r="JRP9" s="323"/>
      <c r="JRQ9" s="323"/>
      <c r="JRR9" s="323"/>
      <c r="JRS9" s="323"/>
      <c r="JRT9" s="323"/>
      <c r="JRU9" s="323"/>
      <c r="JRV9" s="323"/>
      <c r="JRW9" s="409"/>
      <c r="JRX9" s="409"/>
      <c r="JRY9" s="323"/>
      <c r="JRZ9" s="323"/>
      <c r="JSA9" s="323"/>
      <c r="JSB9" s="323"/>
      <c r="JSC9" s="323"/>
      <c r="JSD9" s="323"/>
      <c r="JSE9" s="323"/>
      <c r="JSF9" s="323"/>
      <c r="JSG9" s="323"/>
      <c r="JSH9" s="323"/>
      <c r="JSI9" s="409"/>
      <c r="JSJ9" s="409"/>
      <c r="JSK9" s="323"/>
      <c r="JSL9" s="323"/>
      <c r="JSM9" s="323"/>
      <c r="JSN9" s="323"/>
      <c r="JSO9" s="323"/>
      <c r="JSP9" s="323"/>
      <c r="JSQ9" s="323"/>
      <c r="JSR9" s="323"/>
      <c r="JSS9" s="323"/>
      <c r="JST9" s="323"/>
      <c r="JSU9" s="409"/>
      <c r="JSV9" s="409"/>
      <c r="JSW9" s="323"/>
      <c r="JSX9" s="323"/>
      <c r="JSY9" s="323"/>
      <c r="JSZ9" s="323"/>
      <c r="JTA9" s="323"/>
      <c r="JTB9" s="323"/>
      <c r="JTC9" s="323"/>
      <c r="JTD9" s="323"/>
      <c r="JTE9" s="323"/>
      <c r="JTF9" s="323"/>
      <c r="JTG9" s="409"/>
      <c r="JTH9" s="409"/>
      <c r="JTI9" s="323"/>
      <c r="JTJ9" s="323"/>
      <c r="JTK9" s="323"/>
      <c r="JTL9" s="323"/>
      <c r="JTM9" s="323"/>
      <c r="JTN9" s="323"/>
      <c r="JTO9" s="323"/>
      <c r="JTP9" s="323"/>
      <c r="JTQ9" s="323"/>
      <c r="JTR9" s="323"/>
      <c r="JTS9" s="409"/>
      <c r="JTT9" s="409"/>
      <c r="JTU9" s="323"/>
      <c r="JTV9" s="323"/>
      <c r="JTW9" s="323"/>
      <c r="JTX9" s="323"/>
      <c r="JTY9" s="323"/>
      <c r="JTZ9" s="323"/>
      <c r="JUA9" s="323"/>
      <c r="JUB9" s="323"/>
      <c r="JUC9" s="323"/>
      <c r="JUD9" s="323"/>
      <c r="JUE9" s="409"/>
      <c r="JUF9" s="409"/>
      <c r="JUG9" s="323"/>
      <c r="JUH9" s="323"/>
      <c r="JUI9" s="323"/>
      <c r="JUJ9" s="323"/>
      <c r="JUK9" s="323"/>
      <c r="JUL9" s="323"/>
      <c r="JUM9" s="323"/>
      <c r="JUN9" s="323"/>
      <c r="JUO9" s="323"/>
      <c r="JUP9" s="323"/>
      <c r="JUQ9" s="409"/>
      <c r="JUR9" s="409"/>
      <c r="JUS9" s="323"/>
      <c r="JUT9" s="323"/>
      <c r="JUU9" s="323"/>
      <c r="JUV9" s="323"/>
      <c r="JUW9" s="323"/>
      <c r="JUX9" s="323"/>
      <c r="JUY9" s="323"/>
      <c r="JUZ9" s="323"/>
      <c r="JVA9" s="323"/>
      <c r="JVB9" s="323"/>
      <c r="JVC9" s="409"/>
      <c r="JVD9" s="409"/>
      <c r="JVE9" s="323"/>
      <c r="JVF9" s="323"/>
      <c r="JVG9" s="323"/>
      <c r="JVH9" s="323"/>
      <c r="JVI9" s="323"/>
      <c r="JVJ9" s="323"/>
      <c r="JVK9" s="323"/>
      <c r="JVL9" s="323"/>
      <c r="JVM9" s="323"/>
      <c r="JVN9" s="323"/>
      <c r="JVO9" s="409"/>
      <c r="JVP9" s="409"/>
      <c r="JVQ9" s="323"/>
      <c r="JVR9" s="323"/>
      <c r="JVS9" s="323"/>
      <c r="JVT9" s="323"/>
      <c r="JVU9" s="323"/>
      <c r="JVV9" s="323"/>
      <c r="JVW9" s="323"/>
      <c r="JVX9" s="323"/>
      <c r="JVY9" s="323"/>
      <c r="JVZ9" s="323"/>
      <c r="JWA9" s="409"/>
      <c r="JWB9" s="409"/>
      <c r="JWC9" s="323"/>
      <c r="JWD9" s="323"/>
      <c r="JWE9" s="323"/>
      <c r="JWF9" s="323"/>
      <c r="JWG9" s="323"/>
      <c r="JWH9" s="323"/>
      <c r="JWI9" s="323"/>
      <c r="JWJ9" s="323"/>
      <c r="JWK9" s="323"/>
      <c r="JWL9" s="323"/>
      <c r="JWM9" s="409"/>
      <c r="JWN9" s="409"/>
      <c r="JWO9" s="323"/>
      <c r="JWP9" s="323"/>
      <c r="JWQ9" s="323"/>
      <c r="JWR9" s="323"/>
      <c r="JWS9" s="323"/>
      <c r="JWT9" s="323"/>
      <c r="JWU9" s="323"/>
      <c r="JWV9" s="323"/>
      <c r="JWW9" s="323"/>
      <c r="JWX9" s="323"/>
      <c r="JWY9" s="409"/>
      <c r="JWZ9" s="409"/>
      <c r="JXA9" s="323"/>
      <c r="JXB9" s="323"/>
      <c r="JXC9" s="323"/>
      <c r="JXD9" s="323"/>
      <c r="JXE9" s="323"/>
      <c r="JXF9" s="323"/>
      <c r="JXG9" s="323"/>
      <c r="JXH9" s="323"/>
      <c r="JXI9" s="323"/>
      <c r="JXJ9" s="323"/>
      <c r="JXK9" s="409"/>
      <c r="JXL9" s="409"/>
      <c r="JXM9" s="323"/>
      <c r="JXN9" s="323"/>
      <c r="JXO9" s="323"/>
      <c r="JXP9" s="323"/>
      <c r="JXQ9" s="323"/>
      <c r="JXR9" s="323"/>
      <c r="JXS9" s="323"/>
      <c r="JXT9" s="323"/>
      <c r="JXU9" s="323"/>
      <c r="JXV9" s="323"/>
      <c r="JXW9" s="409"/>
      <c r="JXX9" s="409"/>
      <c r="JXY9" s="323"/>
      <c r="JXZ9" s="323"/>
      <c r="JYA9" s="323"/>
      <c r="JYB9" s="323"/>
      <c r="JYC9" s="323"/>
      <c r="JYD9" s="323"/>
      <c r="JYE9" s="323"/>
      <c r="JYF9" s="323"/>
      <c r="JYG9" s="323"/>
      <c r="JYH9" s="323"/>
      <c r="JYI9" s="409"/>
      <c r="JYJ9" s="409"/>
      <c r="JYK9" s="323"/>
      <c r="JYL9" s="323"/>
      <c r="JYM9" s="323"/>
      <c r="JYN9" s="323"/>
      <c r="JYO9" s="323"/>
      <c r="JYP9" s="323"/>
      <c r="JYQ9" s="323"/>
      <c r="JYR9" s="323"/>
      <c r="JYS9" s="323"/>
      <c r="JYT9" s="323"/>
      <c r="JYU9" s="409"/>
      <c r="JYV9" s="409"/>
      <c r="JYW9" s="323"/>
      <c r="JYX9" s="323"/>
      <c r="JYY9" s="323"/>
      <c r="JYZ9" s="323"/>
      <c r="JZA9" s="323"/>
      <c r="JZB9" s="323"/>
      <c r="JZC9" s="323"/>
      <c r="JZD9" s="323"/>
      <c r="JZE9" s="323"/>
      <c r="JZF9" s="323"/>
      <c r="JZG9" s="409"/>
      <c r="JZH9" s="409"/>
      <c r="JZI9" s="323"/>
      <c r="JZJ9" s="323"/>
      <c r="JZK9" s="323"/>
      <c r="JZL9" s="323"/>
      <c r="JZM9" s="323"/>
      <c r="JZN9" s="323"/>
      <c r="JZO9" s="323"/>
      <c r="JZP9" s="323"/>
      <c r="JZQ9" s="323"/>
      <c r="JZR9" s="323"/>
      <c r="JZS9" s="409"/>
      <c r="JZT9" s="409"/>
      <c r="JZU9" s="323"/>
      <c r="JZV9" s="323"/>
      <c r="JZW9" s="323"/>
      <c r="JZX9" s="323"/>
      <c r="JZY9" s="323"/>
      <c r="JZZ9" s="323"/>
      <c r="KAA9" s="323"/>
      <c r="KAB9" s="323"/>
      <c r="KAC9" s="323"/>
      <c r="KAD9" s="323"/>
      <c r="KAE9" s="409"/>
      <c r="KAF9" s="409"/>
      <c r="KAG9" s="323"/>
      <c r="KAH9" s="323"/>
      <c r="KAI9" s="323"/>
      <c r="KAJ9" s="323"/>
      <c r="KAK9" s="323"/>
      <c r="KAL9" s="323"/>
      <c r="KAM9" s="323"/>
      <c r="KAN9" s="323"/>
      <c r="KAO9" s="323"/>
      <c r="KAP9" s="323"/>
      <c r="KAQ9" s="409"/>
      <c r="KAR9" s="409"/>
      <c r="KAS9" s="323"/>
      <c r="KAT9" s="323"/>
      <c r="KAU9" s="323"/>
      <c r="KAV9" s="323"/>
      <c r="KAW9" s="323"/>
      <c r="KAX9" s="323"/>
      <c r="KAY9" s="323"/>
      <c r="KAZ9" s="323"/>
      <c r="KBA9" s="323"/>
      <c r="KBB9" s="323"/>
      <c r="KBC9" s="409"/>
      <c r="KBD9" s="409"/>
      <c r="KBE9" s="323"/>
      <c r="KBF9" s="323"/>
      <c r="KBG9" s="323"/>
      <c r="KBH9" s="323"/>
      <c r="KBI9" s="323"/>
      <c r="KBJ9" s="323"/>
      <c r="KBK9" s="323"/>
      <c r="KBL9" s="323"/>
      <c r="KBM9" s="323"/>
      <c r="KBN9" s="323"/>
      <c r="KBO9" s="409"/>
      <c r="KBP9" s="409"/>
      <c r="KBQ9" s="323"/>
      <c r="KBR9" s="323"/>
      <c r="KBS9" s="323"/>
      <c r="KBT9" s="323"/>
      <c r="KBU9" s="323"/>
      <c r="KBV9" s="323"/>
      <c r="KBW9" s="323"/>
      <c r="KBX9" s="323"/>
      <c r="KBY9" s="323"/>
      <c r="KBZ9" s="323"/>
      <c r="KCA9" s="409"/>
      <c r="KCB9" s="409"/>
      <c r="KCC9" s="323"/>
      <c r="KCD9" s="323"/>
      <c r="KCE9" s="323"/>
      <c r="KCF9" s="323"/>
      <c r="KCG9" s="323"/>
      <c r="KCH9" s="323"/>
      <c r="KCI9" s="323"/>
      <c r="KCJ9" s="323"/>
      <c r="KCK9" s="323"/>
      <c r="KCL9" s="323"/>
      <c r="KCM9" s="409"/>
      <c r="KCN9" s="409"/>
      <c r="KCO9" s="323"/>
      <c r="KCP9" s="323"/>
      <c r="KCQ9" s="323"/>
      <c r="KCR9" s="323"/>
      <c r="KCS9" s="323"/>
      <c r="KCT9" s="323"/>
      <c r="KCU9" s="323"/>
      <c r="KCV9" s="323"/>
      <c r="KCW9" s="323"/>
      <c r="KCX9" s="323"/>
      <c r="KCY9" s="409"/>
      <c r="KCZ9" s="409"/>
      <c r="KDA9" s="323"/>
      <c r="KDB9" s="323"/>
      <c r="KDC9" s="323"/>
      <c r="KDD9" s="323"/>
      <c r="KDE9" s="323"/>
      <c r="KDF9" s="323"/>
      <c r="KDG9" s="323"/>
      <c r="KDH9" s="323"/>
      <c r="KDI9" s="323"/>
      <c r="KDJ9" s="323"/>
      <c r="KDK9" s="409"/>
      <c r="KDL9" s="409"/>
      <c r="KDM9" s="323"/>
      <c r="KDN9" s="323"/>
      <c r="KDO9" s="323"/>
      <c r="KDP9" s="323"/>
      <c r="KDQ9" s="323"/>
      <c r="KDR9" s="323"/>
      <c r="KDS9" s="323"/>
      <c r="KDT9" s="323"/>
      <c r="KDU9" s="323"/>
      <c r="KDV9" s="323"/>
      <c r="KDW9" s="409"/>
      <c r="KDX9" s="409"/>
      <c r="KDY9" s="323"/>
      <c r="KDZ9" s="323"/>
      <c r="KEA9" s="323"/>
      <c r="KEB9" s="323"/>
      <c r="KEC9" s="323"/>
      <c r="KED9" s="323"/>
      <c r="KEE9" s="323"/>
      <c r="KEF9" s="323"/>
      <c r="KEG9" s="323"/>
      <c r="KEH9" s="323"/>
      <c r="KEI9" s="409"/>
      <c r="KEJ9" s="409"/>
      <c r="KEK9" s="323"/>
      <c r="KEL9" s="323"/>
      <c r="KEM9" s="323"/>
      <c r="KEN9" s="323"/>
      <c r="KEO9" s="323"/>
      <c r="KEP9" s="323"/>
      <c r="KEQ9" s="323"/>
      <c r="KER9" s="323"/>
      <c r="KES9" s="323"/>
      <c r="KET9" s="323"/>
      <c r="KEU9" s="409"/>
      <c r="KEV9" s="409"/>
      <c r="KEW9" s="323"/>
      <c r="KEX9" s="323"/>
      <c r="KEY9" s="323"/>
      <c r="KEZ9" s="323"/>
      <c r="KFA9" s="323"/>
      <c r="KFB9" s="323"/>
      <c r="KFC9" s="323"/>
      <c r="KFD9" s="323"/>
      <c r="KFE9" s="323"/>
      <c r="KFF9" s="323"/>
      <c r="KFG9" s="409"/>
      <c r="KFH9" s="409"/>
      <c r="KFI9" s="323"/>
      <c r="KFJ9" s="323"/>
      <c r="KFK9" s="323"/>
      <c r="KFL9" s="323"/>
      <c r="KFM9" s="323"/>
      <c r="KFN9" s="323"/>
      <c r="KFO9" s="323"/>
      <c r="KFP9" s="323"/>
      <c r="KFQ9" s="323"/>
      <c r="KFR9" s="323"/>
      <c r="KFS9" s="409"/>
      <c r="KFT9" s="409"/>
      <c r="KFU9" s="323"/>
      <c r="KFV9" s="323"/>
      <c r="KFW9" s="323"/>
      <c r="KFX9" s="323"/>
      <c r="KFY9" s="323"/>
      <c r="KFZ9" s="323"/>
      <c r="KGA9" s="323"/>
      <c r="KGB9" s="323"/>
      <c r="KGC9" s="323"/>
      <c r="KGD9" s="323"/>
      <c r="KGE9" s="409"/>
      <c r="KGF9" s="409"/>
      <c r="KGG9" s="323"/>
      <c r="KGH9" s="323"/>
      <c r="KGI9" s="323"/>
      <c r="KGJ9" s="323"/>
      <c r="KGK9" s="323"/>
      <c r="KGL9" s="323"/>
      <c r="KGM9" s="323"/>
      <c r="KGN9" s="323"/>
      <c r="KGO9" s="323"/>
      <c r="KGP9" s="323"/>
      <c r="KGQ9" s="409"/>
      <c r="KGR9" s="409"/>
      <c r="KGS9" s="323"/>
      <c r="KGT9" s="323"/>
      <c r="KGU9" s="323"/>
      <c r="KGV9" s="323"/>
      <c r="KGW9" s="323"/>
      <c r="KGX9" s="323"/>
      <c r="KGY9" s="323"/>
      <c r="KGZ9" s="323"/>
      <c r="KHA9" s="323"/>
      <c r="KHB9" s="323"/>
      <c r="KHC9" s="409"/>
      <c r="KHD9" s="409"/>
      <c r="KHE9" s="323"/>
      <c r="KHF9" s="323"/>
      <c r="KHG9" s="323"/>
      <c r="KHH9" s="323"/>
      <c r="KHI9" s="323"/>
      <c r="KHJ9" s="323"/>
      <c r="KHK9" s="323"/>
      <c r="KHL9" s="323"/>
      <c r="KHM9" s="323"/>
      <c r="KHN9" s="323"/>
      <c r="KHO9" s="409"/>
      <c r="KHP9" s="409"/>
      <c r="KHQ9" s="323"/>
      <c r="KHR9" s="323"/>
      <c r="KHS9" s="323"/>
      <c r="KHT9" s="323"/>
      <c r="KHU9" s="323"/>
      <c r="KHV9" s="323"/>
      <c r="KHW9" s="323"/>
      <c r="KHX9" s="323"/>
      <c r="KHY9" s="323"/>
      <c r="KHZ9" s="323"/>
      <c r="KIA9" s="409"/>
      <c r="KIB9" s="409"/>
      <c r="KIC9" s="323"/>
      <c r="KID9" s="323"/>
      <c r="KIE9" s="323"/>
      <c r="KIF9" s="323"/>
      <c r="KIG9" s="323"/>
      <c r="KIH9" s="323"/>
      <c r="KII9" s="323"/>
      <c r="KIJ9" s="323"/>
      <c r="KIK9" s="323"/>
      <c r="KIL9" s="323"/>
      <c r="KIM9" s="409"/>
      <c r="KIN9" s="409"/>
      <c r="KIO9" s="323"/>
      <c r="KIP9" s="323"/>
      <c r="KIQ9" s="323"/>
      <c r="KIR9" s="323"/>
      <c r="KIS9" s="323"/>
      <c r="KIT9" s="323"/>
      <c r="KIU9" s="323"/>
      <c r="KIV9" s="323"/>
      <c r="KIW9" s="323"/>
      <c r="KIX9" s="323"/>
      <c r="KIY9" s="409"/>
      <c r="KIZ9" s="409"/>
      <c r="KJA9" s="323"/>
      <c r="KJB9" s="323"/>
      <c r="KJC9" s="323"/>
      <c r="KJD9" s="323"/>
      <c r="KJE9" s="323"/>
      <c r="KJF9" s="323"/>
      <c r="KJG9" s="323"/>
      <c r="KJH9" s="323"/>
      <c r="KJI9" s="323"/>
      <c r="KJJ9" s="323"/>
      <c r="KJK9" s="409"/>
      <c r="KJL9" s="409"/>
      <c r="KJM9" s="323"/>
      <c r="KJN9" s="323"/>
      <c r="KJO9" s="323"/>
      <c r="KJP9" s="323"/>
      <c r="KJQ9" s="323"/>
      <c r="KJR9" s="323"/>
      <c r="KJS9" s="323"/>
      <c r="KJT9" s="323"/>
      <c r="KJU9" s="323"/>
      <c r="KJV9" s="323"/>
      <c r="KJW9" s="409"/>
      <c r="KJX9" s="409"/>
      <c r="KJY9" s="323"/>
      <c r="KJZ9" s="323"/>
      <c r="KKA9" s="323"/>
      <c r="KKB9" s="323"/>
      <c r="KKC9" s="323"/>
      <c r="KKD9" s="323"/>
      <c r="KKE9" s="323"/>
      <c r="KKF9" s="323"/>
      <c r="KKG9" s="323"/>
      <c r="KKH9" s="323"/>
      <c r="KKI9" s="409"/>
      <c r="KKJ9" s="409"/>
      <c r="KKK9" s="323"/>
      <c r="KKL9" s="323"/>
      <c r="KKM9" s="323"/>
      <c r="KKN9" s="323"/>
      <c r="KKO9" s="323"/>
      <c r="KKP9" s="323"/>
      <c r="KKQ9" s="323"/>
      <c r="KKR9" s="323"/>
      <c r="KKS9" s="323"/>
      <c r="KKT9" s="323"/>
      <c r="KKU9" s="409"/>
      <c r="KKV9" s="409"/>
      <c r="KKW9" s="323"/>
      <c r="KKX9" s="323"/>
      <c r="KKY9" s="323"/>
      <c r="KKZ9" s="323"/>
      <c r="KLA9" s="323"/>
      <c r="KLB9" s="323"/>
      <c r="KLC9" s="323"/>
      <c r="KLD9" s="323"/>
      <c r="KLE9" s="323"/>
      <c r="KLF9" s="323"/>
      <c r="KLG9" s="409"/>
      <c r="KLH9" s="409"/>
      <c r="KLI9" s="323"/>
      <c r="KLJ9" s="323"/>
      <c r="KLK9" s="323"/>
      <c r="KLL9" s="323"/>
      <c r="KLM9" s="323"/>
      <c r="KLN9" s="323"/>
      <c r="KLO9" s="323"/>
      <c r="KLP9" s="323"/>
      <c r="KLQ9" s="323"/>
      <c r="KLR9" s="323"/>
      <c r="KLS9" s="409"/>
      <c r="KLT9" s="409"/>
      <c r="KLU9" s="323"/>
      <c r="KLV9" s="323"/>
      <c r="KLW9" s="323"/>
      <c r="KLX9" s="323"/>
      <c r="KLY9" s="323"/>
      <c r="KLZ9" s="323"/>
      <c r="KMA9" s="323"/>
      <c r="KMB9" s="323"/>
      <c r="KMC9" s="323"/>
      <c r="KMD9" s="323"/>
      <c r="KME9" s="409"/>
      <c r="KMF9" s="409"/>
      <c r="KMG9" s="323"/>
      <c r="KMH9" s="323"/>
      <c r="KMI9" s="323"/>
      <c r="KMJ9" s="323"/>
      <c r="KMK9" s="323"/>
      <c r="KML9" s="323"/>
      <c r="KMM9" s="323"/>
      <c r="KMN9" s="323"/>
      <c r="KMO9" s="323"/>
      <c r="KMP9" s="323"/>
      <c r="KMQ9" s="409"/>
      <c r="KMR9" s="409"/>
      <c r="KMS9" s="323"/>
      <c r="KMT9" s="323"/>
      <c r="KMU9" s="323"/>
      <c r="KMV9" s="323"/>
      <c r="KMW9" s="323"/>
      <c r="KMX9" s="323"/>
      <c r="KMY9" s="323"/>
      <c r="KMZ9" s="323"/>
      <c r="KNA9" s="323"/>
      <c r="KNB9" s="323"/>
      <c r="KNC9" s="409"/>
      <c r="KND9" s="409"/>
      <c r="KNE9" s="323"/>
      <c r="KNF9" s="323"/>
      <c r="KNG9" s="323"/>
      <c r="KNH9" s="323"/>
      <c r="KNI9" s="323"/>
      <c r="KNJ9" s="323"/>
      <c r="KNK9" s="323"/>
      <c r="KNL9" s="323"/>
      <c r="KNM9" s="323"/>
      <c r="KNN9" s="323"/>
      <c r="KNO9" s="409"/>
      <c r="KNP9" s="409"/>
      <c r="KNQ9" s="323"/>
      <c r="KNR9" s="323"/>
      <c r="KNS9" s="323"/>
      <c r="KNT9" s="323"/>
      <c r="KNU9" s="323"/>
      <c r="KNV9" s="323"/>
      <c r="KNW9" s="323"/>
      <c r="KNX9" s="323"/>
      <c r="KNY9" s="323"/>
      <c r="KNZ9" s="323"/>
      <c r="KOA9" s="409"/>
      <c r="KOB9" s="409"/>
      <c r="KOC9" s="323"/>
      <c r="KOD9" s="323"/>
      <c r="KOE9" s="323"/>
      <c r="KOF9" s="323"/>
      <c r="KOG9" s="323"/>
      <c r="KOH9" s="323"/>
      <c r="KOI9" s="323"/>
      <c r="KOJ9" s="323"/>
      <c r="KOK9" s="323"/>
      <c r="KOL9" s="323"/>
      <c r="KOM9" s="409"/>
      <c r="KON9" s="409"/>
      <c r="KOO9" s="323"/>
      <c r="KOP9" s="323"/>
      <c r="KOQ9" s="323"/>
      <c r="KOR9" s="323"/>
      <c r="KOS9" s="323"/>
      <c r="KOT9" s="323"/>
      <c r="KOU9" s="323"/>
      <c r="KOV9" s="323"/>
      <c r="KOW9" s="323"/>
      <c r="KOX9" s="323"/>
      <c r="KOY9" s="409"/>
      <c r="KOZ9" s="409"/>
      <c r="KPA9" s="323"/>
      <c r="KPB9" s="323"/>
      <c r="KPC9" s="323"/>
      <c r="KPD9" s="323"/>
      <c r="KPE9" s="323"/>
      <c r="KPF9" s="323"/>
      <c r="KPG9" s="323"/>
      <c r="KPH9" s="323"/>
      <c r="KPI9" s="323"/>
      <c r="KPJ9" s="323"/>
      <c r="KPK9" s="409"/>
      <c r="KPL9" s="409"/>
      <c r="KPM9" s="323"/>
      <c r="KPN9" s="323"/>
      <c r="KPO9" s="323"/>
      <c r="KPP9" s="323"/>
      <c r="KPQ9" s="323"/>
      <c r="KPR9" s="323"/>
      <c r="KPS9" s="323"/>
      <c r="KPT9" s="323"/>
      <c r="KPU9" s="323"/>
      <c r="KPV9" s="323"/>
      <c r="KPW9" s="409"/>
      <c r="KPX9" s="409"/>
      <c r="KPY9" s="323"/>
      <c r="KPZ9" s="323"/>
      <c r="KQA9" s="323"/>
      <c r="KQB9" s="323"/>
      <c r="KQC9" s="323"/>
      <c r="KQD9" s="323"/>
      <c r="KQE9" s="323"/>
      <c r="KQF9" s="323"/>
      <c r="KQG9" s="323"/>
      <c r="KQH9" s="323"/>
      <c r="KQI9" s="409"/>
      <c r="KQJ9" s="409"/>
      <c r="KQK9" s="323"/>
      <c r="KQL9" s="323"/>
      <c r="KQM9" s="323"/>
      <c r="KQN9" s="323"/>
      <c r="KQO9" s="323"/>
      <c r="KQP9" s="323"/>
      <c r="KQQ9" s="323"/>
      <c r="KQR9" s="323"/>
      <c r="KQS9" s="323"/>
      <c r="KQT9" s="323"/>
      <c r="KQU9" s="409"/>
      <c r="KQV9" s="409"/>
      <c r="KQW9" s="323"/>
      <c r="KQX9" s="323"/>
      <c r="KQY9" s="323"/>
      <c r="KQZ9" s="323"/>
      <c r="KRA9" s="323"/>
      <c r="KRB9" s="323"/>
      <c r="KRC9" s="323"/>
      <c r="KRD9" s="323"/>
      <c r="KRE9" s="323"/>
      <c r="KRF9" s="323"/>
      <c r="KRG9" s="409"/>
      <c r="KRH9" s="409"/>
      <c r="KRI9" s="323"/>
      <c r="KRJ9" s="323"/>
      <c r="KRK9" s="323"/>
      <c r="KRL9" s="323"/>
      <c r="KRM9" s="323"/>
      <c r="KRN9" s="323"/>
      <c r="KRO9" s="323"/>
      <c r="KRP9" s="323"/>
      <c r="KRQ9" s="323"/>
      <c r="KRR9" s="323"/>
      <c r="KRS9" s="409"/>
      <c r="KRT9" s="409"/>
      <c r="KRU9" s="323"/>
      <c r="KRV9" s="323"/>
      <c r="KRW9" s="323"/>
      <c r="KRX9" s="323"/>
      <c r="KRY9" s="323"/>
      <c r="KRZ9" s="323"/>
      <c r="KSA9" s="323"/>
      <c r="KSB9" s="323"/>
      <c r="KSC9" s="323"/>
      <c r="KSD9" s="323"/>
      <c r="KSE9" s="409"/>
      <c r="KSF9" s="409"/>
      <c r="KSG9" s="323"/>
      <c r="KSH9" s="323"/>
      <c r="KSI9" s="323"/>
      <c r="KSJ9" s="323"/>
      <c r="KSK9" s="323"/>
      <c r="KSL9" s="323"/>
      <c r="KSM9" s="323"/>
      <c r="KSN9" s="323"/>
      <c r="KSO9" s="323"/>
      <c r="KSP9" s="323"/>
      <c r="KSQ9" s="409"/>
      <c r="KSR9" s="409"/>
      <c r="KSS9" s="323"/>
      <c r="KST9" s="323"/>
      <c r="KSU9" s="323"/>
      <c r="KSV9" s="323"/>
      <c r="KSW9" s="323"/>
      <c r="KSX9" s="323"/>
      <c r="KSY9" s="323"/>
      <c r="KSZ9" s="323"/>
      <c r="KTA9" s="323"/>
      <c r="KTB9" s="323"/>
      <c r="KTC9" s="409"/>
      <c r="KTD9" s="409"/>
      <c r="KTE9" s="323"/>
      <c r="KTF9" s="323"/>
      <c r="KTG9" s="323"/>
      <c r="KTH9" s="323"/>
      <c r="KTI9" s="323"/>
      <c r="KTJ9" s="323"/>
      <c r="KTK9" s="323"/>
      <c r="KTL9" s="323"/>
      <c r="KTM9" s="323"/>
      <c r="KTN9" s="323"/>
      <c r="KTO9" s="409"/>
      <c r="KTP9" s="409"/>
      <c r="KTQ9" s="323"/>
      <c r="KTR9" s="323"/>
      <c r="KTS9" s="323"/>
      <c r="KTT9" s="323"/>
      <c r="KTU9" s="323"/>
      <c r="KTV9" s="323"/>
      <c r="KTW9" s="323"/>
      <c r="KTX9" s="323"/>
      <c r="KTY9" s="323"/>
      <c r="KTZ9" s="323"/>
      <c r="KUA9" s="409"/>
      <c r="KUB9" s="409"/>
      <c r="KUC9" s="323"/>
      <c r="KUD9" s="323"/>
      <c r="KUE9" s="323"/>
      <c r="KUF9" s="323"/>
      <c r="KUG9" s="323"/>
      <c r="KUH9" s="323"/>
      <c r="KUI9" s="323"/>
      <c r="KUJ9" s="323"/>
      <c r="KUK9" s="323"/>
      <c r="KUL9" s="323"/>
      <c r="KUM9" s="409"/>
      <c r="KUN9" s="409"/>
      <c r="KUO9" s="323"/>
      <c r="KUP9" s="323"/>
      <c r="KUQ9" s="323"/>
      <c r="KUR9" s="323"/>
      <c r="KUS9" s="323"/>
      <c r="KUT9" s="323"/>
      <c r="KUU9" s="323"/>
      <c r="KUV9" s="323"/>
      <c r="KUW9" s="323"/>
      <c r="KUX9" s="323"/>
      <c r="KUY9" s="409"/>
      <c r="KUZ9" s="409"/>
      <c r="KVA9" s="323"/>
      <c r="KVB9" s="323"/>
      <c r="KVC9" s="323"/>
      <c r="KVD9" s="323"/>
      <c r="KVE9" s="323"/>
      <c r="KVF9" s="323"/>
      <c r="KVG9" s="323"/>
      <c r="KVH9" s="323"/>
      <c r="KVI9" s="323"/>
      <c r="KVJ9" s="323"/>
      <c r="KVK9" s="409"/>
      <c r="KVL9" s="409"/>
      <c r="KVM9" s="323"/>
      <c r="KVN9" s="323"/>
      <c r="KVO9" s="323"/>
      <c r="KVP9" s="323"/>
      <c r="KVQ9" s="323"/>
      <c r="KVR9" s="323"/>
      <c r="KVS9" s="323"/>
      <c r="KVT9" s="323"/>
      <c r="KVU9" s="323"/>
      <c r="KVV9" s="323"/>
      <c r="KVW9" s="409"/>
      <c r="KVX9" s="409"/>
      <c r="KVY9" s="323"/>
      <c r="KVZ9" s="323"/>
      <c r="KWA9" s="323"/>
      <c r="KWB9" s="323"/>
      <c r="KWC9" s="323"/>
      <c r="KWD9" s="323"/>
      <c r="KWE9" s="323"/>
      <c r="KWF9" s="323"/>
      <c r="KWG9" s="323"/>
      <c r="KWH9" s="323"/>
      <c r="KWI9" s="409"/>
      <c r="KWJ9" s="409"/>
      <c r="KWK9" s="323"/>
      <c r="KWL9" s="323"/>
      <c r="KWM9" s="323"/>
      <c r="KWN9" s="323"/>
      <c r="KWO9" s="323"/>
      <c r="KWP9" s="323"/>
      <c r="KWQ9" s="323"/>
      <c r="KWR9" s="323"/>
      <c r="KWS9" s="323"/>
      <c r="KWT9" s="323"/>
      <c r="KWU9" s="409"/>
      <c r="KWV9" s="409"/>
      <c r="KWW9" s="323"/>
      <c r="KWX9" s="323"/>
      <c r="KWY9" s="323"/>
      <c r="KWZ9" s="323"/>
      <c r="KXA9" s="323"/>
      <c r="KXB9" s="323"/>
      <c r="KXC9" s="323"/>
      <c r="KXD9" s="323"/>
      <c r="KXE9" s="323"/>
      <c r="KXF9" s="323"/>
      <c r="KXG9" s="409"/>
      <c r="KXH9" s="409"/>
      <c r="KXI9" s="323"/>
      <c r="KXJ9" s="323"/>
      <c r="KXK9" s="323"/>
      <c r="KXL9" s="323"/>
      <c r="KXM9" s="323"/>
      <c r="KXN9" s="323"/>
      <c r="KXO9" s="323"/>
      <c r="KXP9" s="323"/>
      <c r="KXQ9" s="323"/>
      <c r="KXR9" s="323"/>
      <c r="KXS9" s="409"/>
      <c r="KXT9" s="409"/>
      <c r="KXU9" s="323"/>
      <c r="KXV9" s="323"/>
      <c r="KXW9" s="323"/>
      <c r="KXX9" s="323"/>
      <c r="KXY9" s="323"/>
      <c r="KXZ9" s="323"/>
      <c r="KYA9" s="323"/>
      <c r="KYB9" s="323"/>
      <c r="KYC9" s="323"/>
      <c r="KYD9" s="323"/>
      <c r="KYE9" s="409"/>
      <c r="KYF9" s="409"/>
      <c r="KYG9" s="323"/>
      <c r="KYH9" s="323"/>
      <c r="KYI9" s="323"/>
      <c r="KYJ9" s="323"/>
      <c r="KYK9" s="323"/>
      <c r="KYL9" s="323"/>
      <c r="KYM9" s="323"/>
      <c r="KYN9" s="323"/>
      <c r="KYO9" s="323"/>
      <c r="KYP9" s="323"/>
      <c r="KYQ9" s="409"/>
      <c r="KYR9" s="409"/>
      <c r="KYS9" s="323"/>
      <c r="KYT9" s="323"/>
      <c r="KYU9" s="323"/>
      <c r="KYV9" s="323"/>
      <c r="KYW9" s="323"/>
      <c r="KYX9" s="323"/>
      <c r="KYY9" s="323"/>
      <c r="KYZ9" s="323"/>
      <c r="KZA9" s="323"/>
      <c r="KZB9" s="323"/>
      <c r="KZC9" s="409"/>
      <c r="KZD9" s="409"/>
      <c r="KZE9" s="323"/>
      <c r="KZF9" s="323"/>
      <c r="KZG9" s="323"/>
      <c r="KZH9" s="323"/>
      <c r="KZI9" s="323"/>
      <c r="KZJ9" s="323"/>
      <c r="KZK9" s="323"/>
      <c r="KZL9" s="323"/>
      <c r="KZM9" s="323"/>
      <c r="KZN9" s="323"/>
      <c r="KZO9" s="409"/>
      <c r="KZP9" s="409"/>
      <c r="KZQ9" s="323"/>
      <c r="KZR9" s="323"/>
      <c r="KZS9" s="323"/>
      <c r="KZT9" s="323"/>
      <c r="KZU9" s="323"/>
      <c r="KZV9" s="323"/>
      <c r="KZW9" s="323"/>
      <c r="KZX9" s="323"/>
      <c r="KZY9" s="323"/>
      <c r="KZZ9" s="323"/>
      <c r="LAA9" s="409"/>
      <c r="LAB9" s="409"/>
      <c r="LAC9" s="323"/>
      <c r="LAD9" s="323"/>
      <c r="LAE9" s="323"/>
      <c r="LAF9" s="323"/>
      <c r="LAG9" s="323"/>
      <c r="LAH9" s="323"/>
      <c r="LAI9" s="323"/>
      <c r="LAJ9" s="323"/>
      <c r="LAK9" s="323"/>
      <c r="LAL9" s="323"/>
      <c r="LAM9" s="409"/>
      <c r="LAN9" s="409"/>
      <c r="LAO9" s="323"/>
      <c r="LAP9" s="323"/>
      <c r="LAQ9" s="323"/>
      <c r="LAR9" s="323"/>
      <c r="LAS9" s="323"/>
      <c r="LAT9" s="323"/>
      <c r="LAU9" s="323"/>
      <c r="LAV9" s="323"/>
      <c r="LAW9" s="323"/>
      <c r="LAX9" s="323"/>
      <c r="LAY9" s="409"/>
      <c r="LAZ9" s="409"/>
      <c r="LBA9" s="323"/>
      <c r="LBB9" s="323"/>
      <c r="LBC9" s="323"/>
      <c r="LBD9" s="323"/>
      <c r="LBE9" s="323"/>
      <c r="LBF9" s="323"/>
      <c r="LBG9" s="323"/>
      <c r="LBH9" s="323"/>
      <c r="LBI9" s="323"/>
      <c r="LBJ9" s="323"/>
      <c r="LBK9" s="409"/>
      <c r="LBL9" s="409"/>
      <c r="LBM9" s="323"/>
      <c r="LBN9" s="323"/>
      <c r="LBO9" s="323"/>
      <c r="LBP9" s="323"/>
      <c r="LBQ9" s="323"/>
      <c r="LBR9" s="323"/>
      <c r="LBS9" s="323"/>
      <c r="LBT9" s="323"/>
      <c r="LBU9" s="323"/>
      <c r="LBV9" s="323"/>
      <c r="LBW9" s="409"/>
      <c r="LBX9" s="409"/>
      <c r="LBY9" s="323"/>
      <c r="LBZ9" s="323"/>
      <c r="LCA9" s="323"/>
      <c r="LCB9" s="323"/>
      <c r="LCC9" s="323"/>
      <c r="LCD9" s="323"/>
      <c r="LCE9" s="323"/>
      <c r="LCF9" s="323"/>
      <c r="LCG9" s="323"/>
      <c r="LCH9" s="323"/>
      <c r="LCI9" s="409"/>
      <c r="LCJ9" s="409"/>
      <c r="LCK9" s="323"/>
      <c r="LCL9" s="323"/>
      <c r="LCM9" s="323"/>
      <c r="LCN9" s="323"/>
      <c r="LCO9" s="323"/>
      <c r="LCP9" s="323"/>
      <c r="LCQ9" s="323"/>
      <c r="LCR9" s="323"/>
      <c r="LCS9" s="323"/>
      <c r="LCT9" s="323"/>
      <c r="LCU9" s="409"/>
      <c r="LCV9" s="409"/>
      <c r="LCW9" s="323"/>
      <c r="LCX9" s="323"/>
      <c r="LCY9" s="323"/>
      <c r="LCZ9" s="323"/>
      <c r="LDA9" s="323"/>
      <c r="LDB9" s="323"/>
      <c r="LDC9" s="323"/>
      <c r="LDD9" s="323"/>
      <c r="LDE9" s="323"/>
      <c r="LDF9" s="323"/>
      <c r="LDG9" s="409"/>
      <c r="LDH9" s="409"/>
      <c r="LDI9" s="323"/>
      <c r="LDJ9" s="323"/>
      <c r="LDK9" s="323"/>
      <c r="LDL9" s="323"/>
      <c r="LDM9" s="323"/>
      <c r="LDN9" s="323"/>
      <c r="LDO9" s="323"/>
      <c r="LDP9" s="323"/>
      <c r="LDQ9" s="323"/>
      <c r="LDR9" s="323"/>
      <c r="LDS9" s="409"/>
      <c r="LDT9" s="409"/>
      <c r="LDU9" s="323"/>
      <c r="LDV9" s="323"/>
      <c r="LDW9" s="323"/>
      <c r="LDX9" s="323"/>
      <c r="LDY9" s="323"/>
      <c r="LDZ9" s="323"/>
      <c r="LEA9" s="323"/>
      <c r="LEB9" s="323"/>
      <c r="LEC9" s="323"/>
      <c r="LED9" s="323"/>
      <c r="LEE9" s="409"/>
      <c r="LEF9" s="409"/>
      <c r="LEG9" s="323"/>
      <c r="LEH9" s="323"/>
      <c r="LEI9" s="323"/>
      <c r="LEJ9" s="323"/>
      <c r="LEK9" s="323"/>
      <c r="LEL9" s="323"/>
      <c r="LEM9" s="323"/>
      <c r="LEN9" s="323"/>
      <c r="LEO9" s="323"/>
      <c r="LEP9" s="323"/>
      <c r="LEQ9" s="409"/>
      <c r="LER9" s="409"/>
      <c r="LES9" s="323"/>
      <c r="LET9" s="323"/>
      <c r="LEU9" s="323"/>
      <c r="LEV9" s="323"/>
      <c r="LEW9" s="323"/>
      <c r="LEX9" s="323"/>
      <c r="LEY9" s="323"/>
      <c r="LEZ9" s="323"/>
      <c r="LFA9" s="323"/>
      <c r="LFB9" s="323"/>
      <c r="LFC9" s="409"/>
      <c r="LFD9" s="409"/>
      <c r="LFE9" s="323"/>
      <c r="LFF9" s="323"/>
      <c r="LFG9" s="323"/>
      <c r="LFH9" s="323"/>
      <c r="LFI9" s="323"/>
      <c r="LFJ9" s="323"/>
      <c r="LFK9" s="323"/>
      <c r="LFL9" s="323"/>
      <c r="LFM9" s="323"/>
      <c r="LFN9" s="323"/>
      <c r="LFO9" s="409"/>
      <c r="LFP9" s="409"/>
      <c r="LFQ9" s="323"/>
      <c r="LFR9" s="323"/>
      <c r="LFS9" s="323"/>
      <c r="LFT9" s="323"/>
      <c r="LFU9" s="323"/>
      <c r="LFV9" s="323"/>
      <c r="LFW9" s="323"/>
      <c r="LFX9" s="323"/>
      <c r="LFY9" s="323"/>
      <c r="LFZ9" s="323"/>
      <c r="LGA9" s="409"/>
      <c r="LGB9" s="409"/>
      <c r="LGC9" s="323"/>
      <c r="LGD9" s="323"/>
      <c r="LGE9" s="323"/>
      <c r="LGF9" s="323"/>
      <c r="LGG9" s="323"/>
      <c r="LGH9" s="323"/>
      <c r="LGI9" s="323"/>
      <c r="LGJ9" s="323"/>
      <c r="LGK9" s="323"/>
      <c r="LGL9" s="323"/>
      <c r="LGM9" s="409"/>
      <c r="LGN9" s="409"/>
      <c r="LGO9" s="323"/>
      <c r="LGP9" s="323"/>
      <c r="LGQ9" s="323"/>
      <c r="LGR9" s="323"/>
      <c r="LGS9" s="323"/>
      <c r="LGT9" s="323"/>
      <c r="LGU9" s="323"/>
      <c r="LGV9" s="323"/>
      <c r="LGW9" s="323"/>
      <c r="LGX9" s="323"/>
      <c r="LGY9" s="409"/>
      <c r="LGZ9" s="409"/>
      <c r="LHA9" s="323"/>
      <c r="LHB9" s="323"/>
      <c r="LHC9" s="323"/>
      <c r="LHD9" s="323"/>
      <c r="LHE9" s="323"/>
      <c r="LHF9" s="323"/>
      <c r="LHG9" s="323"/>
      <c r="LHH9" s="323"/>
      <c r="LHI9" s="323"/>
      <c r="LHJ9" s="323"/>
      <c r="LHK9" s="409"/>
      <c r="LHL9" s="409"/>
      <c r="LHM9" s="323"/>
      <c r="LHN9" s="323"/>
      <c r="LHO9" s="323"/>
      <c r="LHP9" s="323"/>
      <c r="LHQ9" s="323"/>
      <c r="LHR9" s="323"/>
      <c r="LHS9" s="323"/>
      <c r="LHT9" s="323"/>
      <c r="LHU9" s="323"/>
      <c r="LHV9" s="323"/>
      <c r="LHW9" s="409"/>
      <c r="LHX9" s="409"/>
      <c r="LHY9" s="323"/>
      <c r="LHZ9" s="323"/>
      <c r="LIA9" s="323"/>
      <c r="LIB9" s="323"/>
      <c r="LIC9" s="323"/>
      <c r="LID9" s="323"/>
      <c r="LIE9" s="323"/>
      <c r="LIF9" s="323"/>
      <c r="LIG9" s="323"/>
      <c r="LIH9" s="323"/>
      <c r="LII9" s="409"/>
      <c r="LIJ9" s="409"/>
      <c r="LIK9" s="323"/>
      <c r="LIL9" s="323"/>
      <c r="LIM9" s="323"/>
      <c r="LIN9" s="323"/>
      <c r="LIO9" s="323"/>
      <c r="LIP9" s="323"/>
      <c r="LIQ9" s="323"/>
      <c r="LIR9" s="323"/>
      <c r="LIS9" s="323"/>
      <c r="LIT9" s="323"/>
      <c r="LIU9" s="409"/>
      <c r="LIV9" s="409"/>
      <c r="LIW9" s="323"/>
      <c r="LIX9" s="323"/>
      <c r="LIY9" s="323"/>
      <c r="LIZ9" s="323"/>
      <c r="LJA9" s="323"/>
      <c r="LJB9" s="323"/>
      <c r="LJC9" s="323"/>
      <c r="LJD9" s="323"/>
      <c r="LJE9" s="323"/>
      <c r="LJF9" s="323"/>
      <c r="LJG9" s="409"/>
      <c r="LJH9" s="409"/>
      <c r="LJI9" s="323"/>
      <c r="LJJ9" s="323"/>
      <c r="LJK9" s="323"/>
      <c r="LJL9" s="323"/>
      <c r="LJM9" s="323"/>
      <c r="LJN9" s="323"/>
      <c r="LJO9" s="323"/>
      <c r="LJP9" s="323"/>
      <c r="LJQ9" s="323"/>
      <c r="LJR9" s="323"/>
      <c r="LJS9" s="409"/>
      <c r="LJT9" s="409"/>
      <c r="LJU9" s="323"/>
      <c r="LJV9" s="323"/>
      <c r="LJW9" s="323"/>
      <c r="LJX9" s="323"/>
      <c r="LJY9" s="323"/>
      <c r="LJZ9" s="323"/>
      <c r="LKA9" s="323"/>
      <c r="LKB9" s="323"/>
      <c r="LKC9" s="323"/>
      <c r="LKD9" s="323"/>
      <c r="LKE9" s="409"/>
      <c r="LKF9" s="409"/>
      <c r="LKG9" s="323"/>
      <c r="LKH9" s="323"/>
      <c r="LKI9" s="323"/>
      <c r="LKJ9" s="323"/>
      <c r="LKK9" s="323"/>
      <c r="LKL9" s="323"/>
      <c r="LKM9" s="323"/>
      <c r="LKN9" s="323"/>
      <c r="LKO9" s="323"/>
      <c r="LKP9" s="323"/>
      <c r="LKQ9" s="409"/>
      <c r="LKR9" s="409"/>
      <c r="LKS9" s="323"/>
      <c r="LKT9" s="323"/>
      <c r="LKU9" s="323"/>
      <c r="LKV9" s="323"/>
      <c r="LKW9" s="323"/>
      <c r="LKX9" s="323"/>
      <c r="LKY9" s="323"/>
      <c r="LKZ9" s="323"/>
      <c r="LLA9" s="323"/>
      <c r="LLB9" s="323"/>
      <c r="LLC9" s="409"/>
      <c r="LLD9" s="409"/>
      <c r="LLE9" s="323"/>
      <c r="LLF9" s="323"/>
      <c r="LLG9" s="323"/>
      <c r="LLH9" s="323"/>
      <c r="LLI9" s="323"/>
      <c r="LLJ9" s="323"/>
      <c r="LLK9" s="323"/>
      <c r="LLL9" s="323"/>
      <c r="LLM9" s="323"/>
      <c r="LLN9" s="323"/>
      <c r="LLO9" s="409"/>
      <c r="LLP9" s="409"/>
      <c r="LLQ9" s="323"/>
      <c r="LLR9" s="323"/>
      <c r="LLS9" s="323"/>
      <c r="LLT9" s="323"/>
      <c r="LLU9" s="323"/>
      <c r="LLV9" s="323"/>
      <c r="LLW9" s="323"/>
      <c r="LLX9" s="323"/>
      <c r="LLY9" s="323"/>
      <c r="LLZ9" s="323"/>
      <c r="LMA9" s="409"/>
      <c r="LMB9" s="409"/>
      <c r="LMC9" s="323"/>
      <c r="LMD9" s="323"/>
      <c r="LME9" s="323"/>
      <c r="LMF9" s="323"/>
      <c r="LMG9" s="323"/>
      <c r="LMH9" s="323"/>
      <c r="LMI9" s="323"/>
      <c r="LMJ9" s="323"/>
      <c r="LMK9" s="323"/>
      <c r="LML9" s="323"/>
      <c r="LMM9" s="409"/>
      <c r="LMN9" s="409"/>
      <c r="LMO9" s="323"/>
      <c r="LMP9" s="323"/>
      <c r="LMQ9" s="323"/>
      <c r="LMR9" s="323"/>
      <c r="LMS9" s="323"/>
      <c r="LMT9" s="323"/>
      <c r="LMU9" s="323"/>
      <c r="LMV9" s="323"/>
      <c r="LMW9" s="323"/>
      <c r="LMX9" s="323"/>
      <c r="LMY9" s="409"/>
      <c r="LMZ9" s="409"/>
      <c r="LNA9" s="323"/>
      <c r="LNB9" s="323"/>
      <c r="LNC9" s="323"/>
      <c r="LND9" s="323"/>
      <c r="LNE9" s="323"/>
      <c r="LNF9" s="323"/>
      <c r="LNG9" s="323"/>
      <c r="LNH9" s="323"/>
      <c r="LNI9" s="323"/>
      <c r="LNJ9" s="323"/>
      <c r="LNK9" s="409"/>
      <c r="LNL9" s="409"/>
      <c r="LNM9" s="323"/>
      <c r="LNN9" s="323"/>
      <c r="LNO9" s="323"/>
      <c r="LNP9" s="323"/>
      <c r="LNQ9" s="323"/>
      <c r="LNR9" s="323"/>
      <c r="LNS9" s="323"/>
      <c r="LNT9" s="323"/>
      <c r="LNU9" s="323"/>
      <c r="LNV9" s="323"/>
      <c r="LNW9" s="409"/>
      <c r="LNX9" s="409"/>
      <c r="LNY9" s="323"/>
      <c r="LNZ9" s="323"/>
      <c r="LOA9" s="323"/>
      <c r="LOB9" s="323"/>
      <c r="LOC9" s="323"/>
      <c r="LOD9" s="323"/>
      <c r="LOE9" s="323"/>
      <c r="LOF9" s="323"/>
      <c r="LOG9" s="323"/>
      <c r="LOH9" s="323"/>
      <c r="LOI9" s="409"/>
      <c r="LOJ9" s="409"/>
      <c r="LOK9" s="323"/>
      <c r="LOL9" s="323"/>
      <c r="LOM9" s="323"/>
      <c r="LON9" s="323"/>
      <c r="LOO9" s="323"/>
      <c r="LOP9" s="323"/>
      <c r="LOQ9" s="323"/>
      <c r="LOR9" s="323"/>
      <c r="LOS9" s="323"/>
      <c r="LOT9" s="323"/>
      <c r="LOU9" s="409"/>
      <c r="LOV9" s="409"/>
      <c r="LOW9" s="323"/>
      <c r="LOX9" s="323"/>
      <c r="LOY9" s="323"/>
      <c r="LOZ9" s="323"/>
      <c r="LPA9" s="323"/>
      <c r="LPB9" s="323"/>
      <c r="LPC9" s="323"/>
      <c r="LPD9" s="323"/>
      <c r="LPE9" s="323"/>
      <c r="LPF9" s="323"/>
      <c r="LPG9" s="409"/>
      <c r="LPH9" s="409"/>
      <c r="LPI9" s="323"/>
      <c r="LPJ9" s="323"/>
      <c r="LPK9" s="323"/>
      <c r="LPL9" s="323"/>
      <c r="LPM9" s="323"/>
      <c r="LPN9" s="323"/>
      <c r="LPO9" s="323"/>
      <c r="LPP9" s="323"/>
      <c r="LPQ9" s="323"/>
      <c r="LPR9" s="323"/>
      <c r="LPS9" s="409"/>
      <c r="LPT9" s="409"/>
      <c r="LPU9" s="323"/>
      <c r="LPV9" s="323"/>
      <c r="LPW9" s="323"/>
      <c r="LPX9" s="323"/>
      <c r="LPY9" s="323"/>
      <c r="LPZ9" s="323"/>
      <c r="LQA9" s="323"/>
      <c r="LQB9" s="323"/>
      <c r="LQC9" s="323"/>
      <c r="LQD9" s="323"/>
      <c r="LQE9" s="409"/>
      <c r="LQF9" s="409"/>
      <c r="LQG9" s="323"/>
      <c r="LQH9" s="323"/>
      <c r="LQI9" s="323"/>
      <c r="LQJ9" s="323"/>
      <c r="LQK9" s="323"/>
      <c r="LQL9" s="323"/>
      <c r="LQM9" s="323"/>
      <c r="LQN9" s="323"/>
      <c r="LQO9" s="323"/>
      <c r="LQP9" s="323"/>
      <c r="LQQ9" s="409"/>
      <c r="LQR9" s="409"/>
      <c r="LQS9" s="323"/>
      <c r="LQT9" s="323"/>
      <c r="LQU9" s="323"/>
      <c r="LQV9" s="323"/>
      <c r="LQW9" s="323"/>
      <c r="LQX9" s="323"/>
      <c r="LQY9" s="323"/>
      <c r="LQZ9" s="323"/>
      <c r="LRA9" s="323"/>
      <c r="LRB9" s="323"/>
      <c r="LRC9" s="409"/>
      <c r="LRD9" s="409"/>
      <c r="LRE9" s="323"/>
      <c r="LRF9" s="323"/>
      <c r="LRG9" s="323"/>
      <c r="LRH9" s="323"/>
      <c r="LRI9" s="323"/>
      <c r="LRJ9" s="323"/>
      <c r="LRK9" s="323"/>
      <c r="LRL9" s="323"/>
      <c r="LRM9" s="323"/>
      <c r="LRN9" s="323"/>
      <c r="LRO9" s="409"/>
      <c r="LRP9" s="409"/>
      <c r="LRQ9" s="323"/>
      <c r="LRR9" s="323"/>
      <c r="LRS9" s="323"/>
      <c r="LRT9" s="323"/>
      <c r="LRU9" s="323"/>
      <c r="LRV9" s="323"/>
      <c r="LRW9" s="323"/>
      <c r="LRX9" s="323"/>
      <c r="LRY9" s="323"/>
      <c r="LRZ9" s="323"/>
      <c r="LSA9" s="409"/>
      <c r="LSB9" s="409"/>
      <c r="LSC9" s="323"/>
      <c r="LSD9" s="323"/>
      <c r="LSE9" s="323"/>
      <c r="LSF9" s="323"/>
      <c r="LSG9" s="323"/>
      <c r="LSH9" s="323"/>
      <c r="LSI9" s="323"/>
      <c r="LSJ9" s="323"/>
      <c r="LSK9" s="323"/>
      <c r="LSL9" s="323"/>
      <c r="LSM9" s="409"/>
      <c r="LSN9" s="409"/>
      <c r="LSO9" s="323"/>
      <c r="LSP9" s="323"/>
      <c r="LSQ9" s="323"/>
      <c r="LSR9" s="323"/>
      <c r="LSS9" s="323"/>
      <c r="LST9" s="323"/>
      <c r="LSU9" s="323"/>
      <c r="LSV9" s="323"/>
      <c r="LSW9" s="323"/>
      <c r="LSX9" s="323"/>
      <c r="LSY9" s="409"/>
      <c r="LSZ9" s="409"/>
      <c r="LTA9" s="323"/>
      <c r="LTB9" s="323"/>
      <c r="LTC9" s="323"/>
      <c r="LTD9" s="323"/>
      <c r="LTE9" s="323"/>
      <c r="LTF9" s="323"/>
      <c r="LTG9" s="323"/>
      <c r="LTH9" s="323"/>
      <c r="LTI9" s="323"/>
      <c r="LTJ9" s="323"/>
      <c r="LTK9" s="409"/>
      <c r="LTL9" s="409"/>
      <c r="LTM9" s="323"/>
      <c r="LTN9" s="323"/>
      <c r="LTO9" s="323"/>
      <c r="LTP9" s="323"/>
      <c r="LTQ9" s="323"/>
      <c r="LTR9" s="323"/>
      <c r="LTS9" s="323"/>
      <c r="LTT9" s="323"/>
      <c r="LTU9" s="323"/>
      <c r="LTV9" s="323"/>
      <c r="LTW9" s="409"/>
      <c r="LTX9" s="409"/>
      <c r="LTY9" s="323"/>
      <c r="LTZ9" s="323"/>
      <c r="LUA9" s="323"/>
      <c r="LUB9" s="323"/>
      <c r="LUC9" s="323"/>
      <c r="LUD9" s="323"/>
      <c r="LUE9" s="323"/>
      <c r="LUF9" s="323"/>
      <c r="LUG9" s="323"/>
      <c r="LUH9" s="323"/>
      <c r="LUI9" s="409"/>
      <c r="LUJ9" s="409"/>
      <c r="LUK9" s="323"/>
      <c r="LUL9" s="323"/>
      <c r="LUM9" s="323"/>
      <c r="LUN9" s="323"/>
      <c r="LUO9" s="323"/>
      <c r="LUP9" s="323"/>
      <c r="LUQ9" s="323"/>
      <c r="LUR9" s="323"/>
      <c r="LUS9" s="323"/>
      <c r="LUT9" s="323"/>
      <c r="LUU9" s="409"/>
      <c r="LUV9" s="409"/>
      <c r="LUW9" s="323"/>
      <c r="LUX9" s="323"/>
      <c r="LUY9" s="323"/>
      <c r="LUZ9" s="323"/>
      <c r="LVA9" s="323"/>
      <c r="LVB9" s="323"/>
      <c r="LVC9" s="323"/>
      <c r="LVD9" s="323"/>
      <c r="LVE9" s="323"/>
      <c r="LVF9" s="323"/>
      <c r="LVG9" s="409"/>
      <c r="LVH9" s="409"/>
      <c r="LVI9" s="323"/>
      <c r="LVJ9" s="323"/>
      <c r="LVK9" s="323"/>
      <c r="LVL9" s="323"/>
      <c r="LVM9" s="323"/>
      <c r="LVN9" s="323"/>
      <c r="LVO9" s="323"/>
      <c r="LVP9" s="323"/>
      <c r="LVQ9" s="323"/>
      <c r="LVR9" s="323"/>
      <c r="LVS9" s="409"/>
      <c r="LVT9" s="409"/>
      <c r="LVU9" s="323"/>
      <c r="LVV9" s="323"/>
      <c r="LVW9" s="323"/>
      <c r="LVX9" s="323"/>
      <c r="LVY9" s="323"/>
      <c r="LVZ9" s="323"/>
      <c r="LWA9" s="323"/>
      <c r="LWB9" s="323"/>
      <c r="LWC9" s="323"/>
      <c r="LWD9" s="323"/>
      <c r="LWE9" s="409"/>
      <c r="LWF9" s="409"/>
      <c r="LWG9" s="323"/>
      <c r="LWH9" s="323"/>
      <c r="LWI9" s="323"/>
      <c r="LWJ9" s="323"/>
      <c r="LWK9" s="323"/>
      <c r="LWL9" s="323"/>
      <c r="LWM9" s="323"/>
      <c r="LWN9" s="323"/>
      <c r="LWO9" s="323"/>
      <c r="LWP9" s="323"/>
      <c r="LWQ9" s="409"/>
      <c r="LWR9" s="409"/>
      <c r="LWS9" s="323"/>
      <c r="LWT9" s="323"/>
      <c r="LWU9" s="323"/>
      <c r="LWV9" s="323"/>
      <c r="LWW9" s="323"/>
      <c r="LWX9" s="323"/>
      <c r="LWY9" s="323"/>
      <c r="LWZ9" s="323"/>
      <c r="LXA9" s="323"/>
      <c r="LXB9" s="323"/>
      <c r="LXC9" s="409"/>
      <c r="LXD9" s="409"/>
      <c r="LXE9" s="323"/>
      <c r="LXF9" s="323"/>
      <c r="LXG9" s="323"/>
      <c r="LXH9" s="323"/>
      <c r="LXI9" s="323"/>
      <c r="LXJ9" s="323"/>
      <c r="LXK9" s="323"/>
      <c r="LXL9" s="323"/>
      <c r="LXM9" s="323"/>
      <c r="LXN9" s="323"/>
      <c r="LXO9" s="409"/>
      <c r="LXP9" s="409"/>
      <c r="LXQ9" s="323"/>
      <c r="LXR9" s="323"/>
      <c r="LXS9" s="323"/>
      <c r="LXT9" s="323"/>
      <c r="LXU9" s="323"/>
      <c r="LXV9" s="323"/>
      <c r="LXW9" s="323"/>
      <c r="LXX9" s="323"/>
      <c r="LXY9" s="323"/>
      <c r="LXZ9" s="323"/>
      <c r="LYA9" s="409"/>
      <c r="LYB9" s="409"/>
      <c r="LYC9" s="323"/>
      <c r="LYD9" s="323"/>
      <c r="LYE9" s="323"/>
      <c r="LYF9" s="323"/>
      <c r="LYG9" s="323"/>
      <c r="LYH9" s="323"/>
      <c r="LYI9" s="323"/>
      <c r="LYJ9" s="323"/>
      <c r="LYK9" s="323"/>
      <c r="LYL9" s="323"/>
      <c r="LYM9" s="409"/>
      <c r="LYN9" s="409"/>
      <c r="LYO9" s="323"/>
      <c r="LYP9" s="323"/>
      <c r="LYQ9" s="323"/>
      <c r="LYR9" s="323"/>
      <c r="LYS9" s="323"/>
      <c r="LYT9" s="323"/>
      <c r="LYU9" s="323"/>
      <c r="LYV9" s="323"/>
      <c r="LYW9" s="323"/>
      <c r="LYX9" s="323"/>
      <c r="LYY9" s="409"/>
      <c r="LYZ9" s="409"/>
      <c r="LZA9" s="323"/>
      <c r="LZB9" s="323"/>
      <c r="LZC9" s="323"/>
      <c r="LZD9" s="323"/>
      <c r="LZE9" s="323"/>
      <c r="LZF9" s="323"/>
      <c r="LZG9" s="323"/>
      <c r="LZH9" s="323"/>
      <c r="LZI9" s="323"/>
      <c r="LZJ9" s="323"/>
      <c r="LZK9" s="409"/>
      <c r="LZL9" s="409"/>
      <c r="LZM9" s="323"/>
      <c r="LZN9" s="323"/>
      <c r="LZO9" s="323"/>
      <c r="LZP9" s="323"/>
      <c r="LZQ9" s="323"/>
      <c r="LZR9" s="323"/>
      <c r="LZS9" s="323"/>
      <c r="LZT9" s="323"/>
      <c r="LZU9" s="323"/>
      <c r="LZV9" s="323"/>
      <c r="LZW9" s="409"/>
      <c r="LZX9" s="409"/>
      <c r="LZY9" s="323"/>
      <c r="LZZ9" s="323"/>
      <c r="MAA9" s="323"/>
      <c r="MAB9" s="323"/>
      <c r="MAC9" s="323"/>
      <c r="MAD9" s="323"/>
      <c r="MAE9" s="323"/>
      <c r="MAF9" s="323"/>
      <c r="MAG9" s="323"/>
      <c r="MAH9" s="323"/>
      <c r="MAI9" s="409"/>
      <c r="MAJ9" s="409"/>
      <c r="MAK9" s="323"/>
      <c r="MAL9" s="323"/>
      <c r="MAM9" s="323"/>
      <c r="MAN9" s="323"/>
      <c r="MAO9" s="323"/>
      <c r="MAP9" s="323"/>
      <c r="MAQ9" s="323"/>
      <c r="MAR9" s="323"/>
      <c r="MAS9" s="323"/>
      <c r="MAT9" s="323"/>
      <c r="MAU9" s="409"/>
      <c r="MAV9" s="409"/>
      <c r="MAW9" s="323"/>
      <c r="MAX9" s="323"/>
      <c r="MAY9" s="323"/>
      <c r="MAZ9" s="323"/>
      <c r="MBA9" s="323"/>
      <c r="MBB9" s="323"/>
      <c r="MBC9" s="323"/>
      <c r="MBD9" s="323"/>
      <c r="MBE9" s="323"/>
      <c r="MBF9" s="323"/>
      <c r="MBG9" s="409"/>
      <c r="MBH9" s="409"/>
      <c r="MBI9" s="323"/>
      <c r="MBJ9" s="323"/>
      <c r="MBK9" s="323"/>
      <c r="MBL9" s="323"/>
      <c r="MBM9" s="323"/>
      <c r="MBN9" s="323"/>
      <c r="MBO9" s="323"/>
      <c r="MBP9" s="323"/>
      <c r="MBQ9" s="323"/>
      <c r="MBR9" s="323"/>
      <c r="MBS9" s="409"/>
      <c r="MBT9" s="409"/>
      <c r="MBU9" s="323"/>
      <c r="MBV9" s="323"/>
      <c r="MBW9" s="323"/>
      <c r="MBX9" s="323"/>
      <c r="MBY9" s="323"/>
      <c r="MBZ9" s="323"/>
      <c r="MCA9" s="323"/>
      <c r="MCB9" s="323"/>
      <c r="MCC9" s="323"/>
      <c r="MCD9" s="323"/>
      <c r="MCE9" s="409"/>
      <c r="MCF9" s="409"/>
      <c r="MCG9" s="323"/>
      <c r="MCH9" s="323"/>
      <c r="MCI9" s="323"/>
      <c r="MCJ9" s="323"/>
      <c r="MCK9" s="323"/>
      <c r="MCL9" s="323"/>
      <c r="MCM9" s="323"/>
      <c r="MCN9" s="323"/>
      <c r="MCO9" s="323"/>
      <c r="MCP9" s="323"/>
      <c r="MCQ9" s="409"/>
      <c r="MCR9" s="409"/>
      <c r="MCS9" s="323"/>
      <c r="MCT9" s="323"/>
      <c r="MCU9" s="323"/>
      <c r="MCV9" s="323"/>
      <c r="MCW9" s="323"/>
      <c r="MCX9" s="323"/>
      <c r="MCY9" s="323"/>
      <c r="MCZ9" s="323"/>
      <c r="MDA9" s="323"/>
      <c r="MDB9" s="323"/>
      <c r="MDC9" s="409"/>
      <c r="MDD9" s="409"/>
      <c r="MDE9" s="323"/>
      <c r="MDF9" s="323"/>
      <c r="MDG9" s="323"/>
      <c r="MDH9" s="323"/>
      <c r="MDI9" s="323"/>
      <c r="MDJ9" s="323"/>
      <c r="MDK9" s="323"/>
      <c r="MDL9" s="323"/>
      <c r="MDM9" s="323"/>
      <c r="MDN9" s="323"/>
      <c r="MDO9" s="409"/>
      <c r="MDP9" s="409"/>
      <c r="MDQ9" s="323"/>
      <c r="MDR9" s="323"/>
      <c r="MDS9" s="323"/>
      <c r="MDT9" s="323"/>
      <c r="MDU9" s="323"/>
      <c r="MDV9" s="323"/>
      <c r="MDW9" s="323"/>
      <c r="MDX9" s="323"/>
      <c r="MDY9" s="323"/>
      <c r="MDZ9" s="323"/>
      <c r="MEA9" s="409"/>
      <c r="MEB9" s="409"/>
      <c r="MEC9" s="323"/>
      <c r="MED9" s="323"/>
      <c r="MEE9" s="323"/>
      <c r="MEF9" s="323"/>
      <c r="MEG9" s="323"/>
      <c r="MEH9" s="323"/>
      <c r="MEI9" s="323"/>
      <c r="MEJ9" s="323"/>
      <c r="MEK9" s="323"/>
      <c r="MEL9" s="323"/>
      <c r="MEM9" s="409"/>
      <c r="MEN9" s="409"/>
      <c r="MEO9" s="323"/>
      <c r="MEP9" s="323"/>
      <c r="MEQ9" s="323"/>
      <c r="MER9" s="323"/>
      <c r="MES9" s="323"/>
      <c r="MET9" s="323"/>
      <c r="MEU9" s="323"/>
      <c r="MEV9" s="323"/>
      <c r="MEW9" s="323"/>
      <c r="MEX9" s="323"/>
      <c r="MEY9" s="409"/>
      <c r="MEZ9" s="409"/>
      <c r="MFA9" s="323"/>
      <c r="MFB9" s="323"/>
      <c r="MFC9" s="323"/>
      <c r="MFD9" s="323"/>
      <c r="MFE9" s="323"/>
      <c r="MFF9" s="323"/>
      <c r="MFG9" s="323"/>
      <c r="MFH9" s="323"/>
      <c r="MFI9" s="323"/>
      <c r="MFJ9" s="323"/>
      <c r="MFK9" s="409"/>
      <c r="MFL9" s="409"/>
      <c r="MFM9" s="323"/>
      <c r="MFN9" s="323"/>
      <c r="MFO9" s="323"/>
      <c r="MFP9" s="323"/>
      <c r="MFQ9" s="323"/>
      <c r="MFR9" s="323"/>
      <c r="MFS9" s="323"/>
      <c r="MFT9" s="323"/>
      <c r="MFU9" s="323"/>
      <c r="MFV9" s="323"/>
      <c r="MFW9" s="409"/>
      <c r="MFX9" s="409"/>
      <c r="MFY9" s="323"/>
      <c r="MFZ9" s="323"/>
      <c r="MGA9" s="323"/>
      <c r="MGB9" s="323"/>
      <c r="MGC9" s="323"/>
      <c r="MGD9" s="323"/>
      <c r="MGE9" s="323"/>
      <c r="MGF9" s="323"/>
      <c r="MGG9" s="323"/>
      <c r="MGH9" s="323"/>
      <c r="MGI9" s="409"/>
      <c r="MGJ9" s="409"/>
      <c r="MGK9" s="323"/>
      <c r="MGL9" s="323"/>
      <c r="MGM9" s="323"/>
      <c r="MGN9" s="323"/>
      <c r="MGO9" s="323"/>
      <c r="MGP9" s="323"/>
      <c r="MGQ9" s="323"/>
      <c r="MGR9" s="323"/>
      <c r="MGS9" s="323"/>
      <c r="MGT9" s="323"/>
      <c r="MGU9" s="409"/>
      <c r="MGV9" s="409"/>
      <c r="MGW9" s="323"/>
      <c r="MGX9" s="323"/>
      <c r="MGY9" s="323"/>
      <c r="MGZ9" s="323"/>
      <c r="MHA9" s="323"/>
      <c r="MHB9" s="323"/>
      <c r="MHC9" s="323"/>
      <c r="MHD9" s="323"/>
      <c r="MHE9" s="323"/>
      <c r="MHF9" s="323"/>
      <c r="MHG9" s="409"/>
      <c r="MHH9" s="409"/>
      <c r="MHI9" s="323"/>
      <c r="MHJ9" s="323"/>
      <c r="MHK9" s="323"/>
      <c r="MHL9" s="323"/>
      <c r="MHM9" s="323"/>
      <c r="MHN9" s="323"/>
      <c r="MHO9" s="323"/>
      <c r="MHP9" s="323"/>
      <c r="MHQ9" s="323"/>
      <c r="MHR9" s="323"/>
      <c r="MHS9" s="409"/>
      <c r="MHT9" s="409"/>
      <c r="MHU9" s="323"/>
      <c r="MHV9" s="323"/>
      <c r="MHW9" s="323"/>
      <c r="MHX9" s="323"/>
      <c r="MHY9" s="323"/>
      <c r="MHZ9" s="323"/>
      <c r="MIA9" s="323"/>
      <c r="MIB9" s="323"/>
      <c r="MIC9" s="323"/>
      <c r="MID9" s="323"/>
      <c r="MIE9" s="409"/>
      <c r="MIF9" s="409"/>
      <c r="MIG9" s="323"/>
      <c r="MIH9" s="323"/>
      <c r="MII9" s="323"/>
      <c r="MIJ9" s="323"/>
      <c r="MIK9" s="323"/>
      <c r="MIL9" s="323"/>
      <c r="MIM9" s="323"/>
      <c r="MIN9" s="323"/>
      <c r="MIO9" s="323"/>
      <c r="MIP9" s="323"/>
      <c r="MIQ9" s="409"/>
      <c r="MIR9" s="409"/>
      <c r="MIS9" s="323"/>
      <c r="MIT9" s="323"/>
      <c r="MIU9" s="323"/>
      <c r="MIV9" s="323"/>
      <c r="MIW9" s="323"/>
      <c r="MIX9" s="323"/>
      <c r="MIY9" s="323"/>
      <c r="MIZ9" s="323"/>
      <c r="MJA9" s="323"/>
      <c r="MJB9" s="323"/>
      <c r="MJC9" s="409"/>
      <c r="MJD9" s="409"/>
      <c r="MJE9" s="323"/>
      <c r="MJF9" s="323"/>
      <c r="MJG9" s="323"/>
      <c r="MJH9" s="323"/>
      <c r="MJI9" s="323"/>
      <c r="MJJ9" s="323"/>
      <c r="MJK9" s="323"/>
      <c r="MJL9" s="323"/>
      <c r="MJM9" s="323"/>
      <c r="MJN9" s="323"/>
      <c r="MJO9" s="409"/>
      <c r="MJP9" s="409"/>
      <c r="MJQ9" s="323"/>
      <c r="MJR9" s="323"/>
      <c r="MJS9" s="323"/>
      <c r="MJT9" s="323"/>
      <c r="MJU9" s="323"/>
      <c r="MJV9" s="323"/>
      <c r="MJW9" s="323"/>
      <c r="MJX9" s="323"/>
      <c r="MJY9" s="323"/>
      <c r="MJZ9" s="323"/>
      <c r="MKA9" s="409"/>
      <c r="MKB9" s="409"/>
      <c r="MKC9" s="323"/>
      <c r="MKD9" s="323"/>
      <c r="MKE9" s="323"/>
      <c r="MKF9" s="323"/>
      <c r="MKG9" s="323"/>
      <c r="MKH9" s="323"/>
      <c r="MKI9" s="323"/>
      <c r="MKJ9" s="323"/>
      <c r="MKK9" s="323"/>
      <c r="MKL9" s="323"/>
      <c r="MKM9" s="409"/>
      <c r="MKN9" s="409"/>
      <c r="MKO9" s="323"/>
      <c r="MKP9" s="323"/>
      <c r="MKQ9" s="323"/>
      <c r="MKR9" s="323"/>
      <c r="MKS9" s="323"/>
      <c r="MKT9" s="323"/>
      <c r="MKU9" s="323"/>
      <c r="MKV9" s="323"/>
      <c r="MKW9" s="323"/>
      <c r="MKX9" s="323"/>
      <c r="MKY9" s="409"/>
      <c r="MKZ9" s="409"/>
      <c r="MLA9" s="323"/>
      <c r="MLB9" s="323"/>
      <c r="MLC9" s="323"/>
      <c r="MLD9" s="323"/>
      <c r="MLE9" s="323"/>
      <c r="MLF9" s="323"/>
      <c r="MLG9" s="323"/>
      <c r="MLH9" s="323"/>
      <c r="MLI9" s="323"/>
      <c r="MLJ9" s="323"/>
      <c r="MLK9" s="409"/>
      <c r="MLL9" s="409"/>
      <c r="MLM9" s="323"/>
      <c r="MLN9" s="323"/>
      <c r="MLO9" s="323"/>
      <c r="MLP9" s="323"/>
      <c r="MLQ9" s="323"/>
      <c r="MLR9" s="323"/>
      <c r="MLS9" s="323"/>
      <c r="MLT9" s="323"/>
      <c r="MLU9" s="323"/>
      <c r="MLV9" s="323"/>
      <c r="MLW9" s="409"/>
      <c r="MLX9" s="409"/>
      <c r="MLY9" s="323"/>
      <c r="MLZ9" s="323"/>
      <c r="MMA9" s="323"/>
      <c r="MMB9" s="323"/>
      <c r="MMC9" s="323"/>
      <c r="MMD9" s="323"/>
      <c r="MME9" s="323"/>
      <c r="MMF9" s="323"/>
      <c r="MMG9" s="323"/>
      <c r="MMH9" s="323"/>
      <c r="MMI9" s="409"/>
      <c r="MMJ9" s="409"/>
      <c r="MMK9" s="323"/>
      <c r="MML9" s="323"/>
      <c r="MMM9" s="323"/>
      <c r="MMN9" s="323"/>
      <c r="MMO9" s="323"/>
      <c r="MMP9" s="323"/>
      <c r="MMQ9" s="323"/>
      <c r="MMR9" s="323"/>
      <c r="MMS9" s="323"/>
      <c r="MMT9" s="323"/>
      <c r="MMU9" s="409"/>
      <c r="MMV9" s="409"/>
      <c r="MMW9" s="323"/>
      <c r="MMX9" s="323"/>
      <c r="MMY9" s="323"/>
      <c r="MMZ9" s="323"/>
      <c r="MNA9" s="323"/>
      <c r="MNB9" s="323"/>
      <c r="MNC9" s="323"/>
      <c r="MND9" s="323"/>
      <c r="MNE9" s="323"/>
      <c r="MNF9" s="323"/>
      <c r="MNG9" s="409"/>
      <c r="MNH9" s="409"/>
      <c r="MNI9" s="323"/>
      <c r="MNJ9" s="323"/>
      <c r="MNK9" s="323"/>
      <c r="MNL9" s="323"/>
      <c r="MNM9" s="323"/>
      <c r="MNN9" s="323"/>
      <c r="MNO9" s="323"/>
      <c r="MNP9" s="323"/>
      <c r="MNQ9" s="323"/>
      <c r="MNR9" s="323"/>
      <c r="MNS9" s="409"/>
      <c r="MNT9" s="409"/>
      <c r="MNU9" s="323"/>
      <c r="MNV9" s="323"/>
      <c r="MNW9" s="323"/>
      <c r="MNX9" s="323"/>
      <c r="MNY9" s="323"/>
      <c r="MNZ9" s="323"/>
      <c r="MOA9" s="323"/>
      <c r="MOB9" s="323"/>
      <c r="MOC9" s="323"/>
      <c r="MOD9" s="323"/>
      <c r="MOE9" s="409"/>
      <c r="MOF9" s="409"/>
      <c r="MOG9" s="323"/>
      <c r="MOH9" s="323"/>
      <c r="MOI9" s="323"/>
      <c r="MOJ9" s="323"/>
      <c r="MOK9" s="323"/>
      <c r="MOL9" s="323"/>
      <c r="MOM9" s="323"/>
      <c r="MON9" s="323"/>
      <c r="MOO9" s="323"/>
      <c r="MOP9" s="323"/>
      <c r="MOQ9" s="409"/>
      <c r="MOR9" s="409"/>
      <c r="MOS9" s="323"/>
      <c r="MOT9" s="323"/>
      <c r="MOU9" s="323"/>
      <c r="MOV9" s="323"/>
      <c r="MOW9" s="323"/>
      <c r="MOX9" s="323"/>
      <c r="MOY9" s="323"/>
      <c r="MOZ9" s="323"/>
      <c r="MPA9" s="323"/>
      <c r="MPB9" s="323"/>
      <c r="MPC9" s="409"/>
      <c r="MPD9" s="409"/>
      <c r="MPE9" s="323"/>
      <c r="MPF9" s="323"/>
      <c r="MPG9" s="323"/>
      <c r="MPH9" s="323"/>
      <c r="MPI9" s="323"/>
      <c r="MPJ9" s="323"/>
      <c r="MPK9" s="323"/>
      <c r="MPL9" s="323"/>
      <c r="MPM9" s="323"/>
      <c r="MPN9" s="323"/>
      <c r="MPO9" s="409"/>
      <c r="MPP9" s="409"/>
      <c r="MPQ9" s="323"/>
      <c r="MPR9" s="323"/>
      <c r="MPS9" s="323"/>
      <c r="MPT9" s="323"/>
      <c r="MPU9" s="323"/>
      <c r="MPV9" s="323"/>
      <c r="MPW9" s="323"/>
      <c r="MPX9" s="323"/>
      <c r="MPY9" s="323"/>
      <c r="MPZ9" s="323"/>
      <c r="MQA9" s="409"/>
      <c r="MQB9" s="409"/>
      <c r="MQC9" s="323"/>
      <c r="MQD9" s="323"/>
      <c r="MQE9" s="323"/>
      <c r="MQF9" s="323"/>
      <c r="MQG9" s="323"/>
      <c r="MQH9" s="323"/>
      <c r="MQI9" s="323"/>
      <c r="MQJ9" s="323"/>
      <c r="MQK9" s="323"/>
      <c r="MQL9" s="323"/>
      <c r="MQM9" s="409"/>
      <c r="MQN9" s="409"/>
      <c r="MQO9" s="323"/>
      <c r="MQP9" s="323"/>
      <c r="MQQ9" s="323"/>
      <c r="MQR9" s="323"/>
      <c r="MQS9" s="323"/>
      <c r="MQT9" s="323"/>
      <c r="MQU9" s="323"/>
      <c r="MQV9" s="323"/>
      <c r="MQW9" s="323"/>
      <c r="MQX9" s="323"/>
      <c r="MQY9" s="409"/>
      <c r="MQZ9" s="409"/>
      <c r="MRA9" s="323"/>
      <c r="MRB9" s="323"/>
      <c r="MRC9" s="323"/>
      <c r="MRD9" s="323"/>
      <c r="MRE9" s="323"/>
      <c r="MRF9" s="323"/>
      <c r="MRG9" s="323"/>
      <c r="MRH9" s="323"/>
      <c r="MRI9" s="323"/>
      <c r="MRJ9" s="323"/>
      <c r="MRK9" s="409"/>
      <c r="MRL9" s="409"/>
      <c r="MRM9" s="323"/>
      <c r="MRN9" s="323"/>
      <c r="MRO9" s="323"/>
      <c r="MRP9" s="323"/>
      <c r="MRQ9" s="323"/>
      <c r="MRR9" s="323"/>
      <c r="MRS9" s="323"/>
      <c r="MRT9" s="323"/>
      <c r="MRU9" s="323"/>
      <c r="MRV9" s="323"/>
      <c r="MRW9" s="409"/>
      <c r="MRX9" s="409"/>
      <c r="MRY9" s="323"/>
      <c r="MRZ9" s="323"/>
      <c r="MSA9" s="323"/>
      <c r="MSB9" s="323"/>
      <c r="MSC9" s="323"/>
      <c r="MSD9" s="323"/>
      <c r="MSE9" s="323"/>
      <c r="MSF9" s="323"/>
      <c r="MSG9" s="323"/>
      <c r="MSH9" s="323"/>
      <c r="MSI9" s="409"/>
      <c r="MSJ9" s="409"/>
      <c r="MSK9" s="323"/>
      <c r="MSL9" s="323"/>
      <c r="MSM9" s="323"/>
      <c r="MSN9" s="323"/>
      <c r="MSO9" s="323"/>
      <c r="MSP9" s="323"/>
      <c r="MSQ9" s="323"/>
      <c r="MSR9" s="323"/>
      <c r="MSS9" s="323"/>
      <c r="MST9" s="323"/>
      <c r="MSU9" s="409"/>
      <c r="MSV9" s="409"/>
      <c r="MSW9" s="323"/>
      <c r="MSX9" s="323"/>
      <c r="MSY9" s="323"/>
      <c r="MSZ9" s="323"/>
      <c r="MTA9" s="323"/>
      <c r="MTB9" s="323"/>
      <c r="MTC9" s="323"/>
      <c r="MTD9" s="323"/>
      <c r="MTE9" s="323"/>
      <c r="MTF9" s="323"/>
      <c r="MTG9" s="409"/>
      <c r="MTH9" s="409"/>
      <c r="MTI9" s="323"/>
      <c r="MTJ9" s="323"/>
      <c r="MTK9" s="323"/>
      <c r="MTL9" s="323"/>
      <c r="MTM9" s="323"/>
      <c r="MTN9" s="323"/>
      <c r="MTO9" s="323"/>
      <c r="MTP9" s="323"/>
      <c r="MTQ9" s="323"/>
      <c r="MTR9" s="323"/>
      <c r="MTS9" s="409"/>
      <c r="MTT9" s="409"/>
      <c r="MTU9" s="323"/>
      <c r="MTV9" s="323"/>
      <c r="MTW9" s="323"/>
      <c r="MTX9" s="323"/>
      <c r="MTY9" s="323"/>
      <c r="MTZ9" s="323"/>
      <c r="MUA9" s="323"/>
      <c r="MUB9" s="323"/>
      <c r="MUC9" s="323"/>
      <c r="MUD9" s="323"/>
      <c r="MUE9" s="409"/>
      <c r="MUF9" s="409"/>
      <c r="MUG9" s="323"/>
      <c r="MUH9" s="323"/>
      <c r="MUI9" s="323"/>
      <c r="MUJ9" s="323"/>
      <c r="MUK9" s="323"/>
      <c r="MUL9" s="323"/>
      <c r="MUM9" s="323"/>
      <c r="MUN9" s="323"/>
      <c r="MUO9" s="323"/>
      <c r="MUP9" s="323"/>
      <c r="MUQ9" s="409"/>
      <c r="MUR9" s="409"/>
      <c r="MUS9" s="323"/>
      <c r="MUT9" s="323"/>
      <c r="MUU9" s="323"/>
      <c r="MUV9" s="323"/>
      <c r="MUW9" s="323"/>
      <c r="MUX9" s="323"/>
      <c r="MUY9" s="323"/>
      <c r="MUZ9" s="323"/>
      <c r="MVA9" s="323"/>
      <c r="MVB9" s="323"/>
      <c r="MVC9" s="409"/>
      <c r="MVD9" s="409"/>
      <c r="MVE9" s="323"/>
      <c r="MVF9" s="323"/>
      <c r="MVG9" s="323"/>
      <c r="MVH9" s="323"/>
      <c r="MVI9" s="323"/>
      <c r="MVJ9" s="323"/>
      <c r="MVK9" s="323"/>
      <c r="MVL9" s="323"/>
      <c r="MVM9" s="323"/>
      <c r="MVN9" s="323"/>
      <c r="MVO9" s="409"/>
      <c r="MVP9" s="409"/>
      <c r="MVQ9" s="323"/>
      <c r="MVR9" s="323"/>
      <c r="MVS9" s="323"/>
      <c r="MVT9" s="323"/>
      <c r="MVU9" s="323"/>
      <c r="MVV9" s="323"/>
      <c r="MVW9" s="323"/>
      <c r="MVX9" s="323"/>
      <c r="MVY9" s="323"/>
      <c r="MVZ9" s="323"/>
      <c r="MWA9" s="409"/>
      <c r="MWB9" s="409"/>
      <c r="MWC9" s="323"/>
      <c r="MWD9" s="323"/>
      <c r="MWE9" s="323"/>
      <c r="MWF9" s="323"/>
      <c r="MWG9" s="323"/>
      <c r="MWH9" s="323"/>
      <c r="MWI9" s="323"/>
      <c r="MWJ9" s="323"/>
      <c r="MWK9" s="323"/>
      <c r="MWL9" s="323"/>
      <c r="MWM9" s="409"/>
      <c r="MWN9" s="409"/>
      <c r="MWO9" s="323"/>
      <c r="MWP9" s="323"/>
      <c r="MWQ9" s="323"/>
      <c r="MWR9" s="323"/>
      <c r="MWS9" s="323"/>
      <c r="MWT9" s="323"/>
      <c r="MWU9" s="323"/>
      <c r="MWV9" s="323"/>
      <c r="MWW9" s="323"/>
      <c r="MWX9" s="323"/>
      <c r="MWY9" s="409"/>
      <c r="MWZ9" s="409"/>
      <c r="MXA9" s="323"/>
      <c r="MXB9" s="323"/>
      <c r="MXC9" s="323"/>
      <c r="MXD9" s="323"/>
      <c r="MXE9" s="323"/>
      <c r="MXF9" s="323"/>
      <c r="MXG9" s="323"/>
      <c r="MXH9" s="323"/>
      <c r="MXI9" s="323"/>
      <c r="MXJ9" s="323"/>
      <c r="MXK9" s="409"/>
      <c r="MXL9" s="409"/>
      <c r="MXM9" s="323"/>
      <c r="MXN9" s="323"/>
      <c r="MXO9" s="323"/>
      <c r="MXP9" s="323"/>
      <c r="MXQ9" s="323"/>
      <c r="MXR9" s="323"/>
      <c r="MXS9" s="323"/>
      <c r="MXT9" s="323"/>
      <c r="MXU9" s="323"/>
      <c r="MXV9" s="323"/>
      <c r="MXW9" s="409"/>
      <c r="MXX9" s="409"/>
      <c r="MXY9" s="323"/>
      <c r="MXZ9" s="323"/>
      <c r="MYA9" s="323"/>
      <c r="MYB9" s="323"/>
      <c r="MYC9" s="323"/>
      <c r="MYD9" s="323"/>
      <c r="MYE9" s="323"/>
      <c r="MYF9" s="323"/>
      <c r="MYG9" s="323"/>
      <c r="MYH9" s="323"/>
      <c r="MYI9" s="409"/>
      <c r="MYJ9" s="409"/>
      <c r="MYK9" s="323"/>
      <c r="MYL9" s="323"/>
      <c r="MYM9" s="323"/>
      <c r="MYN9" s="323"/>
      <c r="MYO9" s="323"/>
      <c r="MYP9" s="323"/>
      <c r="MYQ9" s="323"/>
      <c r="MYR9" s="323"/>
      <c r="MYS9" s="323"/>
      <c r="MYT9" s="323"/>
      <c r="MYU9" s="409"/>
      <c r="MYV9" s="409"/>
      <c r="MYW9" s="323"/>
      <c r="MYX9" s="323"/>
      <c r="MYY9" s="323"/>
      <c r="MYZ9" s="323"/>
      <c r="MZA9" s="323"/>
      <c r="MZB9" s="323"/>
      <c r="MZC9" s="323"/>
      <c r="MZD9" s="323"/>
      <c r="MZE9" s="323"/>
      <c r="MZF9" s="323"/>
      <c r="MZG9" s="409"/>
      <c r="MZH9" s="409"/>
      <c r="MZI9" s="323"/>
      <c r="MZJ9" s="323"/>
      <c r="MZK9" s="323"/>
      <c r="MZL9" s="323"/>
      <c r="MZM9" s="323"/>
      <c r="MZN9" s="323"/>
      <c r="MZO9" s="323"/>
      <c r="MZP9" s="323"/>
      <c r="MZQ9" s="323"/>
      <c r="MZR9" s="323"/>
      <c r="MZS9" s="409"/>
      <c r="MZT9" s="409"/>
      <c r="MZU9" s="323"/>
      <c r="MZV9" s="323"/>
      <c r="MZW9" s="323"/>
      <c r="MZX9" s="323"/>
      <c r="MZY9" s="323"/>
      <c r="MZZ9" s="323"/>
      <c r="NAA9" s="323"/>
      <c r="NAB9" s="323"/>
      <c r="NAC9" s="323"/>
      <c r="NAD9" s="323"/>
      <c r="NAE9" s="409"/>
      <c r="NAF9" s="409"/>
      <c r="NAG9" s="323"/>
      <c r="NAH9" s="323"/>
      <c r="NAI9" s="323"/>
      <c r="NAJ9" s="323"/>
      <c r="NAK9" s="323"/>
      <c r="NAL9" s="323"/>
      <c r="NAM9" s="323"/>
      <c r="NAN9" s="323"/>
      <c r="NAO9" s="323"/>
      <c r="NAP9" s="323"/>
      <c r="NAQ9" s="409"/>
      <c r="NAR9" s="409"/>
      <c r="NAS9" s="323"/>
      <c r="NAT9" s="323"/>
      <c r="NAU9" s="323"/>
      <c r="NAV9" s="323"/>
      <c r="NAW9" s="323"/>
      <c r="NAX9" s="323"/>
      <c r="NAY9" s="323"/>
      <c r="NAZ9" s="323"/>
      <c r="NBA9" s="323"/>
      <c r="NBB9" s="323"/>
      <c r="NBC9" s="409"/>
      <c r="NBD9" s="409"/>
      <c r="NBE9" s="323"/>
      <c r="NBF9" s="323"/>
      <c r="NBG9" s="323"/>
      <c r="NBH9" s="323"/>
      <c r="NBI9" s="323"/>
      <c r="NBJ9" s="323"/>
      <c r="NBK9" s="323"/>
      <c r="NBL9" s="323"/>
      <c r="NBM9" s="323"/>
      <c r="NBN9" s="323"/>
      <c r="NBO9" s="409"/>
      <c r="NBP9" s="409"/>
      <c r="NBQ9" s="323"/>
      <c r="NBR9" s="323"/>
      <c r="NBS9" s="323"/>
      <c r="NBT9" s="323"/>
      <c r="NBU9" s="323"/>
      <c r="NBV9" s="323"/>
      <c r="NBW9" s="323"/>
      <c r="NBX9" s="323"/>
      <c r="NBY9" s="323"/>
      <c r="NBZ9" s="323"/>
      <c r="NCA9" s="409"/>
      <c r="NCB9" s="409"/>
      <c r="NCC9" s="323"/>
      <c r="NCD9" s="323"/>
      <c r="NCE9" s="323"/>
      <c r="NCF9" s="323"/>
      <c r="NCG9" s="323"/>
      <c r="NCH9" s="323"/>
      <c r="NCI9" s="323"/>
      <c r="NCJ9" s="323"/>
      <c r="NCK9" s="323"/>
      <c r="NCL9" s="323"/>
      <c r="NCM9" s="409"/>
      <c r="NCN9" s="409"/>
      <c r="NCO9" s="323"/>
      <c r="NCP9" s="323"/>
      <c r="NCQ9" s="323"/>
      <c r="NCR9" s="323"/>
      <c r="NCS9" s="323"/>
      <c r="NCT9" s="323"/>
      <c r="NCU9" s="323"/>
      <c r="NCV9" s="323"/>
      <c r="NCW9" s="323"/>
      <c r="NCX9" s="323"/>
      <c r="NCY9" s="409"/>
      <c r="NCZ9" s="409"/>
      <c r="NDA9" s="323"/>
      <c r="NDB9" s="323"/>
      <c r="NDC9" s="323"/>
      <c r="NDD9" s="323"/>
      <c r="NDE9" s="323"/>
      <c r="NDF9" s="323"/>
      <c r="NDG9" s="323"/>
      <c r="NDH9" s="323"/>
      <c r="NDI9" s="323"/>
      <c r="NDJ9" s="323"/>
      <c r="NDK9" s="409"/>
      <c r="NDL9" s="409"/>
      <c r="NDM9" s="323"/>
      <c r="NDN9" s="323"/>
      <c r="NDO9" s="323"/>
      <c r="NDP9" s="323"/>
      <c r="NDQ9" s="323"/>
      <c r="NDR9" s="323"/>
      <c r="NDS9" s="323"/>
      <c r="NDT9" s="323"/>
      <c r="NDU9" s="323"/>
      <c r="NDV9" s="323"/>
      <c r="NDW9" s="409"/>
      <c r="NDX9" s="409"/>
      <c r="NDY9" s="323"/>
      <c r="NDZ9" s="323"/>
      <c r="NEA9" s="323"/>
      <c r="NEB9" s="323"/>
      <c r="NEC9" s="323"/>
      <c r="NED9" s="323"/>
      <c r="NEE9" s="323"/>
      <c r="NEF9" s="323"/>
      <c r="NEG9" s="323"/>
      <c r="NEH9" s="323"/>
      <c r="NEI9" s="409"/>
      <c r="NEJ9" s="409"/>
      <c r="NEK9" s="323"/>
      <c r="NEL9" s="323"/>
      <c r="NEM9" s="323"/>
      <c r="NEN9" s="323"/>
      <c r="NEO9" s="323"/>
      <c r="NEP9" s="323"/>
      <c r="NEQ9" s="323"/>
      <c r="NER9" s="323"/>
      <c r="NES9" s="323"/>
      <c r="NET9" s="323"/>
      <c r="NEU9" s="409"/>
      <c r="NEV9" s="409"/>
      <c r="NEW9" s="323"/>
      <c r="NEX9" s="323"/>
      <c r="NEY9" s="323"/>
      <c r="NEZ9" s="323"/>
      <c r="NFA9" s="323"/>
      <c r="NFB9" s="323"/>
      <c r="NFC9" s="323"/>
      <c r="NFD9" s="323"/>
      <c r="NFE9" s="323"/>
      <c r="NFF9" s="323"/>
      <c r="NFG9" s="409"/>
      <c r="NFH9" s="409"/>
      <c r="NFI9" s="323"/>
      <c r="NFJ9" s="323"/>
      <c r="NFK9" s="323"/>
      <c r="NFL9" s="323"/>
      <c r="NFM9" s="323"/>
      <c r="NFN9" s="323"/>
      <c r="NFO9" s="323"/>
      <c r="NFP9" s="323"/>
      <c r="NFQ9" s="323"/>
      <c r="NFR9" s="323"/>
      <c r="NFS9" s="409"/>
      <c r="NFT9" s="409"/>
      <c r="NFU9" s="323"/>
      <c r="NFV9" s="323"/>
      <c r="NFW9" s="323"/>
      <c r="NFX9" s="323"/>
      <c r="NFY9" s="323"/>
      <c r="NFZ9" s="323"/>
      <c r="NGA9" s="323"/>
      <c r="NGB9" s="323"/>
      <c r="NGC9" s="323"/>
      <c r="NGD9" s="323"/>
      <c r="NGE9" s="409"/>
      <c r="NGF9" s="409"/>
      <c r="NGG9" s="323"/>
      <c r="NGH9" s="323"/>
      <c r="NGI9" s="323"/>
      <c r="NGJ9" s="323"/>
      <c r="NGK9" s="323"/>
      <c r="NGL9" s="323"/>
      <c r="NGM9" s="323"/>
      <c r="NGN9" s="323"/>
      <c r="NGO9" s="323"/>
      <c r="NGP9" s="323"/>
      <c r="NGQ9" s="409"/>
      <c r="NGR9" s="409"/>
      <c r="NGS9" s="323"/>
      <c r="NGT9" s="323"/>
      <c r="NGU9" s="323"/>
      <c r="NGV9" s="323"/>
      <c r="NGW9" s="323"/>
      <c r="NGX9" s="323"/>
      <c r="NGY9" s="323"/>
      <c r="NGZ9" s="323"/>
      <c r="NHA9" s="323"/>
      <c r="NHB9" s="323"/>
      <c r="NHC9" s="409"/>
      <c r="NHD9" s="409"/>
      <c r="NHE9" s="323"/>
      <c r="NHF9" s="323"/>
      <c r="NHG9" s="323"/>
      <c r="NHH9" s="323"/>
      <c r="NHI9" s="323"/>
      <c r="NHJ9" s="323"/>
      <c r="NHK9" s="323"/>
      <c r="NHL9" s="323"/>
      <c r="NHM9" s="323"/>
      <c r="NHN9" s="323"/>
      <c r="NHO9" s="409"/>
      <c r="NHP9" s="409"/>
      <c r="NHQ9" s="323"/>
      <c r="NHR9" s="323"/>
      <c r="NHS9" s="323"/>
      <c r="NHT9" s="323"/>
      <c r="NHU9" s="323"/>
      <c r="NHV9" s="323"/>
      <c r="NHW9" s="323"/>
      <c r="NHX9" s="323"/>
      <c r="NHY9" s="323"/>
      <c r="NHZ9" s="323"/>
      <c r="NIA9" s="409"/>
      <c r="NIB9" s="409"/>
      <c r="NIC9" s="323"/>
      <c r="NID9" s="323"/>
      <c r="NIE9" s="323"/>
      <c r="NIF9" s="323"/>
      <c r="NIG9" s="323"/>
      <c r="NIH9" s="323"/>
      <c r="NII9" s="323"/>
      <c r="NIJ9" s="323"/>
      <c r="NIK9" s="323"/>
      <c r="NIL9" s="323"/>
      <c r="NIM9" s="409"/>
      <c r="NIN9" s="409"/>
      <c r="NIO9" s="323"/>
      <c r="NIP9" s="323"/>
      <c r="NIQ9" s="323"/>
      <c r="NIR9" s="323"/>
      <c r="NIS9" s="323"/>
      <c r="NIT9" s="323"/>
      <c r="NIU9" s="323"/>
      <c r="NIV9" s="323"/>
      <c r="NIW9" s="323"/>
      <c r="NIX9" s="323"/>
      <c r="NIY9" s="409"/>
      <c r="NIZ9" s="409"/>
      <c r="NJA9" s="323"/>
      <c r="NJB9" s="323"/>
      <c r="NJC9" s="323"/>
      <c r="NJD9" s="323"/>
      <c r="NJE9" s="323"/>
      <c r="NJF9" s="323"/>
      <c r="NJG9" s="323"/>
      <c r="NJH9" s="323"/>
      <c r="NJI9" s="323"/>
      <c r="NJJ9" s="323"/>
      <c r="NJK9" s="409"/>
      <c r="NJL9" s="409"/>
      <c r="NJM9" s="323"/>
      <c r="NJN9" s="323"/>
      <c r="NJO9" s="323"/>
      <c r="NJP9" s="323"/>
      <c r="NJQ9" s="323"/>
      <c r="NJR9" s="323"/>
      <c r="NJS9" s="323"/>
      <c r="NJT9" s="323"/>
      <c r="NJU9" s="323"/>
      <c r="NJV9" s="323"/>
      <c r="NJW9" s="409"/>
      <c r="NJX9" s="409"/>
      <c r="NJY9" s="323"/>
      <c r="NJZ9" s="323"/>
      <c r="NKA9" s="323"/>
      <c r="NKB9" s="323"/>
      <c r="NKC9" s="323"/>
      <c r="NKD9" s="323"/>
      <c r="NKE9" s="323"/>
      <c r="NKF9" s="323"/>
      <c r="NKG9" s="323"/>
      <c r="NKH9" s="323"/>
      <c r="NKI9" s="409"/>
      <c r="NKJ9" s="409"/>
      <c r="NKK9" s="323"/>
      <c r="NKL9" s="323"/>
      <c r="NKM9" s="323"/>
      <c r="NKN9" s="323"/>
      <c r="NKO9" s="323"/>
      <c r="NKP9" s="323"/>
      <c r="NKQ9" s="323"/>
      <c r="NKR9" s="323"/>
      <c r="NKS9" s="323"/>
      <c r="NKT9" s="323"/>
      <c r="NKU9" s="409"/>
      <c r="NKV9" s="409"/>
      <c r="NKW9" s="323"/>
      <c r="NKX9" s="323"/>
      <c r="NKY9" s="323"/>
      <c r="NKZ9" s="323"/>
      <c r="NLA9" s="323"/>
      <c r="NLB9" s="323"/>
      <c r="NLC9" s="323"/>
      <c r="NLD9" s="323"/>
      <c r="NLE9" s="323"/>
      <c r="NLF9" s="323"/>
      <c r="NLG9" s="409"/>
      <c r="NLH9" s="409"/>
      <c r="NLI9" s="323"/>
      <c r="NLJ9" s="323"/>
      <c r="NLK9" s="323"/>
      <c r="NLL9" s="323"/>
      <c r="NLM9" s="323"/>
      <c r="NLN9" s="323"/>
      <c r="NLO9" s="323"/>
      <c r="NLP9" s="323"/>
      <c r="NLQ9" s="323"/>
      <c r="NLR9" s="323"/>
      <c r="NLS9" s="409"/>
      <c r="NLT9" s="409"/>
      <c r="NLU9" s="323"/>
      <c r="NLV9" s="323"/>
      <c r="NLW9" s="323"/>
      <c r="NLX9" s="323"/>
      <c r="NLY9" s="323"/>
      <c r="NLZ9" s="323"/>
      <c r="NMA9" s="323"/>
      <c r="NMB9" s="323"/>
      <c r="NMC9" s="323"/>
      <c r="NMD9" s="323"/>
      <c r="NME9" s="409"/>
      <c r="NMF9" s="409"/>
      <c r="NMG9" s="323"/>
      <c r="NMH9" s="323"/>
      <c r="NMI9" s="323"/>
      <c r="NMJ9" s="323"/>
      <c r="NMK9" s="323"/>
      <c r="NML9" s="323"/>
      <c r="NMM9" s="323"/>
      <c r="NMN9" s="323"/>
      <c r="NMO9" s="323"/>
      <c r="NMP9" s="323"/>
      <c r="NMQ9" s="409"/>
      <c r="NMR9" s="409"/>
      <c r="NMS9" s="323"/>
      <c r="NMT9" s="323"/>
      <c r="NMU9" s="323"/>
      <c r="NMV9" s="323"/>
      <c r="NMW9" s="323"/>
      <c r="NMX9" s="323"/>
      <c r="NMY9" s="323"/>
      <c r="NMZ9" s="323"/>
      <c r="NNA9" s="323"/>
      <c r="NNB9" s="323"/>
      <c r="NNC9" s="409"/>
      <c r="NND9" s="409"/>
      <c r="NNE9" s="323"/>
      <c r="NNF9" s="323"/>
      <c r="NNG9" s="323"/>
      <c r="NNH9" s="323"/>
      <c r="NNI9" s="323"/>
      <c r="NNJ9" s="323"/>
      <c r="NNK9" s="323"/>
      <c r="NNL9" s="323"/>
      <c r="NNM9" s="323"/>
      <c r="NNN9" s="323"/>
      <c r="NNO9" s="409"/>
      <c r="NNP9" s="409"/>
      <c r="NNQ9" s="323"/>
      <c r="NNR9" s="323"/>
      <c r="NNS9" s="323"/>
      <c r="NNT9" s="323"/>
      <c r="NNU9" s="323"/>
      <c r="NNV9" s="323"/>
      <c r="NNW9" s="323"/>
      <c r="NNX9" s="323"/>
      <c r="NNY9" s="323"/>
      <c r="NNZ9" s="323"/>
      <c r="NOA9" s="409"/>
      <c r="NOB9" s="409"/>
      <c r="NOC9" s="323"/>
      <c r="NOD9" s="323"/>
      <c r="NOE9" s="323"/>
      <c r="NOF9" s="323"/>
      <c r="NOG9" s="323"/>
      <c r="NOH9" s="323"/>
      <c r="NOI9" s="323"/>
      <c r="NOJ9" s="323"/>
      <c r="NOK9" s="323"/>
      <c r="NOL9" s="323"/>
      <c r="NOM9" s="409"/>
      <c r="NON9" s="409"/>
      <c r="NOO9" s="323"/>
      <c r="NOP9" s="323"/>
      <c r="NOQ9" s="323"/>
      <c r="NOR9" s="323"/>
      <c r="NOS9" s="323"/>
      <c r="NOT9" s="323"/>
      <c r="NOU9" s="323"/>
      <c r="NOV9" s="323"/>
      <c r="NOW9" s="323"/>
      <c r="NOX9" s="323"/>
      <c r="NOY9" s="409"/>
      <c r="NOZ9" s="409"/>
      <c r="NPA9" s="323"/>
      <c r="NPB9" s="323"/>
      <c r="NPC9" s="323"/>
      <c r="NPD9" s="323"/>
      <c r="NPE9" s="323"/>
      <c r="NPF9" s="323"/>
      <c r="NPG9" s="323"/>
      <c r="NPH9" s="323"/>
      <c r="NPI9" s="323"/>
      <c r="NPJ9" s="323"/>
      <c r="NPK9" s="409"/>
      <c r="NPL9" s="409"/>
      <c r="NPM9" s="323"/>
      <c r="NPN9" s="323"/>
      <c r="NPO9" s="323"/>
      <c r="NPP9" s="323"/>
      <c r="NPQ9" s="323"/>
      <c r="NPR9" s="323"/>
      <c r="NPS9" s="323"/>
      <c r="NPT9" s="323"/>
      <c r="NPU9" s="323"/>
      <c r="NPV9" s="323"/>
      <c r="NPW9" s="409"/>
      <c r="NPX9" s="409"/>
      <c r="NPY9" s="323"/>
      <c r="NPZ9" s="323"/>
      <c r="NQA9" s="323"/>
      <c r="NQB9" s="323"/>
      <c r="NQC9" s="323"/>
      <c r="NQD9" s="323"/>
      <c r="NQE9" s="323"/>
      <c r="NQF9" s="323"/>
      <c r="NQG9" s="323"/>
      <c r="NQH9" s="323"/>
      <c r="NQI9" s="409"/>
      <c r="NQJ9" s="409"/>
      <c r="NQK9" s="323"/>
      <c r="NQL9" s="323"/>
      <c r="NQM9" s="323"/>
      <c r="NQN9" s="323"/>
      <c r="NQO9" s="323"/>
      <c r="NQP9" s="323"/>
      <c r="NQQ9" s="323"/>
      <c r="NQR9" s="323"/>
      <c r="NQS9" s="323"/>
      <c r="NQT9" s="323"/>
      <c r="NQU9" s="409"/>
      <c r="NQV9" s="409"/>
      <c r="NQW9" s="323"/>
      <c r="NQX9" s="323"/>
      <c r="NQY9" s="323"/>
      <c r="NQZ9" s="323"/>
      <c r="NRA9" s="323"/>
      <c r="NRB9" s="323"/>
      <c r="NRC9" s="323"/>
      <c r="NRD9" s="323"/>
      <c r="NRE9" s="323"/>
      <c r="NRF9" s="323"/>
      <c r="NRG9" s="409"/>
      <c r="NRH9" s="409"/>
      <c r="NRI9" s="323"/>
      <c r="NRJ9" s="323"/>
      <c r="NRK9" s="323"/>
      <c r="NRL9" s="323"/>
      <c r="NRM9" s="323"/>
      <c r="NRN9" s="323"/>
      <c r="NRO9" s="323"/>
      <c r="NRP9" s="323"/>
      <c r="NRQ9" s="323"/>
      <c r="NRR9" s="323"/>
      <c r="NRS9" s="409"/>
      <c r="NRT9" s="409"/>
      <c r="NRU9" s="323"/>
      <c r="NRV9" s="323"/>
      <c r="NRW9" s="323"/>
      <c r="NRX9" s="323"/>
      <c r="NRY9" s="323"/>
      <c r="NRZ9" s="323"/>
      <c r="NSA9" s="323"/>
      <c r="NSB9" s="323"/>
      <c r="NSC9" s="323"/>
      <c r="NSD9" s="323"/>
      <c r="NSE9" s="409"/>
      <c r="NSF9" s="409"/>
      <c r="NSG9" s="323"/>
      <c r="NSH9" s="323"/>
      <c r="NSI9" s="323"/>
      <c r="NSJ9" s="323"/>
      <c r="NSK9" s="323"/>
      <c r="NSL9" s="323"/>
      <c r="NSM9" s="323"/>
      <c r="NSN9" s="323"/>
      <c r="NSO9" s="323"/>
      <c r="NSP9" s="323"/>
      <c r="NSQ9" s="409"/>
      <c r="NSR9" s="409"/>
      <c r="NSS9" s="323"/>
      <c r="NST9" s="323"/>
      <c r="NSU9" s="323"/>
      <c r="NSV9" s="323"/>
      <c r="NSW9" s="323"/>
      <c r="NSX9" s="323"/>
      <c r="NSY9" s="323"/>
      <c r="NSZ9" s="323"/>
      <c r="NTA9" s="323"/>
      <c r="NTB9" s="323"/>
      <c r="NTC9" s="409"/>
      <c r="NTD9" s="409"/>
      <c r="NTE9" s="323"/>
      <c r="NTF9" s="323"/>
      <c r="NTG9" s="323"/>
      <c r="NTH9" s="323"/>
      <c r="NTI9" s="323"/>
      <c r="NTJ9" s="323"/>
      <c r="NTK9" s="323"/>
      <c r="NTL9" s="323"/>
      <c r="NTM9" s="323"/>
      <c r="NTN9" s="323"/>
      <c r="NTO9" s="409"/>
      <c r="NTP9" s="409"/>
      <c r="NTQ9" s="323"/>
      <c r="NTR9" s="323"/>
      <c r="NTS9" s="323"/>
      <c r="NTT9" s="323"/>
      <c r="NTU9" s="323"/>
      <c r="NTV9" s="323"/>
      <c r="NTW9" s="323"/>
      <c r="NTX9" s="323"/>
      <c r="NTY9" s="323"/>
      <c r="NTZ9" s="323"/>
      <c r="NUA9" s="409"/>
      <c r="NUB9" s="409"/>
      <c r="NUC9" s="323"/>
      <c r="NUD9" s="323"/>
      <c r="NUE9" s="323"/>
      <c r="NUF9" s="323"/>
      <c r="NUG9" s="323"/>
      <c r="NUH9" s="323"/>
      <c r="NUI9" s="323"/>
      <c r="NUJ9" s="323"/>
      <c r="NUK9" s="323"/>
      <c r="NUL9" s="323"/>
      <c r="NUM9" s="409"/>
      <c r="NUN9" s="409"/>
      <c r="NUO9" s="323"/>
      <c r="NUP9" s="323"/>
      <c r="NUQ9" s="323"/>
      <c r="NUR9" s="323"/>
      <c r="NUS9" s="323"/>
      <c r="NUT9" s="323"/>
      <c r="NUU9" s="323"/>
      <c r="NUV9" s="323"/>
      <c r="NUW9" s="323"/>
      <c r="NUX9" s="323"/>
      <c r="NUY9" s="409"/>
      <c r="NUZ9" s="409"/>
      <c r="NVA9" s="323"/>
      <c r="NVB9" s="323"/>
      <c r="NVC9" s="323"/>
      <c r="NVD9" s="323"/>
      <c r="NVE9" s="323"/>
      <c r="NVF9" s="323"/>
      <c r="NVG9" s="323"/>
      <c r="NVH9" s="323"/>
      <c r="NVI9" s="323"/>
      <c r="NVJ9" s="323"/>
      <c r="NVK9" s="409"/>
      <c r="NVL9" s="409"/>
      <c r="NVM9" s="323"/>
      <c r="NVN9" s="323"/>
      <c r="NVO9" s="323"/>
      <c r="NVP9" s="323"/>
      <c r="NVQ9" s="323"/>
      <c r="NVR9" s="323"/>
      <c r="NVS9" s="323"/>
      <c r="NVT9" s="323"/>
      <c r="NVU9" s="323"/>
      <c r="NVV9" s="323"/>
      <c r="NVW9" s="409"/>
      <c r="NVX9" s="409"/>
      <c r="NVY9" s="323"/>
      <c r="NVZ9" s="323"/>
      <c r="NWA9" s="323"/>
      <c r="NWB9" s="323"/>
      <c r="NWC9" s="323"/>
      <c r="NWD9" s="323"/>
      <c r="NWE9" s="323"/>
      <c r="NWF9" s="323"/>
      <c r="NWG9" s="323"/>
      <c r="NWH9" s="323"/>
      <c r="NWI9" s="409"/>
      <c r="NWJ9" s="409"/>
      <c r="NWK9" s="323"/>
      <c r="NWL9" s="323"/>
      <c r="NWM9" s="323"/>
      <c r="NWN9" s="323"/>
      <c r="NWO9" s="323"/>
      <c r="NWP9" s="323"/>
      <c r="NWQ9" s="323"/>
      <c r="NWR9" s="323"/>
      <c r="NWS9" s="323"/>
      <c r="NWT9" s="323"/>
      <c r="NWU9" s="409"/>
      <c r="NWV9" s="409"/>
      <c r="NWW9" s="323"/>
      <c r="NWX9" s="323"/>
      <c r="NWY9" s="323"/>
      <c r="NWZ9" s="323"/>
      <c r="NXA9" s="323"/>
      <c r="NXB9" s="323"/>
      <c r="NXC9" s="323"/>
      <c r="NXD9" s="323"/>
      <c r="NXE9" s="323"/>
      <c r="NXF9" s="323"/>
      <c r="NXG9" s="409"/>
      <c r="NXH9" s="409"/>
      <c r="NXI9" s="323"/>
      <c r="NXJ9" s="323"/>
      <c r="NXK9" s="323"/>
      <c r="NXL9" s="323"/>
      <c r="NXM9" s="323"/>
      <c r="NXN9" s="323"/>
      <c r="NXO9" s="323"/>
      <c r="NXP9" s="323"/>
      <c r="NXQ9" s="323"/>
      <c r="NXR9" s="323"/>
      <c r="NXS9" s="409"/>
      <c r="NXT9" s="409"/>
      <c r="NXU9" s="323"/>
      <c r="NXV9" s="323"/>
      <c r="NXW9" s="323"/>
      <c r="NXX9" s="323"/>
      <c r="NXY9" s="323"/>
      <c r="NXZ9" s="323"/>
      <c r="NYA9" s="323"/>
      <c r="NYB9" s="323"/>
      <c r="NYC9" s="323"/>
      <c r="NYD9" s="323"/>
      <c r="NYE9" s="409"/>
      <c r="NYF9" s="409"/>
      <c r="NYG9" s="323"/>
      <c r="NYH9" s="323"/>
      <c r="NYI9" s="323"/>
      <c r="NYJ9" s="323"/>
      <c r="NYK9" s="323"/>
      <c r="NYL9" s="323"/>
      <c r="NYM9" s="323"/>
      <c r="NYN9" s="323"/>
      <c r="NYO9" s="323"/>
      <c r="NYP9" s="323"/>
      <c r="NYQ9" s="409"/>
      <c r="NYR9" s="409"/>
      <c r="NYS9" s="323"/>
      <c r="NYT9" s="323"/>
      <c r="NYU9" s="323"/>
      <c r="NYV9" s="323"/>
      <c r="NYW9" s="323"/>
      <c r="NYX9" s="323"/>
      <c r="NYY9" s="323"/>
      <c r="NYZ9" s="323"/>
      <c r="NZA9" s="323"/>
      <c r="NZB9" s="323"/>
      <c r="NZC9" s="409"/>
      <c r="NZD9" s="409"/>
      <c r="NZE9" s="323"/>
      <c r="NZF9" s="323"/>
      <c r="NZG9" s="323"/>
      <c r="NZH9" s="323"/>
      <c r="NZI9" s="323"/>
      <c r="NZJ9" s="323"/>
      <c r="NZK9" s="323"/>
      <c r="NZL9" s="323"/>
      <c r="NZM9" s="323"/>
      <c r="NZN9" s="323"/>
      <c r="NZO9" s="409"/>
      <c r="NZP9" s="409"/>
      <c r="NZQ9" s="323"/>
      <c r="NZR9" s="323"/>
      <c r="NZS9" s="323"/>
      <c r="NZT9" s="323"/>
      <c r="NZU9" s="323"/>
      <c r="NZV9" s="323"/>
      <c r="NZW9" s="323"/>
      <c r="NZX9" s="323"/>
      <c r="NZY9" s="323"/>
      <c r="NZZ9" s="323"/>
      <c r="OAA9" s="409"/>
      <c r="OAB9" s="409"/>
      <c r="OAC9" s="323"/>
      <c r="OAD9" s="323"/>
      <c r="OAE9" s="323"/>
      <c r="OAF9" s="323"/>
      <c r="OAG9" s="323"/>
      <c r="OAH9" s="323"/>
      <c r="OAI9" s="323"/>
      <c r="OAJ9" s="323"/>
      <c r="OAK9" s="323"/>
      <c r="OAL9" s="323"/>
      <c r="OAM9" s="409"/>
      <c r="OAN9" s="409"/>
      <c r="OAO9" s="323"/>
      <c r="OAP9" s="323"/>
      <c r="OAQ9" s="323"/>
      <c r="OAR9" s="323"/>
      <c r="OAS9" s="323"/>
      <c r="OAT9" s="323"/>
      <c r="OAU9" s="323"/>
      <c r="OAV9" s="323"/>
      <c r="OAW9" s="323"/>
      <c r="OAX9" s="323"/>
      <c r="OAY9" s="409"/>
      <c r="OAZ9" s="409"/>
      <c r="OBA9" s="323"/>
      <c r="OBB9" s="323"/>
      <c r="OBC9" s="323"/>
      <c r="OBD9" s="323"/>
      <c r="OBE9" s="323"/>
      <c r="OBF9" s="323"/>
      <c r="OBG9" s="323"/>
      <c r="OBH9" s="323"/>
      <c r="OBI9" s="323"/>
      <c r="OBJ9" s="323"/>
      <c r="OBK9" s="409"/>
      <c r="OBL9" s="409"/>
      <c r="OBM9" s="323"/>
      <c r="OBN9" s="323"/>
      <c r="OBO9" s="323"/>
      <c r="OBP9" s="323"/>
      <c r="OBQ9" s="323"/>
      <c r="OBR9" s="323"/>
      <c r="OBS9" s="323"/>
      <c r="OBT9" s="323"/>
      <c r="OBU9" s="323"/>
      <c r="OBV9" s="323"/>
      <c r="OBW9" s="409"/>
      <c r="OBX9" s="409"/>
      <c r="OBY9" s="323"/>
      <c r="OBZ9" s="323"/>
      <c r="OCA9" s="323"/>
      <c r="OCB9" s="323"/>
      <c r="OCC9" s="323"/>
      <c r="OCD9" s="323"/>
      <c r="OCE9" s="323"/>
      <c r="OCF9" s="323"/>
      <c r="OCG9" s="323"/>
      <c r="OCH9" s="323"/>
      <c r="OCI9" s="409"/>
      <c r="OCJ9" s="409"/>
      <c r="OCK9" s="323"/>
      <c r="OCL9" s="323"/>
      <c r="OCM9" s="323"/>
      <c r="OCN9" s="323"/>
      <c r="OCO9" s="323"/>
      <c r="OCP9" s="323"/>
      <c r="OCQ9" s="323"/>
      <c r="OCR9" s="323"/>
      <c r="OCS9" s="323"/>
      <c r="OCT9" s="323"/>
      <c r="OCU9" s="409"/>
      <c r="OCV9" s="409"/>
      <c r="OCW9" s="323"/>
      <c r="OCX9" s="323"/>
      <c r="OCY9" s="323"/>
      <c r="OCZ9" s="323"/>
      <c r="ODA9" s="323"/>
      <c r="ODB9" s="323"/>
      <c r="ODC9" s="323"/>
      <c r="ODD9" s="323"/>
      <c r="ODE9" s="323"/>
      <c r="ODF9" s="323"/>
      <c r="ODG9" s="409"/>
      <c r="ODH9" s="409"/>
      <c r="ODI9" s="323"/>
      <c r="ODJ9" s="323"/>
      <c r="ODK9" s="323"/>
      <c r="ODL9" s="323"/>
      <c r="ODM9" s="323"/>
      <c r="ODN9" s="323"/>
      <c r="ODO9" s="323"/>
      <c r="ODP9" s="323"/>
      <c r="ODQ9" s="323"/>
      <c r="ODR9" s="323"/>
      <c r="ODS9" s="409"/>
      <c r="ODT9" s="409"/>
      <c r="ODU9" s="323"/>
      <c r="ODV9" s="323"/>
      <c r="ODW9" s="323"/>
      <c r="ODX9" s="323"/>
      <c r="ODY9" s="323"/>
      <c r="ODZ9" s="323"/>
      <c r="OEA9" s="323"/>
      <c r="OEB9" s="323"/>
      <c r="OEC9" s="323"/>
      <c r="OED9" s="323"/>
      <c r="OEE9" s="409"/>
      <c r="OEF9" s="409"/>
      <c r="OEG9" s="323"/>
      <c r="OEH9" s="323"/>
      <c r="OEI9" s="323"/>
      <c r="OEJ9" s="323"/>
      <c r="OEK9" s="323"/>
      <c r="OEL9" s="323"/>
      <c r="OEM9" s="323"/>
      <c r="OEN9" s="323"/>
      <c r="OEO9" s="323"/>
      <c r="OEP9" s="323"/>
      <c r="OEQ9" s="409"/>
      <c r="OER9" s="409"/>
      <c r="OES9" s="323"/>
      <c r="OET9" s="323"/>
      <c r="OEU9" s="323"/>
      <c r="OEV9" s="323"/>
      <c r="OEW9" s="323"/>
      <c r="OEX9" s="323"/>
      <c r="OEY9" s="323"/>
      <c r="OEZ9" s="323"/>
      <c r="OFA9" s="323"/>
      <c r="OFB9" s="323"/>
      <c r="OFC9" s="409"/>
      <c r="OFD9" s="409"/>
      <c r="OFE9" s="323"/>
      <c r="OFF9" s="323"/>
      <c r="OFG9" s="323"/>
      <c r="OFH9" s="323"/>
      <c r="OFI9" s="323"/>
      <c r="OFJ9" s="323"/>
      <c r="OFK9" s="323"/>
      <c r="OFL9" s="323"/>
      <c r="OFM9" s="323"/>
      <c r="OFN9" s="323"/>
      <c r="OFO9" s="409"/>
      <c r="OFP9" s="409"/>
      <c r="OFQ9" s="323"/>
      <c r="OFR9" s="323"/>
      <c r="OFS9" s="323"/>
      <c r="OFT9" s="323"/>
      <c r="OFU9" s="323"/>
      <c r="OFV9" s="323"/>
      <c r="OFW9" s="323"/>
      <c r="OFX9" s="323"/>
      <c r="OFY9" s="323"/>
      <c r="OFZ9" s="323"/>
      <c r="OGA9" s="409"/>
      <c r="OGB9" s="409"/>
      <c r="OGC9" s="323"/>
      <c r="OGD9" s="323"/>
      <c r="OGE9" s="323"/>
      <c r="OGF9" s="323"/>
      <c r="OGG9" s="323"/>
      <c r="OGH9" s="323"/>
      <c r="OGI9" s="323"/>
      <c r="OGJ9" s="323"/>
      <c r="OGK9" s="323"/>
      <c r="OGL9" s="323"/>
      <c r="OGM9" s="409"/>
      <c r="OGN9" s="409"/>
      <c r="OGO9" s="323"/>
      <c r="OGP9" s="323"/>
      <c r="OGQ9" s="323"/>
      <c r="OGR9" s="323"/>
      <c r="OGS9" s="323"/>
      <c r="OGT9" s="323"/>
      <c r="OGU9" s="323"/>
      <c r="OGV9" s="323"/>
      <c r="OGW9" s="323"/>
      <c r="OGX9" s="323"/>
      <c r="OGY9" s="409"/>
      <c r="OGZ9" s="409"/>
      <c r="OHA9" s="323"/>
      <c r="OHB9" s="323"/>
      <c r="OHC9" s="323"/>
      <c r="OHD9" s="323"/>
      <c r="OHE9" s="323"/>
      <c r="OHF9" s="323"/>
      <c r="OHG9" s="323"/>
      <c r="OHH9" s="323"/>
      <c r="OHI9" s="323"/>
      <c r="OHJ9" s="323"/>
      <c r="OHK9" s="409"/>
      <c r="OHL9" s="409"/>
      <c r="OHM9" s="323"/>
      <c r="OHN9" s="323"/>
      <c r="OHO9" s="323"/>
      <c r="OHP9" s="323"/>
      <c r="OHQ9" s="323"/>
      <c r="OHR9" s="323"/>
      <c r="OHS9" s="323"/>
      <c r="OHT9" s="323"/>
      <c r="OHU9" s="323"/>
      <c r="OHV9" s="323"/>
      <c r="OHW9" s="409"/>
      <c r="OHX9" s="409"/>
      <c r="OHY9" s="323"/>
      <c r="OHZ9" s="323"/>
      <c r="OIA9" s="323"/>
      <c r="OIB9" s="323"/>
      <c r="OIC9" s="323"/>
      <c r="OID9" s="323"/>
      <c r="OIE9" s="323"/>
      <c r="OIF9" s="323"/>
      <c r="OIG9" s="323"/>
      <c r="OIH9" s="323"/>
      <c r="OII9" s="409"/>
      <c r="OIJ9" s="409"/>
      <c r="OIK9" s="323"/>
      <c r="OIL9" s="323"/>
      <c r="OIM9" s="323"/>
      <c r="OIN9" s="323"/>
      <c r="OIO9" s="323"/>
      <c r="OIP9" s="323"/>
      <c r="OIQ9" s="323"/>
      <c r="OIR9" s="323"/>
      <c r="OIS9" s="323"/>
      <c r="OIT9" s="323"/>
      <c r="OIU9" s="409"/>
      <c r="OIV9" s="409"/>
      <c r="OIW9" s="323"/>
      <c r="OIX9" s="323"/>
      <c r="OIY9" s="323"/>
      <c r="OIZ9" s="323"/>
      <c r="OJA9" s="323"/>
      <c r="OJB9" s="323"/>
      <c r="OJC9" s="323"/>
      <c r="OJD9" s="323"/>
      <c r="OJE9" s="323"/>
      <c r="OJF9" s="323"/>
      <c r="OJG9" s="409"/>
      <c r="OJH9" s="409"/>
      <c r="OJI9" s="323"/>
      <c r="OJJ9" s="323"/>
      <c r="OJK9" s="323"/>
      <c r="OJL9" s="323"/>
      <c r="OJM9" s="323"/>
      <c r="OJN9" s="323"/>
      <c r="OJO9" s="323"/>
      <c r="OJP9" s="323"/>
      <c r="OJQ9" s="323"/>
      <c r="OJR9" s="323"/>
      <c r="OJS9" s="409"/>
      <c r="OJT9" s="409"/>
      <c r="OJU9" s="323"/>
      <c r="OJV9" s="323"/>
      <c r="OJW9" s="323"/>
      <c r="OJX9" s="323"/>
      <c r="OJY9" s="323"/>
      <c r="OJZ9" s="323"/>
      <c r="OKA9" s="323"/>
      <c r="OKB9" s="323"/>
      <c r="OKC9" s="323"/>
      <c r="OKD9" s="323"/>
      <c r="OKE9" s="409"/>
      <c r="OKF9" s="409"/>
      <c r="OKG9" s="323"/>
      <c r="OKH9" s="323"/>
      <c r="OKI9" s="323"/>
      <c r="OKJ9" s="323"/>
      <c r="OKK9" s="323"/>
      <c r="OKL9" s="323"/>
      <c r="OKM9" s="323"/>
      <c r="OKN9" s="323"/>
      <c r="OKO9" s="323"/>
      <c r="OKP9" s="323"/>
      <c r="OKQ9" s="409"/>
      <c r="OKR9" s="409"/>
      <c r="OKS9" s="323"/>
      <c r="OKT9" s="323"/>
      <c r="OKU9" s="323"/>
      <c r="OKV9" s="323"/>
      <c r="OKW9" s="323"/>
      <c r="OKX9" s="323"/>
      <c r="OKY9" s="323"/>
      <c r="OKZ9" s="323"/>
      <c r="OLA9" s="323"/>
      <c r="OLB9" s="323"/>
      <c r="OLC9" s="409"/>
      <c r="OLD9" s="409"/>
      <c r="OLE9" s="323"/>
      <c r="OLF9" s="323"/>
      <c r="OLG9" s="323"/>
      <c r="OLH9" s="323"/>
      <c r="OLI9" s="323"/>
      <c r="OLJ9" s="323"/>
      <c r="OLK9" s="323"/>
      <c r="OLL9" s="323"/>
      <c r="OLM9" s="323"/>
      <c r="OLN9" s="323"/>
      <c r="OLO9" s="409"/>
      <c r="OLP9" s="409"/>
      <c r="OLQ9" s="323"/>
      <c r="OLR9" s="323"/>
      <c r="OLS9" s="323"/>
      <c r="OLT9" s="323"/>
      <c r="OLU9" s="323"/>
      <c r="OLV9" s="323"/>
      <c r="OLW9" s="323"/>
      <c r="OLX9" s="323"/>
      <c r="OLY9" s="323"/>
      <c r="OLZ9" s="323"/>
      <c r="OMA9" s="409"/>
      <c r="OMB9" s="409"/>
      <c r="OMC9" s="323"/>
      <c r="OMD9" s="323"/>
      <c r="OME9" s="323"/>
      <c r="OMF9" s="323"/>
      <c r="OMG9" s="323"/>
      <c r="OMH9" s="323"/>
      <c r="OMI9" s="323"/>
      <c r="OMJ9" s="323"/>
      <c r="OMK9" s="323"/>
      <c r="OML9" s="323"/>
      <c r="OMM9" s="409"/>
      <c r="OMN9" s="409"/>
      <c r="OMO9" s="323"/>
      <c r="OMP9" s="323"/>
      <c r="OMQ9" s="323"/>
      <c r="OMR9" s="323"/>
      <c r="OMS9" s="323"/>
      <c r="OMT9" s="323"/>
      <c r="OMU9" s="323"/>
      <c r="OMV9" s="323"/>
      <c r="OMW9" s="323"/>
      <c r="OMX9" s="323"/>
      <c r="OMY9" s="409"/>
      <c r="OMZ9" s="409"/>
      <c r="ONA9" s="323"/>
      <c r="ONB9" s="323"/>
      <c r="ONC9" s="323"/>
      <c r="OND9" s="323"/>
      <c r="ONE9" s="323"/>
      <c r="ONF9" s="323"/>
      <c r="ONG9" s="323"/>
      <c r="ONH9" s="323"/>
      <c r="ONI9" s="323"/>
      <c r="ONJ9" s="323"/>
      <c r="ONK9" s="409"/>
      <c r="ONL9" s="409"/>
      <c r="ONM9" s="323"/>
      <c r="ONN9" s="323"/>
      <c r="ONO9" s="323"/>
      <c r="ONP9" s="323"/>
      <c r="ONQ9" s="323"/>
      <c r="ONR9" s="323"/>
      <c r="ONS9" s="323"/>
      <c r="ONT9" s="323"/>
      <c r="ONU9" s="323"/>
      <c r="ONV9" s="323"/>
      <c r="ONW9" s="409"/>
      <c r="ONX9" s="409"/>
      <c r="ONY9" s="323"/>
      <c r="ONZ9" s="323"/>
      <c r="OOA9" s="323"/>
      <c r="OOB9" s="323"/>
      <c r="OOC9" s="323"/>
      <c r="OOD9" s="323"/>
      <c r="OOE9" s="323"/>
      <c r="OOF9" s="323"/>
      <c r="OOG9" s="323"/>
      <c r="OOH9" s="323"/>
      <c r="OOI9" s="409"/>
      <c r="OOJ9" s="409"/>
      <c r="OOK9" s="323"/>
      <c r="OOL9" s="323"/>
      <c r="OOM9" s="323"/>
      <c r="OON9" s="323"/>
      <c r="OOO9" s="323"/>
      <c r="OOP9" s="323"/>
      <c r="OOQ9" s="323"/>
      <c r="OOR9" s="323"/>
      <c r="OOS9" s="323"/>
      <c r="OOT9" s="323"/>
      <c r="OOU9" s="409"/>
      <c r="OOV9" s="409"/>
      <c r="OOW9" s="323"/>
      <c r="OOX9" s="323"/>
      <c r="OOY9" s="323"/>
      <c r="OOZ9" s="323"/>
      <c r="OPA9" s="323"/>
      <c r="OPB9" s="323"/>
      <c r="OPC9" s="323"/>
      <c r="OPD9" s="323"/>
      <c r="OPE9" s="323"/>
      <c r="OPF9" s="323"/>
      <c r="OPG9" s="409"/>
      <c r="OPH9" s="409"/>
      <c r="OPI9" s="323"/>
      <c r="OPJ9" s="323"/>
      <c r="OPK9" s="323"/>
      <c r="OPL9" s="323"/>
      <c r="OPM9" s="323"/>
      <c r="OPN9" s="323"/>
      <c r="OPO9" s="323"/>
      <c r="OPP9" s="323"/>
      <c r="OPQ9" s="323"/>
      <c r="OPR9" s="323"/>
      <c r="OPS9" s="409"/>
      <c r="OPT9" s="409"/>
      <c r="OPU9" s="323"/>
      <c r="OPV9" s="323"/>
      <c r="OPW9" s="323"/>
      <c r="OPX9" s="323"/>
      <c r="OPY9" s="323"/>
      <c r="OPZ9" s="323"/>
      <c r="OQA9" s="323"/>
      <c r="OQB9" s="323"/>
      <c r="OQC9" s="323"/>
      <c r="OQD9" s="323"/>
      <c r="OQE9" s="409"/>
      <c r="OQF9" s="409"/>
      <c r="OQG9" s="323"/>
      <c r="OQH9" s="323"/>
      <c r="OQI9" s="323"/>
      <c r="OQJ9" s="323"/>
      <c r="OQK9" s="323"/>
      <c r="OQL9" s="323"/>
      <c r="OQM9" s="323"/>
      <c r="OQN9" s="323"/>
      <c r="OQO9" s="323"/>
      <c r="OQP9" s="323"/>
      <c r="OQQ9" s="409"/>
      <c r="OQR9" s="409"/>
      <c r="OQS9" s="323"/>
      <c r="OQT9" s="323"/>
      <c r="OQU9" s="323"/>
      <c r="OQV9" s="323"/>
      <c r="OQW9" s="323"/>
      <c r="OQX9" s="323"/>
      <c r="OQY9" s="323"/>
      <c r="OQZ9" s="323"/>
      <c r="ORA9" s="323"/>
      <c r="ORB9" s="323"/>
      <c r="ORC9" s="409"/>
      <c r="ORD9" s="409"/>
      <c r="ORE9" s="323"/>
      <c r="ORF9" s="323"/>
      <c r="ORG9" s="323"/>
      <c r="ORH9" s="323"/>
      <c r="ORI9" s="323"/>
      <c r="ORJ9" s="323"/>
      <c r="ORK9" s="323"/>
      <c r="ORL9" s="323"/>
      <c r="ORM9" s="323"/>
      <c r="ORN9" s="323"/>
      <c r="ORO9" s="409"/>
      <c r="ORP9" s="409"/>
      <c r="ORQ9" s="323"/>
      <c r="ORR9" s="323"/>
      <c r="ORS9" s="323"/>
      <c r="ORT9" s="323"/>
      <c r="ORU9" s="323"/>
      <c r="ORV9" s="323"/>
      <c r="ORW9" s="323"/>
      <c r="ORX9" s="323"/>
      <c r="ORY9" s="323"/>
      <c r="ORZ9" s="323"/>
      <c r="OSA9" s="409"/>
      <c r="OSB9" s="409"/>
      <c r="OSC9" s="323"/>
      <c r="OSD9" s="323"/>
      <c r="OSE9" s="323"/>
      <c r="OSF9" s="323"/>
      <c r="OSG9" s="323"/>
      <c r="OSH9" s="323"/>
      <c r="OSI9" s="323"/>
      <c r="OSJ9" s="323"/>
      <c r="OSK9" s="323"/>
      <c r="OSL9" s="323"/>
      <c r="OSM9" s="409"/>
      <c r="OSN9" s="409"/>
      <c r="OSO9" s="323"/>
      <c r="OSP9" s="323"/>
      <c r="OSQ9" s="323"/>
      <c r="OSR9" s="323"/>
      <c r="OSS9" s="323"/>
      <c r="OST9" s="323"/>
      <c r="OSU9" s="323"/>
      <c r="OSV9" s="323"/>
      <c r="OSW9" s="323"/>
      <c r="OSX9" s="323"/>
      <c r="OSY9" s="409"/>
      <c r="OSZ9" s="409"/>
      <c r="OTA9" s="323"/>
      <c r="OTB9" s="323"/>
      <c r="OTC9" s="323"/>
      <c r="OTD9" s="323"/>
      <c r="OTE9" s="323"/>
      <c r="OTF9" s="323"/>
      <c r="OTG9" s="323"/>
      <c r="OTH9" s="323"/>
      <c r="OTI9" s="323"/>
      <c r="OTJ9" s="323"/>
      <c r="OTK9" s="409"/>
      <c r="OTL9" s="409"/>
      <c r="OTM9" s="323"/>
      <c r="OTN9" s="323"/>
      <c r="OTO9" s="323"/>
      <c r="OTP9" s="323"/>
      <c r="OTQ9" s="323"/>
      <c r="OTR9" s="323"/>
      <c r="OTS9" s="323"/>
      <c r="OTT9" s="323"/>
      <c r="OTU9" s="323"/>
      <c r="OTV9" s="323"/>
      <c r="OTW9" s="409"/>
      <c r="OTX9" s="409"/>
      <c r="OTY9" s="323"/>
      <c r="OTZ9" s="323"/>
      <c r="OUA9" s="323"/>
      <c r="OUB9" s="323"/>
      <c r="OUC9" s="323"/>
      <c r="OUD9" s="323"/>
      <c r="OUE9" s="323"/>
      <c r="OUF9" s="323"/>
      <c r="OUG9" s="323"/>
      <c r="OUH9" s="323"/>
      <c r="OUI9" s="409"/>
      <c r="OUJ9" s="409"/>
      <c r="OUK9" s="323"/>
      <c r="OUL9" s="323"/>
      <c r="OUM9" s="323"/>
      <c r="OUN9" s="323"/>
      <c r="OUO9" s="323"/>
      <c r="OUP9" s="323"/>
      <c r="OUQ9" s="323"/>
      <c r="OUR9" s="323"/>
      <c r="OUS9" s="323"/>
      <c r="OUT9" s="323"/>
      <c r="OUU9" s="409"/>
      <c r="OUV9" s="409"/>
      <c r="OUW9" s="323"/>
      <c r="OUX9" s="323"/>
      <c r="OUY9" s="323"/>
      <c r="OUZ9" s="323"/>
      <c r="OVA9" s="323"/>
      <c r="OVB9" s="323"/>
      <c r="OVC9" s="323"/>
      <c r="OVD9" s="323"/>
      <c r="OVE9" s="323"/>
      <c r="OVF9" s="323"/>
      <c r="OVG9" s="409"/>
      <c r="OVH9" s="409"/>
      <c r="OVI9" s="323"/>
      <c r="OVJ9" s="323"/>
      <c r="OVK9" s="323"/>
      <c r="OVL9" s="323"/>
      <c r="OVM9" s="323"/>
      <c r="OVN9" s="323"/>
      <c r="OVO9" s="323"/>
      <c r="OVP9" s="323"/>
      <c r="OVQ9" s="323"/>
      <c r="OVR9" s="323"/>
      <c r="OVS9" s="409"/>
      <c r="OVT9" s="409"/>
      <c r="OVU9" s="323"/>
      <c r="OVV9" s="323"/>
      <c r="OVW9" s="323"/>
      <c r="OVX9" s="323"/>
      <c r="OVY9" s="323"/>
      <c r="OVZ9" s="323"/>
      <c r="OWA9" s="323"/>
      <c r="OWB9" s="323"/>
      <c r="OWC9" s="323"/>
      <c r="OWD9" s="323"/>
      <c r="OWE9" s="409"/>
      <c r="OWF9" s="409"/>
      <c r="OWG9" s="323"/>
      <c r="OWH9" s="323"/>
      <c r="OWI9" s="323"/>
      <c r="OWJ9" s="323"/>
      <c r="OWK9" s="323"/>
      <c r="OWL9" s="323"/>
      <c r="OWM9" s="323"/>
      <c r="OWN9" s="323"/>
      <c r="OWO9" s="323"/>
      <c r="OWP9" s="323"/>
      <c r="OWQ9" s="409"/>
      <c r="OWR9" s="409"/>
      <c r="OWS9" s="323"/>
      <c r="OWT9" s="323"/>
      <c r="OWU9" s="323"/>
      <c r="OWV9" s="323"/>
      <c r="OWW9" s="323"/>
      <c r="OWX9" s="323"/>
      <c r="OWY9" s="323"/>
      <c r="OWZ9" s="323"/>
      <c r="OXA9" s="323"/>
      <c r="OXB9" s="323"/>
      <c r="OXC9" s="409"/>
      <c r="OXD9" s="409"/>
      <c r="OXE9" s="323"/>
      <c r="OXF9" s="323"/>
      <c r="OXG9" s="323"/>
      <c r="OXH9" s="323"/>
      <c r="OXI9" s="323"/>
      <c r="OXJ9" s="323"/>
      <c r="OXK9" s="323"/>
      <c r="OXL9" s="323"/>
      <c r="OXM9" s="323"/>
      <c r="OXN9" s="323"/>
      <c r="OXO9" s="409"/>
      <c r="OXP9" s="409"/>
      <c r="OXQ9" s="323"/>
      <c r="OXR9" s="323"/>
      <c r="OXS9" s="323"/>
      <c r="OXT9" s="323"/>
      <c r="OXU9" s="323"/>
      <c r="OXV9" s="323"/>
      <c r="OXW9" s="323"/>
      <c r="OXX9" s="323"/>
      <c r="OXY9" s="323"/>
      <c r="OXZ9" s="323"/>
      <c r="OYA9" s="409"/>
      <c r="OYB9" s="409"/>
      <c r="OYC9" s="323"/>
      <c r="OYD9" s="323"/>
      <c r="OYE9" s="323"/>
      <c r="OYF9" s="323"/>
      <c r="OYG9" s="323"/>
      <c r="OYH9" s="323"/>
      <c r="OYI9" s="323"/>
      <c r="OYJ9" s="323"/>
      <c r="OYK9" s="323"/>
      <c r="OYL9" s="323"/>
      <c r="OYM9" s="409"/>
      <c r="OYN9" s="409"/>
      <c r="OYO9" s="323"/>
      <c r="OYP9" s="323"/>
      <c r="OYQ9" s="323"/>
      <c r="OYR9" s="323"/>
      <c r="OYS9" s="323"/>
      <c r="OYT9" s="323"/>
      <c r="OYU9" s="323"/>
      <c r="OYV9" s="323"/>
      <c r="OYW9" s="323"/>
      <c r="OYX9" s="323"/>
      <c r="OYY9" s="409"/>
      <c r="OYZ9" s="409"/>
      <c r="OZA9" s="323"/>
      <c r="OZB9" s="323"/>
      <c r="OZC9" s="323"/>
      <c r="OZD9" s="323"/>
      <c r="OZE9" s="323"/>
      <c r="OZF9" s="323"/>
      <c r="OZG9" s="323"/>
      <c r="OZH9" s="323"/>
      <c r="OZI9" s="323"/>
      <c r="OZJ9" s="323"/>
      <c r="OZK9" s="409"/>
      <c r="OZL9" s="409"/>
      <c r="OZM9" s="323"/>
      <c r="OZN9" s="323"/>
      <c r="OZO9" s="323"/>
      <c r="OZP9" s="323"/>
      <c r="OZQ9" s="323"/>
      <c r="OZR9" s="323"/>
      <c r="OZS9" s="323"/>
      <c r="OZT9" s="323"/>
      <c r="OZU9" s="323"/>
      <c r="OZV9" s="323"/>
      <c r="OZW9" s="409"/>
      <c r="OZX9" s="409"/>
      <c r="OZY9" s="323"/>
      <c r="OZZ9" s="323"/>
      <c r="PAA9" s="323"/>
      <c r="PAB9" s="323"/>
      <c r="PAC9" s="323"/>
      <c r="PAD9" s="323"/>
      <c r="PAE9" s="323"/>
      <c r="PAF9" s="323"/>
      <c r="PAG9" s="323"/>
      <c r="PAH9" s="323"/>
      <c r="PAI9" s="409"/>
      <c r="PAJ9" s="409"/>
      <c r="PAK9" s="323"/>
      <c r="PAL9" s="323"/>
      <c r="PAM9" s="323"/>
      <c r="PAN9" s="323"/>
      <c r="PAO9" s="323"/>
      <c r="PAP9" s="323"/>
      <c r="PAQ9" s="323"/>
      <c r="PAR9" s="323"/>
      <c r="PAS9" s="323"/>
      <c r="PAT9" s="323"/>
      <c r="PAU9" s="409"/>
      <c r="PAV9" s="409"/>
      <c r="PAW9" s="323"/>
      <c r="PAX9" s="323"/>
      <c r="PAY9" s="323"/>
      <c r="PAZ9" s="323"/>
      <c r="PBA9" s="323"/>
      <c r="PBB9" s="323"/>
      <c r="PBC9" s="323"/>
      <c r="PBD9" s="323"/>
      <c r="PBE9" s="323"/>
      <c r="PBF9" s="323"/>
      <c r="PBG9" s="409"/>
      <c r="PBH9" s="409"/>
      <c r="PBI9" s="323"/>
      <c r="PBJ9" s="323"/>
      <c r="PBK9" s="323"/>
      <c r="PBL9" s="323"/>
      <c r="PBM9" s="323"/>
      <c r="PBN9" s="323"/>
      <c r="PBO9" s="323"/>
      <c r="PBP9" s="323"/>
      <c r="PBQ9" s="323"/>
      <c r="PBR9" s="323"/>
      <c r="PBS9" s="409"/>
      <c r="PBT9" s="409"/>
      <c r="PBU9" s="323"/>
      <c r="PBV9" s="323"/>
      <c r="PBW9" s="323"/>
      <c r="PBX9" s="323"/>
      <c r="PBY9" s="323"/>
      <c r="PBZ9" s="323"/>
      <c r="PCA9" s="323"/>
      <c r="PCB9" s="323"/>
      <c r="PCC9" s="323"/>
      <c r="PCD9" s="323"/>
      <c r="PCE9" s="409"/>
      <c r="PCF9" s="409"/>
      <c r="PCG9" s="323"/>
      <c r="PCH9" s="323"/>
      <c r="PCI9" s="323"/>
      <c r="PCJ9" s="323"/>
      <c r="PCK9" s="323"/>
      <c r="PCL9" s="323"/>
      <c r="PCM9" s="323"/>
      <c r="PCN9" s="323"/>
      <c r="PCO9" s="323"/>
      <c r="PCP9" s="323"/>
      <c r="PCQ9" s="409"/>
      <c r="PCR9" s="409"/>
      <c r="PCS9" s="323"/>
      <c r="PCT9" s="323"/>
      <c r="PCU9" s="323"/>
      <c r="PCV9" s="323"/>
      <c r="PCW9" s="323"/>
      <c r="PCX9" s="323"/>
      <c r="PCY9" s="323"/>
      <c r="PCZ9" s="323"/>
      <c r="PDA9" s="323"/>
      <c r="PDB9" s="323"/>
      <c r="PDC9" s="409"/>
      <c r="PDD9" s="409"/>
      <c r="PDE9" s="323"/>
      <c r="PDF9" s="323"/>
      <c r="PDG9" s="323"/>
      <c r="PDH9" s="323"/>
      <c r="PDI9" s="323"/>
      <c r="PDJ9" s="323"/>
      <c r="PDK9" s="323"/>
      <c r="PDL9" s="323"/>
      <c r="PDM9" s="323"/>
      <c r="PDN9" s="323"/>
      <c r="PDO9" s="409"/>
      <c r="PDP9" s="409"/>
      <c r="PDQ9" s="323"/>
      <c r="PDR9" s="323"/>
      <c r="PDS9" s="323"/>
      <c r="PDT9" s="323"/>
      <c r="PDU9" s="323"/>
      <c r="PDV9" s="323"/>
      <c r="PDW9" s="323"/>
      <c r="PDX9" s="323"/>
      <c r="PDY9" s="323"/>
      <c r="PDZ9" s="323"/>
      <c r="PEA9" s="409"/>
      <c r="PEB9" s="409"/>
      <c r="PEC9" s="323"/>
      <c r="PED9" s="323"/>
      <c r="PEE9" s="323"/>
      <c r="PEF9" s="323"/>
      <c r="PEG9" s="323"/>
      <c r="PEH9" s="323"/>
      <c r="PEI9" s="323"/>
      <c r="PEJ9" s="323"/>
      <c r="PEK9" s="323"/>
      <c r="PEL9" s="323"/>
      <c r="PEM9" s="409"/>
      <c r="PEN9" s="409"/>
      <c r="PEO9" s="323"/>
      <c r="PEP9" s="323"/>
      <c r="PEQ9" s="323"/>
      <c r="PER9" s="323"/>
      <c r="PES9" s="323"/>
      <c r="PET9" s="323"/>
      <c r="PEU9" s="323"/>
      <c r="PEV9" s="323"/>
      <c r="PEW9" s="323"/>
      <c r="PEX9" s="323"/>
      <c r="PEY9" s="409"/>
      <c r="PEZ9" s="409"/>
      <c r="PFA9" s="323"/>
      <c r="PFB9" s="323"/>
      <c r="PFC9" s="323"/>
      <c r="PFD9" s="323"/>
      <c r="PFE9" s="323"/>
      <c r="PFF9" s="323"/>
      <c r="PFG9" s="323"/>
      <c r="PFH9" s="323"/>
      <c r="PFI9" s="323"/>
      <c r="PFJ9" s="323"/>
      <c r="PFK9" s="409"/>
      <c r="PFL9" s="409"/>
      <c r="PFM9" s="323"/>
      <c r="PFN9" s="323"/>
      <c r="PFO9" s="323"/>
      <c r="PFP9" s="323"/>
      <c r="PFQ9" s="323"/>
      <c r="PFR9" s="323"/>
      <c r="PFS9" s="323"/>
      <c r="PFT9" s="323"/>
      <c r="PFU9" s="323"/>
      <c r="PFV9" s="323"/>
      <c r="PFW9" s="409"/>
      <c r="PFX9" s="409"/>
      <c r="PFY9" s="323"/>
      <c r="PFZ9" s="323"/>
      <c r="PGA9" s="323"/>
      <c r="PGB9" s="323"/>
      <c r="PGC9" s="323"/>
      <c r="PGD9" s="323"/>
      <c r="PGE9" s="323"/>
      <c r="PGF9" s="323"/>
      <c r="PGG9" s="323"/>
      <c r="PGH9" s="323"/>
      <c r="PGI9" s="409"/>
      <c r="PGJ9" s="409"/>
      <c r="PGK9" s="323"/>
      <c r="PGL9" s="323"/>
      <c r="PGM9" s="323"/>
      <c r="PGN9" s="323"/>
      <c r="PGO9" s="323"/>
      <c r="PGP9" s="323"/>
      <c r="PGQ9" s="323"/>
      <c r="PGR9" s="323"/>
      <c r="PGS9" s="323"/>
      <c r="PGT9" s="323"/>
      <c r="PGU9" s="409"/>
      <c r="PGV9" s="409"/>
      <c r="PGW9" s="323"/>
      <c r="PGX9" s="323"/>
      <c r="PGY9" s="323"/>
      <c r="PGZ9" s="323"/>
      <c r="PHA9" s="323"/>
      <c r="PHB9" s="323"/>
      <c r="PHC9" s="323"/>
      <c r="PHD9" s="323"/>
      <c r="PHE9" s="323"/>
      <c r="PHF9" s="323"/>
      <c r="PHG9" s="409"/>
      <c r="PHH9" s="409"/>
      <c r="PHI9" s="323"/>
      <c r="PHJ9" s="323"/>
      <c r="PHK9" s="323"/>
      <c r="PHL9" s="323"/>
      <c r="PHM9" s="323"/>
      <c r="PHN9" s="323"/>
      <c r="PHO9" s="323"/>
      <c r="PHP9" s="323"/>
      <c r="PHQ9" s="323"/>
      <c r="PHR9" s="323"/>
      <c r="PHS9" s="409"/>
      <c r="PHT9" s="409"/>
      <c r="PHU9" s="323"/>
      <c r="PHV9" s="323"/>
      <c r="PHW9" s="323"/>
      <c r="PHX9" s="323"/>
      <c r="PHY9" s="323"/>
      <c r="PHZ9" s="323"/>
      <c r="PIA9" s="323"/>
      <c r="PIB9" s="323"/>
      <c r="PIC9" s="323"/>
      <c r="PID9" s="323"/>
      <c r="PIE9" s="409"/>
      <c r="PIF9" s="409"/>
      <c r="PIG9" s="323"/>
      <c r="PIH9" s="323"/>
      <c r="PII9" s="323"/>
      <c r="PIJ9" s="323"/>
      <c r="PIK9" s="323"/>
      <c r="PIL9" s="323"/>
      <c r="PIM9" s="323"/>
      <c r="PIN9" s="323"/>
      <c r="PIO9" s="323"/>
      <c r="PIP9" s="323"/>
      <c r="PIQ9" s="409"/>
      <c r="PIR9" s="409"/>
      <c r="PIS9" s="323"/>
      <c r="PIT9" s="323"/>
      <c r="PIU9" s="323"/>
      <c r="PIV9" s="323"/>
      <c r="PIW9" s="323"/>
      <c r="PIX9" s="323"/>
      <c r="PIY9" s="323"/>
      <c r="PIZ9" s="323"/>
      <c r="PJA9" s="323"/>
      <c r="PJB9" s="323"/>
      <c r="PJC9" s="409"/>
      <c r="PJD9" s="409"/>
      <c r="PJE9" s="323"/>
      <c r="PJF9" s="323"/>
      <c r="PJG9" s="323"/>
      <c r="PJH9" s="323"/>
      <c r="PJI9" s="323"/>
      <c r="PJJ9" s="323"/>
      <c r="PJK9" s="323"/>
      <c r="PJL9" s="323"/>
      <c r="PJM9" s="323"/>
      <c r="PJN9" s="323"/>
      <c r="PJO9" s="409"/>
      <c r="PJP9" s="409"/>
      <c r="PJQ9" s="323"/>
      <c r="PJR9" s="323"/>
      <c r="PJS9" s="323"/>
      <c r="PJT9" s="323"/>
      <c r="PJU9" s="323"/>
      <c r="PJV9" s="323"/>
      <c r="PJW9" s="323"/>
      <c r="PJX9" s="323"/>
      <c r="PJY9" s="323"/>
      <c r="PJZ9" s="323"/>
      <c r="PKA9" s="409"/>
      <c r="PKB9" s="409"/>
      <c r="PKC9" s="323"/>
      <c r="PKD9" s="323"/>
      <c r="PKE9" s="323"/>
      <c r="PKF9" s="323"/>
      <c r="PKG9" s="323"/>
      <c r="PKH9" s="323"/>
      <c r="PKI9" s="323"/>
      <c r="PKJ9" s="323"/>
      <c r="PKK9" s="323"/>
      <c r="PKL9" s="323"/>
      <c r="PKM9" s="409"/>
      <c r="PKN9" s="409"/>
      <c r="PKO9" s="323"/>
      <c r="PKP9" s="323"/>
      <c r="PKQ9" s="323"/>
      <c r="PKR9" s="323"/>
      <c r="PKS9" s="323"/>
      <c r="PKT9" s="323"/>
      <c r="PKU9" s="323"/>
      <c r="PKV9" s="323"/>
      <c r="PKW9" s="323"/>
      <c r="PKX9" s="323"/>
      <c r="PKY9" s="409"/>
      <c r="PKZ9" s="409"/>
      <c r="PLA9" s="323"/>
      <c r="PLB9" s="323"/>
      <c r="PLC9" s="323"/>
      <c r="PLD9" s="323"/>
      <c r="PLE9" s="323"/>
      <c r="PLF9" s="323"/>
      <c r="PLG9" s="323"/>
      <c r="PLH9" s="323"/>
      <c r="PLI9" s="323"/>
      <c r="PLJ9" s="323"/>
      <c r="PLK9" s="409"/>
      <c r="PLL9" s="409"/>
      <c r="PLM9" s="323"/>
      <c r="PLN9" s="323"/>
      <c r="PLO9" s="323"/>
      <c r="PLP9" s="323"/>
      <c r="PLQ9" s="323"/>
      <c r="PLR9" s="323"/>
      <c r="PLS9" s="323"/>
      <c r="PLT9" s="323"/>
      <c r="PLU9" s="323"/>
      <c r="PLV9" s="323"/>
      <c r="PLW9" s="409"/>
      <c r="PLX9" s="409"/>
      <c r="PLY9" s="323"/>
      <c r="PLZ9" s="323"/>
      <c r="PMA9" s="323"/>
      <c r="PMB9" s="323"/>
      <c r="PMC9" s="323"/>
      <c r="PMD9" s="323"/>
      <c r="PME9" s="323"/>
      <c r="PMF9" s="323"/>
      <c r="PMG9" s="323"/>
      <c r="PMH9" s="323"/>
      <c r="PMI9" s="409"/>
      <c r="PMJ9" s="409"/>
      <c r="PMK9" s="323"/>
      <c r="PML9" s="323"/>
      <c r="PMM9" s="323"/>
      <c r="PMN9" s="323"/>
      <c r="PMO9" s="323"/>
      <c r="PMP9" s="323"/>
      <c r="PMQ9" s="323"/>
      <c r="PMR9" s="323"/>
      <c r="PMS9" s="323"/>
      <c r="PMT9" s="323"/>
      <c r="PMU9" s="409"/>
      <c r="PMV9" s="409"/>
      <c r="PMW9" s="323"/>
      <c r="PMX9" s="323"/>
      <c r="PMY9" s="323"/>
      <c r="PMZ9" s="323"/>
      <c r="PNA9" s="323"/>
      <c r="PNB9" s="323"/>
      <c r="PNC9" s="323"/>
      <c r="PND9" s="323"/>
      <c r="PNE9" s="323"/>
      <c r="PNF9" s="323"/>
      <c r="PNG9" s="409"/>
      <c r="PNH9" s="409"/>
      <c r="PNI9" s="323"/>
      <c r="PNJ9" s="323"/>
      <c r="PNK9" s="323"/>
      <c r="PNL9" s="323"/>
      <c r="PNM9" s="323"/>
      <c r="PNN9" s="323"/>
      <c r="PNO9" s="323"/>
      <c r="PNP9" s="323"/>
      <c r="PNQ9" s="323"/>
      <c r="PNR9" s="323"/>
      <c r="PNS9" s="409"/>
      <c r="PNT9" s="409"/>
      <c r="PNU9" s="323"/>
      <c r="PNV9" s="323"/>
      <c r="PNW9" s="323"/>
      <c r="PNX9" s="323"/>
      <c r="PNY9" s="323"/>
      <c r="PNZ9" s="323"/>
      <c r="POA9" s="323"/>
      <c r="POB9" s="323"/>
      <c r="POC9" s="323"/>
      <c r="POD9" s="323"/>
      <c r="POE9" s="409"/>
      <c r="POF9" s="409"/>
      <c r="POG9" s="323"/>
      <c r="POH9" s="323"/>
      <c r="POI9" s="323"/>
      <c r="POJ9" s="323"/>
      <c r="POK9" s="323"/>
      <c r="POL9" s="323"/>
      <c r="POM9" s="323"/>
      <c r="PON9" s="323"/>
      <c r="POO9" s="323"/>
      <c r="POP9" s="323"/>
      <c r="POQ9" s="409"/>
      <c r="POR9" s="409"/>
      <c r="POS9" s="323"/>
      <c r="POT9" s="323"/>
      <c r="POU9" s="323"/>
      <c r="POV9" s="323"/>
      <c r="POW9" s="323"/>
      <c r="POX9" s="323"/>
      <c r="POY9" s="323"/>
      <c r="POZ9" s="323"/>
      <c r="PPA9" s="323"/>
      <c r="PPB9" s="323"/>
      <c r="PPC9" s="409"/>
      <c r="PPD9" s="409"/>
      <c r="PPE9" s="323"/>
      <c r="PPF9" s="323"/>
      <c r="PPG9" s="323"/>
      <c r="PPH9" s="323"/>
      <c r="PPI9" s="323"/>
      <c r="PPJ9" s="323"/>
      <c r="PPK9" s="323"/>
      <c r="PPL9" s="323"/>
      <c r="PPM9" s="323"/>
      <c r="PPN9" s="323"/>
      <c r="PPO9" s="409"/>
      <c r="PPP9" s="409"/>
      <c r="PPQ9" s="323"/>
      <c r="PPR9" s="323"/>
      <c r="PPS9" s="323"/>
      <c r="PPT9" s="323"/>
      <c r="PPU9" s="323"/>
      <c r="PPV9" s="323"/>
      <c r="PPW9" s="323"/>
      <c r="PPX9" s="323"/>
      <c r="PPY9" s="323"/>
      <c r="PPZ9" s="323"/>
      <c r="PQA9" s="409"/>
      <c r="PQB9" s="409"/>
      <c r="PQC9" s="323"/>
      <c r="PQD9" s="323"/>
      <c r="PQE9" s="323"/>
      <c r="PQF9" s="323"/>
      <c r="PQG9" s="323"/>
      <c r="PQH9" s="323"/>
      <c r="PQI9" s="323"/>
      <c r="PQJ9" s="323"/>
      <c r="PQK9" s="323"/>
      <c r="PQL9" s="323"/>
      <c r="PQM9" s="409"/>
      <c r="PQN9" s="409"/>
      <c r="PQO9" s="323"/>
      <c r="PQP9" s="323"/>
      <c r="PQQ9" s="323"/>
      <c r="PQR9" s="323"/>
      <c r="PQS9" s="323"/>
      <c r="PQT9" s="323"/>
      <c r="PQU9" s="323"/>
      <c r="PQV9" s="323"/>
      <c r="PQW9" s="323"/>
      <c r="PQX9" s="323"/>
      <c r="PQY9" s="409"/>
      <c r="PQZ9" s="409"/>
      <c r="PRA9" s="323"/>
      <c r="PRB9" s="323"/>
      <c r="PRC9" s="323"/>
      <c r="PRD9" s="323"/>
      <c r="PRE9" s="323"/>
      <c r="PRF9" s="323"/>
      <c r="PRG9" s="323"/>
      <c r="PRH9" s="323"/>
      <c r="PRI9" s="323"/>
      <c r="PRJ9" s="323"/>
      <c r="PRK9" s="409"/>
      <c r="PRL9" s="409"/>
      <c r="PRM9" s="323"/>
      <c r="PRN9" s="323"/>
      <c r="PRO9" s="323"/>
      <c r="PRP9" s="323"/>
      <c r="PRQ9" s="323"/>
      <c r="PRR9" s="323"/>
      <c r="PRS9" s="323"/>
      <c r="PRT9" s="323"/>
      <c r="PRU9" s="323"/>
      <c r="PRV9" s="323"/>
      <c r="PRW9" s="409"/>
      <c r="PRX9" s="409"/>
      <c r="PRY9" s="323"/>
      <c r="PRZ9" s="323"/>
      <c r="PSA9" s="323"/>
      <c r="PSB9" s="323"/>
      <c r="PSC9" s="323"/>
      <c r="PSD9" s="323"/>
      <c r="PSE9" s="323"/>
      <c r="PSF9" s="323"/>
      <c r="PSG9" s="323"/>
      <c r="PSH9" s="323"/>
      <c r="PSI9" s="409"/>
      <c r="PSJ9" s="409"/>
      <c r="PSK9" s="323"/>
      <c r="PSL9" s="323"/>
      <c r="PSM9" s="323"/>
      <c r="PSN9" s="323"/>
      <c r="PSO9" s="323"/>
      <c r="PSP9" s="323"/>
      <c r="PSQ9" s="323"/>
      <c r="PSR9" s="323"/>
      <c r="PSS9" s="323"/>
      <c r="PST9" s="323"/>
      <c r="PSU9" s="409"/>
      <c r="PSV9" s="409"/>
      <c r="PSW9" s="323"/>
      <c r="PSX9" s="323"/>
      <c r="PSY9" s="323"/>
      <c r="PSZ9" s="323"/>
      <c r="PTA9" s="323"/>
      <c r="PTB9" s="323"/>
      <c r="PTC9" s="323"/>
      <c r="PTD9" s="323"/>
      <c r="PTE9" s="323"/>
      <c r="PTF9" s="323"/>
      <c r="PTG9" s="409"/>
      <c r="PTH9" s="409"/>
      <c r="PTI9" s="323"/>
      <c r="PTJ9" s="323"/>
      <c r="PTK9" s="323"/>
      <c r="PTL9" s="323"/>
      <c r="PTM9" s="323"/>
      <c r="PTN9" s="323"/>
      <c r="PTO9" s="323"/>
      <c r="PTP9" s="323"/>
      <c r="PTQ9" s="323"/>
      <c r="PTR9" s="323"/>
      <c r="PTS9" s="409"/>
      <c r="PTT9" s="409"/>
      <c r="PTU9" s="323"/>
      <c r="PTV9" s="323"/>
      <c r="PTW9" s="323"/>
      <c r="PTX9" s="323"/>
      <c r="PTY9" s="323"/>
      <c r="PTZ9" s="323"/>
      <c r="PUA9" s="323"/>
      <c r="PUB9" s="323"/>
      <c r="PUC9" s="323"/>
      <c r="PUD9" s="323"/>
      <c r="PUE9" s="409"/>
      <c r="PUF9" s="409"/>
      <c r="PUG9" s="323"/>
      <c r="PUH9" s="323"/>
      <c r="PUI9" s="323"/>
      <c r="PUJ9" s="323"/>
      <c r="PUK9" s="323"/>
      <c r="PUL9" s="323"/>
      <c r="PUM9" s="323"/>
      <c r="PUN9" s="323"/>
      <c r="PUO9" s="323"/>
      <c r="PUP9" s="323"/>
      <c r="PUQ9" s="409"/>
      <c r="PUR9" s="409"/>
      <c r="PUS9" s="323"/>
      <c r="PUT9" s="323"/>
      <c r="PUU9" s="323"/>
      <c r="PUV9" s="323"/>
      <c r="PUW9" s="323"/>
      <c r="PUX9" s="323"/>
      <c r="PUY9" s="323"/>
      <c r="PUZ9" s="323"/>
      <c r="PVA9" s="323"/>
      <c r="PVB9" s="323"/>
      <c r="PVC9" s="409"/>
      <c r="PVD9" s="409"/>
      <c r="PVE9" s="323"/>
      <c r="PVF9" s="323"/>
      <c r="PVG9" s="323"/>
      <c r="PVH9" s="323"/>
      <c r="PVI9" s="323"/>
      <c r="PVJ9" s="323"/>
      <c r="PVK9" s="323"/>
      <c r="PVL9" s="323"/>
      <c r="PVM9" s="323"/>
      <c r="PVN9" s="323"/>
      <c r="PVO9" s="409"/>
      <c r="PVP9" s="409"/>
      <c r="PVQ9" s="323"/>
      <c r="PVR9" s="323"/>
      <c r="PVS9" s="323"/>
      <c r="PVT9" s="323"/>
      <c r="PVU9" s="323"/>
      <c r="PVV9" s="323"/>
      <c r="PVW9" s="323"/>
      <c r="PVX9" s="323"/>
      <c r="PVY9" s="323"/>
      <c r="PVZ9" s="323"/>
      <c r="PWA9" s="409"/>
      <c r="PWB9" s="409"/>
      <c r="PWC9" s="323"/>
      <c r="PWD9" s="323"/>
      <c r="PWE9" s="323"/>
      <c r="PWF9" s="323"/>
      <c r="PWG9" s="323"/>
      <c r="PWH9" s="323"/>
      <c r="PWI9" s="323"/>
      <c r="PWJ9" s="323"/>
      <c r="PWK9" s="323"/>
      <c r="PWL9" s="323"/>
      <c r="PWM9" s="409"/>
      <c r="PWN9" s="409"/>
      <c r="PWO9" s="323"/>
      <c r="PWP9" s="323"/>
      <c r="PWQ9" s="323"/>
      <c r="PWR9" s="323"/>
      <c r="PWS9" s="323"/>
      <c r="PWT9" s="323"/>
      <c r="PWU9" s="323"/>
      <c r="PWV9" s="323"/>
      <c r="PWW9" s="323"/>
      <c r="PWX9" s="323"/>
      <c r="PWY9" s="409"/>
      <c r="PWZ9" s="409"/>
      <c r="PXA9" s="323"/>
      <c r="PXB9" s="323"/>
      <c r="PXC9" s="323"/>
      <c r="PXD9" s="323"/>
      <c r="PXE9" s="323"/>
      <c r="PXF9" s="323"/>
      <c r="PXG9" s="323"/>
      <c r="PXH9" s="323"/>
      <c r="PXI9" s="323"/>
      <c r="PXJ9" s="323"/>
      <c r="PXK9" s="409"/>
      <c r="PXL9" s="409"/>
      <c r="PXM9" s="323"/>
      <c r="PXN9" s="323"/>
      <c r="PXO9" s="323"/>
      <c r="PXP9" s="323"/>
      <c r="PXQ9" s="323"/>
      <c r="PXR9" s="323"/>
      <c r="PXS9" s="323"/>
      <c r="PXT9" s="323"/>
      <c r="PXU9" s="323"/>
      <c r="PXV9" s="323"/>
      <c r="PXW9" s="409"/>
      <c r="PXX9" s="409"/>
      <c r="PXY9" s="323"/>
      <c r="PXZ9" s="323"/>
      <c r="PYA9" s="323"/>
      <c r="PYB9" s="323"/>
      <c r="PYC9" s="323"/>
      <c r="PYD9" s="323"/>
      <c r="PYE9" s="323"/>
      <c r="PYF9" s="323"/>
      <c r="PYG9" s="323"/>
      <c r="PYH9" s="323"/>
      <c r="PYI9" s="409"/>
      <c r="PYJ9" s="409"/>
      <c r="PYK9" s="323"/>
      <c r="PYL9" s="323"/>
      <c r="PYM9" s="323"/>
      <c r="PYN9" s="323"/>
      <c r="PYO9" s="323"/>
      <c r="PYP9" s="323"/>
      <c r="PYQ9" s="323"/>
      <c r="PYR9" s="323"/>
      <c r="PYS9" s="323"/>
      <c r="PYT9" s="323"/>
      <c r="PYU9" s="409"/>
      <c r="PYV9" s="409"/>
      <c r="PYW9" s="323"/>
      <c r="PYX9" s="323"/>
      <c r="PYY9" s="323"/>
      <c r="PYZ9" s="323"/>
      <c r="PZA9" s="323"/>
      <c r="PZB9" s="323"/>
      <c r="PZC9" s="323"/>
      <c r="PZD9" s="323"/>
      <c r="PZE9" s="323"/>
      <c r="PZF9" s="323"/>
      <c r="PZG9" s="409"/>
      <c r="PZH9" s="409"/>
      <c r="PZI9" s="323"/>
      <c r="PZJ9" s="323"/>
      <c r="PZK9" s="323"/>
      <c r="PZL9" s="323"/>
      <c r="PZM9" s="323"/>
      <c r="PZN9" s="323"/>
      <c r="PZO9" s="323"/>
      <c r="PZP9" s="323"/>
      <c r="PZQ9" s="323"/>
      <c r="PZR9" s="323"/>
      <c r="PZS9" s="409"/>
      <c r="PZT9" s="409"/>
      <c r="PZU9" s="323"/>
      <c r="PZV9" s="323"/>
      <c r="PZW9" s="323"/>
      <c r="PZX9" s="323"/>
      <c r="PZY9" s="323"/>
      <c r="PZZ9" s="323"/>
      <c r="QAA9" s="323"/>
      <c r="QAB9" s="323"/>
      <c r="QAC9" s="323"/>
      <c r="QAD9" s="323"/>
      <c r="QAE9" s="409"/>
      <c r="QAF9" s="409"/>
      <c r="QAG9" s="323"/>
      <c r="QAH9" s="323"/>
      <c r="QAI9" s="323"/>
      <c r="QAJ9" s="323"/>
      <c r="QAK9" s="323"/>
      <c r="QAL9" s="323"/>
      <c r="QAM9" s="323"/>
      <c r="QAN9" s="323"/>
      <c r="QAO9" s="323"/>
      <c r="QAP9" s="323"/>
      <c r="QAQ9" s="409"/>
      <c r="QAR9" s="409"/>
      <c r="QAS9" s="323"/>
      <c r="QAT9" s="323"/>
      <c r="QAU9" s="323"/>
      <c r="QAV9" s="323"/>
      <c r="QAW9" s="323"/>
      <c r="QAX9" s="323"/>
      <c r="QAY9" s="323"/>
      <c r="QAZ9" s="323"/>
      <c r="QBA9" s="323"/>
      <c r="QBB9" s="323"/>
      <c r="QBC9" s="409"/>
      <c r="QBD9" s="409"/>
      <c r="QBE9" s="323"/>
      <c r="QBF9" s="323"/>
      <c r="QBG9" s="323"/>
      <c r="QBH9" s="323"/>
      <c r="QBI9" s="323"/>
      <c r="QBJ9" s="323"/>
      <c r="QBK9" s="323"/>
      <c r="QBL9" s="323"/>
      <c r="QBM9" s="323"/>
      <c r="QBN9" s="323"/>
      <c r="QBO9" s="409"/>
      <c r="QBP9" s="409"/>
      <c r="QBQ9" s="323"/>
      <c r="QBR9" s="323"/>
      <c r="QBS9" s="323"/>
      <c r="QBT9" s="323"/>
      <c r="QBU9" s="323"/>
      <c r="QBV9" s="323"/>
      <c r="QBW9" s="323"/>
      <c r="QBX9" s="323"/>
      <c r="QBY9" s="323"/>
      <c r="QBZ9" s="323"/>
      <c r="QCA9" s="409"/>
      <c r="QCB9" s="409"/>
      <c r="QCC9" s="323"/>
      <c r="QCD9" s="323"/>
      <c r="QCE9" s="323"/>
      <c r="QCF9" s="323"/>
      <c r="QCG9" s="323"/>
      <c r="QCH9" s="323"/>
      <c r="QCI9" s="323"/>
      <c r="QCJ9" s="323"/>
      <c r="QCK9" s="323"/>
      <c r="QCL9" s="323"/>
      <c r="QCM9" s="409"/>
      <c r="QCN9" s="409"/>
      <c r="QCO9" s="323"/>
      <c r="QCP9" s="323"/>
      <c r="QCQ9" s="323"/>
      <c r="QCR9" s="323"/>
      <c r="QCS9" s="323"/>
      <c r="QCT9" s="323"/>
      <c r="QCU9" s="323"/>
      <c r="QCV9" s="323"/>
      <c r="QCW9" s="323"/>
      <c r="QCX9" s="323"/>
      <c r="QCY9" s="409"/>
      <c r="QCZ9" s="409"/>
      <c r="QDA9" s="323"/>
      <c r="QDB9" s="323"/>
      <c r="QDC9" s="323"/>
      <c r="QDD9" s="323"/>
      <c r="QDE9" s="323"/>
      <c r="QDF9" s="323"/>
      <c r="QDG9" s="323"/>
      <c r="QDH9" s="323"/>
      <c r="QDI9" s="323"/>
      <c r="QDJ9" s="323"/>
      <c r="QDK9" s="409"/>
      <c r="QDL9" s="409"/>
      <c r="QDM9" s="323"/>
      <c r="QDN9" s="323"/>
      <c r="QDO9" s="323"/>
      <c r="QDP9" s="323"/>
      <c r="QDQ9" s="323"/>
      <c r="QDR9" s="323"/>
      <c r="QDS9" s="323"/>
      <c r="QDT9" s="323"/>
      <c r="QDU9" s="323"/>
      <c r="QDV9" s="323"/>
      <c r="QDW9" s="409"/>
      <c r="QDX9" s="409"/>
      <c r="QDY9" s="323"/>
      <c r="QDZ9" s="323"/>
      <c r="QEA9" s="323"/>
      <c r="QEB9" s="323"/>
      <c r="QEC9" s="323"/>
      <c r="QED9" s="323"/>
      <c r="QEE9" s="323"/>
      <c r="QEF9" s="323"/>
      <c r="QEG9" s="323"/>
      <c r="QEH9" s="323"/>
      <c r="QEI9" s="409"/>
      <c r="QEJ9" s="409"/>
      <c r="QEK9" s="323"/>
      <c r="QEL9" s="323"/>
      <c r="QEM9" s="323"/>
      <c r="QEN9" s="323"/>
      <c r="QEO9" s="323"/>
      <c r="QEP9" s="323"/>
      <c r="QEQ9" s="323"/>
      <c r="QER9" s="323"/>
      <c r="QES9" s="323"/>
      <c r="QET9" s="323"/>
      <c r="QEU9" s="409"/>
      <c r="QEV9" s="409"/>
      <c r="QEW9" s="323"/>
      <c r="QEX9" s="323"/>
      <c r="QEY9" s="323"/>
      <c r="QEZ9" s="323"/>
      <c r="QFA9" s="323"/>
      <c r="QFB9" s="323"/>
      <c r="QFC9" s="323"/>
      <c r="QFD9" s="323"/>
      <c r="QFE9" s="323"/>
      <c r="QFF9" s="323"/>
      <c r="QFG9" s="409"/>
      <c r="QFH9" s="409"/>
      <c r="QFI9" s="323"/>
      <c r="QFJ9" s="323"/>
      <c r="QFK9" s="323"/>
      <c r="QFL9" s="323"/>
      <c r="QFM9" s="323"/>
      <c r="QFN9" s="323"/>
      <c r="QFO9" s="323"/>
      <c r="QFP9" s="323"/>
      <c r="QFQ9" s="323"/>
      <c r="QFR9" s="323"/>
      <c r="QFS9" s="409"/>
      <c r="QFT9" s="409"/>
      <c r="QFU9" s="323"/>
      <c r="QFV9" s="323"/>
      <c r="QFW9" s="323"/>
      <c r="QFX9" s="323"/>
      <c r="QFY9" s="323"/>
      <c r="QFZ9" s="323"/>
      <c r="QGA9" s="323"/>
      <c r="QGB9" s="323"/>
      <c r="QGC9" s="323"/>
      <c r="QGD9" s="323"/>
      <c r="QGE9" s="409"/>
      <c r="QGF9" s="409"/>
      <c r="QGG9" s="323"/>
      <c r="QGH9" s="323"/>
      <c r="QGI9" s="323"/>
      <c r="QGJ9" s="323"/>
      <c r="QGK9" s="323"/>
      <c r="QGL9" s="323"/>
      <c r="QGM9" s="323"/>
      <c r="QGN9" s="323"/>
      <c r="QGO9" s="323"/>
      <c r="QGP9" s="323"/>
      <c r="QGQ9" s="409"/>
      <c r="QGR9" s="409"/>
      <c r="QGS9" s="323"/>
      <c r="QGT9" s="323"/>
      <c r="QGU9" s="323"/>
      <c r="QGV9" s="323"/>
      <c r="QGW9" s="323"/>
      <c r="QGX9" s="323"/>
      <c r="QGY9" s="323"/>
      <c r="QGZ9" s="323"/>
      <c r="QHA9" s="323"/>
      <c r="QHB9" s="323"/>
      <c r="QHC9" s="409"/>
      <c r="QHD9" s="409"/>
      <c r="QHE9" s="323"/>
      <c r="QHF9" s="323"/>
      <c r="QHG9" s="323"/>
      <c r="QHH9" s="323"/>
      <c r="QHI9" s="323"/>
      <c r="QHJ9" s="323"/>
      <c r="QHK9" s="323"/>
      <c r="QHL9" s="323"/>
      <c r="QHM9" s="323"/>
      <c r="QHN9" s="323"/>
      <c r="QHO9" s="409"/>
      <c r="QHP9" s="409"/>
      <c r="QHQ9" s="323"/>
      <c r="QHR9" s="323"/>
      <c r="QHS9" s="323"/>
      <c r="QHT9" s="323"/>
      <c r="QHU9" s="323"/>
      <c r="QHV9" s="323"/>
      <c r="QHW9" s="323"/>
      <c r="QHX9" s="323"/>
      <c r="QHY9" s="323"/>
      <c r="QHZ9" s="323"/>
      <c r="QIA9" s="409"/>
      <c r="QIB9" s="409"/>
      <c r="QIC9" s="323"/>
      <c r="QID9" s="323"/>
      <c r="QIE9" s="323"/>
      <c r="QIF9" s="323"/>
      <c r="QIG9" s="323"/>
      <c r="QIH9" s="323"/>
      <c r="QII9" s="323"/>
      <c r="QIJ9" s="323"/>
      <c r="QIK9" s="323"/>
      <c r="QIL9" s="323"/>
      <c r="QIM9" s="409"/>
      <c r="QIN9" s="409"/>
      <c r="QIO9" s="323"/>
      <c r="QIP9" s="323"/>
      <c r="QIQ9" s="323"/>
      <c r="QIR9" s="323"/>
      <c r="QIS9" s="323"/>
      <c r="QIT9" s="323"/>
      <c r="QIU9" s="323"/>
      <c r="QIV9" s="323"/>
      <c r="QIW9" s="323"/>
      <c r="QIX9" s="323"/>
      <c r="QIY9" s="409"/>
      <c r="QIZ9" s="409"/>
      <c r="QJA9" s="323"/>
      <c r="QJB9" s="323"/>
      <c r="QJC9" s="323"/>
      <c r="QJD9" s="323"/>
      <c r="QJE9" s="323"/>
      <c r="QJF9" s="323"/>
      <c r="QJG9" s="323"/>
      <c r="QJH9" s="323"/>
      <c r="QJI9" s="323"/>
      <c r="QJJ9" s="323"/>
      <c r="QJK9" s="409"/>
      <c r="QJL9" s="409"/>
      <c r="QJM9" s="323"/>
      <c r="QJN9" s="323"/>
      <c r="QJO9" s="323"/>
      <c r="QJP9" s="323"/>
      <c r="QJQ9" s="323"/>
      <c r="QJR9" s="323"/>
      <c r="QJS9" s="323"/>
      <c r="QJT9" s="323"/>
      <c r="QJU9" s="323"/>
      <c r="QJV9" s="323"/>
      <c r="QJW9" s="409"/>
      <c r="QJX9" s="409"/>
      <c r="QJY9" s="323"/>
      <c r="QJZ9" s="323"/>
      <c r="QKA9" s="323"/>
      <c r="QKB9" s="323"/>
      <c r="QKC9" s="323"/>
      <c r="QKD9" s="323"/>
      <c r="QKE9" s="323"/>
      <c r="QKF9" s="323"/>
      <c r="QKG9" s="323"/>
      <c r="QKH9" s="323"/>
      <c r="QKI9" s="409"/>
      <c r="QKJ9" s="409"/>
      <c r="QKK9" s="323"/>
      <c r="QKL9" s="323"/>
      <c r="QKM9" s="323"/>
      <c r="QKN9" s="323"/>
      <c r="QKO9" s="323"/>
      <c r="QKP9" s="323"/>
      <c r="QKQ9" s="323"/>
      <c r="QKR9" s="323"/>
      <c r="QKS9" s="323"/>
      <c r="QKT9" s="323"/>
      <c r="QKU9" s="409"/>
      <c r="QKV9" s="409"/>
      <c r="QKW9" s="323"/>
      <c r="QKX9" s="323"/>
      <c r="QKY9" s="323"/>
      <c r="QKZ9" s="323"/>
      <c r="QLA9" s="323"/>
      <c r="QLB9" s="323"/>
      <c r="QLC9" s="323"/>
      <c r="QLD9" s="323"/>
      <c r="QLE9" s="323"/>
      <c r="QLF9" s="323"/>
      <c r="QLG9" s="409"/>
      <c r="QLH9" s="409"/>
      <c r="QLI9" s="323"/>
      <c r="QLJ9" s="323"/>
      <c r="QLK9" s="323"/>
      <c r="QLL9" s="323"/>
      <c r="QLM9" s="323"/>
      <c r="QLN9" s="323"/>
      <c r="QLO9" s="323"/>
      <c r="QLP9" s="323"/>
      <c r="QLQ9" s="323"/>
      <c r="QLR9" s="323"/>
      <c r="QLS9" s="409"/>
      <c r="QLT9" s="409"/>
      <c r="QLU9" s="323"/>
      <c r="QLV9" s="323"/>
      <c r="QLW9" s="323"/>
      <c r="QLX9" s="323"/>
      <c r="QLY9" s="323"/>
      <c r="QLZ9" s="323"/>
      <c r="QMA9" s="323"/>
      <c r="QMB9" s="323"/>
      <c r="QMC9" s="323"/>
      <c r="QMD9" s="323"/>
      <c r="QME9" s="409"/>
      <c r="QMF9" s="409"/>
      <c r="QMG9" s="323"/>
      <c r="QMH9" s="323"/>
      <c r="QMI9" s="323"/>
      <c r="QMJ9" s="323"/>
      <c r="QMK9" s="323"/>
      <c r="QML9" s="323"/>
      <c r="QMM9" s="323"/>
      <c r="QMN9" s="323"/>
      <c r="QMO9" s="323"/>
      <c r="QMP9" s="323"/>
      <c r="QMQ9" s="409"/>
      <c r="QMR9" s="409"/>
      <c r="QMS9" s="323"/>
      <c r="QMT9" s="323"/>
      <c r="QMU9" s="323"/>
      <c r="QMV9" s="323"/>
      <c r="QMW9" s="323"/>
      <c r="QMX9" s="323"/>
      <c r="QMY9" s="323"/>
      <c r="QMZ9" s="323"/>
      <c r="QNA9" s="323"/>
      <c r="QNB9" s="323"/>
      <c r="QNC9" s="409"/>
      <c r="QND9" s="409"/>
      <c r="QNE9" s="323"/>
      <c r="QNF9" s="323"/>
      <c r="QNG9" s="323"/>
      <c r="QNH9" s="323"/>
      <c r="QNI9" s="323"/>
      <c r="QNJ9" s="323"/>
      <c r="QNK9" s="323"/>
      <c r="QNL9" s="323"/>
      <c r="QNM9" s="323"/>
      <c r="QNN9" s="323"/>
      <c r="QNO9" s="409"/>
      <c r="QNP9" s="409"/>
      <c r="QNQ9" s="323"/>
      <c r="QNR9" s="323"/>
      <c r="QNS9" s="323"/>
      <c r="QNT9" s="323"/>
      <c r="QNU9" s="323"/>
      <c r="QNV9" s="323"/>
      <c r="QNW9" s="323"/>
      <c r="QNX9" s="323"/>
      <c r="QNY9" s="323"/>
      <c r="QNZ9" s="323"/>
      <c r="QOA9" s="409"/>
      <c r="QOB9" s="409"/>
      <c r="QOC9" s="323"/>
      <c r="QOD9" s="323"/>
      <c r="QOE9" s="323"/>
      <c r="QOF9" s="323"/>
      <c r="QOG9" s="323"/>
      <c r="QOH9" s="323"/>
      <c r="QOI9" s="323"/>
      <c r="QOJ9" s="323"/>
      <c r="QOK9" s="323"/>
      <c r="QOL9" s="323"/>
      <c r="QOM9" s="409"/>
      <c r="QON9" s="409"/>
      <c r="QOO9" s="323"/>
      <c r="QOP9" s="323"/>
      <c r="QOQ9" s="323"/>
      <c r="QOR9" s="323"/>
      <c r="QOS9" s="323"/>
      <c r="QOT9" s="323"/>
      <c r="QOU9" s="323"/>
      <c r="QOV9" s="323"/>
      <c r="QOW9" s="323"/>
      <c r="QOX9" s="323"/>
      <c r="QOY9" s="409"/>
      <c r="QOZ9" s="409"/>
      <c r="QPA9" s="323"/>
      <c r="QPB9" s="323"/>
      <c r="QPC9" s="323"/>
      <c r="QPD9" s="323"/>
      <c r="QPE9" s="323"/>
      <c r="QPF9" s="323"/>
      <c r="QPG9" s="323"/>
      <c r="QPH9" s="323"/>
      <c r="QPI9" s="323"/>
      <c r="QPJ9" s="323"/>
      <c r="QPK9" s="409"/>
      <c r="QPL9" s="409"/>
      <c r="QPM9" s="323"/>
      <c r="QPN9" s="323"/>
      <c r="QPO9" s="323"/>
      <c r="QPP9" s="323"/>
      <c r="QPQ9" s="323"/>
      <c r="QPR9" s="323"/>
      <c r="QPS9" s="323"/>
      <c r="QPT9" s="323"/>
      <c r="QPU9" s="323"/>
      <c r="QPV9" s="323"/>
      <c r="QPW9" s="409"/>
      <c r="QPX9" s="409"/>
      <c r="QPY9" s="323"/>
      <c r="QPZ9" s="323"/>
      <c r="QQA9" s="323"/>
      <c r="QQB9" s="323"/>
      <c r="QQC9" s="323"/>
      <c r="QQD9" s="323"/>
      <c r="QQE9" s="323"/>
      <c r="QQF9" s="323"/>
      <c r="QQG9" s="323"/>
      <c r="QQH9" s="323"/>
      <c r="QQI9" s="409"/>
      <c r="QQJ9" s="409"/>
      <c r="QQK9" s="323"/>
      <c r="QQL9" s="323"/>
      <c r="QQM9" s="323"/>
      <c r="QQN9" s="323"/>
      <c r="QQO9" s="323"/>
      <c r="QQP9" s="323"/>
      <c r="QQQ9" s="323"/>
      <c r="QQR9" s="323"/>
      <c r="QQS9" s="323"/>
      <c r="QQT9" s="323"/>
      <c r="QQU9" s="409"/>
      <c r="QQV9" s="409"/>
      <c r="QQW9" s="323"/>
      <c r="QQX9" s="323"/>
      <c r="QQY9" s="323"/>
      <c r="QQZ9" s="323"/>
      <c r="QRA9" s="323"/>
      <c r="QRB9" s="323"/>
      <c r="QRC9" s="323"/>
      <c r="QRD9" s="323"/>
      <c r="QRE9" s="323"/>
      <c r="QRF9" s="323"/>
      <c r="QRG9" s="409"/>
      <c r="QRH9" s="409"/>
      <c r="QRI9" s="323"/>
      <c r="QRJ9" s="323"/>
      <c r="QRK9" s="323"/>
      <c r="QRL9" s="323"/>
      <c r="QRM9" s="323"/>
      <c r="QRN9" s="323"/>
      <c r="QRO9" s="323"/>
      <c r="QRP9" s="323"/>
      <c r="QRQ9" s="323"/>
      <c r="QRR9" s="323"/>
      <c r="QRS9" s="409"/>
      <c r="QRT9" s="409"/>
      <c r="QRU9" s="323"/>
      <c r="QRV9" s="323"/>
      <c r="QRW9" s="323"/>
      <c r="QRX9" s="323"/>
      <c r="QRY9" s="323"/>
      <c r="QRZ9" s="323"/>
      <c r="QSA9" s="323"/>
      <c r="QSB9" s="323"/>
      <c r="QSC9" s="323"/>
      <c r="QSD9" s="323"/>
      <c r="QSE9" s="409"/>
      <c r="QSF9" s="409"/>
      <c r="QSG9" s="323"/>
      <c r="QSH9" s="323"/>
      <c r="QSI9" s="323"/>
      <c r="QSJ9" s="323"/>
      <c r="QSK9" s="323"/>
      <c r="QSL9" s="323"/>
      <c r="QSM9" s="323"/>
      <c r="QSN9" s="323"/>
      <c r="QSO9" s="323"/>
      <c r="QSP9" s="323"/>
      <c r="QSQ9" s="409"/>
      <c r="QSR9" s="409"/>
      <c r="QSS9" s="323"/>
      <c r="QST9" s="323"/>
      <c r="QSU9" s="323"/>
      <c r="QSV9" s="323"/>
      <c r="QSW9" s="323"/>
      <c r="QSX9" s="323"/>
      <c r="QSY9" s="323"/>
      <c r="QSZ9" s="323"/>
      <c r="QTA9" s="323"/>
      <c r="QTB9" s="323"/>
      <c r="QTC9" s="409"/>
      <c r="QTD9" s="409"/>
      <c r="QTE9" s="323"/>
      <c r="QTF9" s="323"/>
      <c r="QTG9" s="323"/>
      <c r="QTH9" s="323"/>
      <c r="QTI9" s="323"/>
      <c r="QTJ9" s="323"/>
      <c r="QTK9" s="323"/>
      <c r="QTL9" s="323"/>
      <c r="QTM9" s="323"/>
      <c r="QTN9" s="323"/>
      <c r="QTO9" s="409"/>
      <c r="QTP9" s="409"/>
      <c r="QTQ9" s="323"/>
      <c r="QTR9" s="323"/>
      <c r="QTS9" s="323"/>
      <c r="QTT9" s="323"/>
      <c r="QTU9" s="323"/>
      <c r="QTV9" s="323"/>
      <c r="QTW9" s="323"/>
      <c r="QTX9" s="323"/>
      <c r="QTY9" s="323"/>
      <c r="QTZ9" s="323"/>
      <c r="QUA9" s="409"/>
      <c r="QUB9" s="409"/>
      <c r="QUC9" s="323"/>
      <c r="QUD9" s="323"/>
      <c r="QUE9" s="323"/>
      <c r="QUF9" s="323"/>
      <c r="QUG9" s="323"/>
      <c r="QUH9" s="323"/>
      <c r="QUI9" s="323"/>
      <c r="QUJ9" s="323"/>
      <c r="QUK9" s="323"/>
      <c r="QUL9" s="323"/>
      <c r="QUM9" s="409"/>
      <c r="QUN9" s="409"/>
      <c r="QUO9" s="323"/>
      <c r="QUP9" s="323"/>
      <c r="QUQ9" s="323"/>
      <c r="QUR9" s="323"/>
      <c r="QUS9" s="323"/>
      <c r="QUT9" s="323"/>
      <c r="QUU9" s="323"/>
      <c r="QUV9" s="323"/>
      <c r="QUW9" s="323"/>
      <c r="QUX9" s="323"/>
      <c r="QUY9" s="409"/>
      <c r="QUZ9" s="409"/>
      <c r="QVA9" s="323"/>
      <c r="QVB9" s="323"/>
      <c r="QVC9" s="323"/>
      <c r="QVD9" s="323"/>
      <c r="QVE9" s="323"/>
      <c r="QVF9" s="323"/>
      <c r="QVG9" s="323"/>
      <c r="QVH9" s="323"/>
      <c r="QVI9" s="323"/>
      <c r="QVJ9" s="323"/>
      <c r="QVK9" s="409"/>
      <c r="QVL9" s="409"/>
      <c r="QVM9" s="323"/>
      <c r="QVN9" s="323"/>
      <c r="QVO9" s="323"/>
      <c r="QVP9" s="323"/>
      <c r="QVQ9" s="323"/>
      <c r="QVR9" s="323"/>
      <c r="QVS9" s="323"/>
      <c r="QVT9" s="323"/>
      <c r="QVU9" s="323"/>
      <c r="QVV9" s="323"/>
      <c r="QVW9" s="409"/>
      <c r="QVX9" s="409"/>
      <c r="QVY9" s="323"/>
      <c r="QVZ9" s="323"/>
      <c r="QWA9" s="323"/>
      <c r="QWB9" s="323"/>
      <c r="QWC9" s="323"/>
      <c r="QWD9" s="323"/>
      <c r="QWE9" s="323"/>
      <c r="QWF9" s="323"/>
      <c r="QWG9" s="323"/>
      <c r="QWH9" s="323"/>
      <c r="QWI9" s="409"/>
      <c r="QWJ9" s="409"/>
      <c r="QWK9" s="323"/>
      <c r="QWL9" s="323"/>
      <c r="QWM9" s="323"/>
      <c r="QWN9" s="323"/>
      <c r="QWO9" s="323"/>
      <c r="QWP9" s="323"/>
      <c r="QWQ9" s="323"/>
      <c r="QWR9" s="323"/>
      <c r="QWS9" s="323"/>
      <c r="QWT9" s="323"/>
      <c r="QWU9" s="409"/>
      <c r="QWV9" s="409"/>
      <c r="QWW9" s="323"/>
      <c r="QWX9" s="323"/>
      <c r="QWY9" s="323"/>
      <c r="QWZ9" s="323"/>
      <c r="QXA9" s="323"/>
      <c r="QXB9" s="323"/>
      <c r="QXC9" s="323"/>
      <c r="QXD9" s="323"/>
      <c r="QXE9" s="323"/>
      <c r="QXF9" s="323"/>
      <c r="QXG9" s="409"/>
      <c r="QXH9" s="409"/>
      <c r="QXI9" s="323"/>
      <c r="QXJ9" s="323"/>
      <c r="QXK9" s="323"/>
      <c r="QXL9" s="323"/>
      <c r="QXM9" s="323"/>
      <c r="QXN9" s="323"/>
      <c r="QXO9" s="323"/>
      <c r="QXP9" s="323"/>
      <c r="QXQ9" s="323"/>
      <c r="QXR9" s="323"/>
      <c r="QXS9" s="409"/>
      <c r="QXT9" s="409"/>
      <c r="QXU9" s="323"/>
      <c r="QXV9" s="323"/>
      <c r="QXW9" s="323"/>
      <c r="QXX9" s="323"/>
      <c r="QXY9" s="323"/>
      <c r="QXZ9" s="323"/>
      <c r="QYA9" s="323"/>
      <c r="QYB9" s="323"/>
      <c r="QYC9" s="323"/>
      <c r="QYD9" s="323"/>
      <c r="QYE9" s="409"/>
      <c r="QYF9" s="409"/>
      <c r="QYG9" s="323"/>
      <c r="QYH9" s="323"/>
      <c r="QYI9" s="323"/>
      <c r="QYJ9" s="323"/>
      <c r="QYK9" s="323"/>
      <c r="QYL9" s="323"/>
      <c r="QYM9" s="323"/>
      <c r="QYN9" s="323"/>
      <c r="QYO9" s="323"/>
      <c r="QYP9" s="323"/>
      <c r="QYQ9" s="409"/>
      <c r="QYR9" s="409"/>
      <c r="QYS9" s="323"/>
      <c r="QYT9" s="323"/>
      <c r="QYU9" s="323"/>
      <c r="QYV9" s="323"/>
      <c r="QYW9" s="323"/>
      <c r="QYX9" s="323"/>
      <c r="QYY9" s="323"/>
      <c r="QYZ9" s="323"/>
      <c r="QZA9" s="323"/>
      <c r="QZB9" s="323"/>
      <c r="QZC9" s="409"/>
      <c r="QZD9" s="409"/>
      <c r="QZE9" s="323"/>
      <c r="QZF9" s="323"/>
      <c r="QZG9" s="323"/>
      <c r="QZH9" s="323"/>
      <c r="QZI9" s="323"/>
      <c r="QZJ9" s="323"/>
      <c r="QZK9" s="323"/>
      <c r="QZL9" s="323"/>
      <c r="QZM9" s="323"/>
      <c r="QZN9" s="323"/>
      <c r="QZO9" s="409"/>
      <c r="QZP9" s="409"/>
      <c r="QZQ9" s="323"/>
      <c r="QZR9" s="323"/>
      <c r="QZS9" s="323"/>
      <c r="QZT9" s="323"/>
      <c r="QZU9" s="323"/>
      <c r="QZV9" s="323"/>
      <c r="QZW9" s="323"/>
      <c r="QZX9" s="323"/>
      <c r="QZY9" s="323"/>
      <c r="QZZ9" s="323"/>
      <c r="RAA9" s="409"/>
      <c r="RAB9" s="409"/>
      <c r="RAC9" s="323"/>
      <c r="RAD9" s="323"/>
      <c r="RAE9" s="323"/>
      <c r="RAF9" s="323"/>
      <c r="RAG9" s="323"/>
      <c r="RAH9" s="323"/>
      <c r="RAI9" s="323"/>
      <c r="RAJ9" s="323"/>
      <c r="RAK9" s="323"/>
      <c r="RAL9" s="323"/>
      <c r="RAM9" s="409"/>
      <c r="RAN9" s="409"/>
      <c r="RAO9" s="323"/>
      <c r="RAP9" s="323"/>
      <c r="RAQ9" s="323"/>
      <c r="RAR9" s="323"/>
      <c r="RAS9" s="323"/>
      <c r="RAT9" s="323"/>
      <c r="RAU9" s="323"/>
      <c r="RAV9" s="323"/>
      <c r="RAW9" s="323"/>
      <c r="RAX9" s="323"/>
      <c r="RAY9" s="409"/>
      <c r="RAZ9" s="409"/>
      <c r="RBA9" s="323"/>
      <c r="RBB9" s="323"/>
      <c r="RBC9" s="323"/>
      <c r="RBD9" s="323"/>
      <c r="RBE9" s="323"/>
      <c r="RBF9" s="323"/>
      <c r="RBG9" s="323"/>
      <c r="RBH9" s="323"/>
      <c r="RBI9" s="323"/>
      <c r="RBJ9" s="323"/>
      <c r="RBK9" s="409"/>
      <c r="RBL9" s="409"/>
      <c r="RBM9" s="323"/>
      <c r="RBN9" s="323"/>
      <c r="RBO9" s="323"/>
      <c r="RBP9" s="323"/>
      <c r="RBQ9" s="323"/>
      <c r="RBR9" s="323"/>
      <c r="RBS9" s="323"/>
      <c r="RBT9" s="323"/>
      <c r="RBU9" s="323"/>
      <c r="RBV9" s="323"/>
      <c r="RBW9" s="409"/>
      <c r="RBX9" s="409"/>
      <c r="RBY9" s="323"/>
      <c r="RBZ9" s="323"/>
      <c r="RCA9" s="323"/>
      <c r="RCB9" s="323"/>
      <c r="RCC9" s="323"/>
      <c r="RCD9" s="323"/>
      <c r="RCE9" s="323"/>
      <c r="RCF9" s="323"/>
      <c r="RCG9" s="323"/>
      <c r="RCH9" s="323"/>
      <c r="RCI9" s="409"/>
      <c r="RCJ9" s="409"/>
      <c r="RCK9" s="323"/>
      <c r="RCL9" s="323"/>
      <c r="RCM9" s="323"/>
      <c r="RCN9" s="323"/>
      <c r="RCO9" s="323"/>
      <c r="RCP9" s="323"/>
      <c r="RCQ9" s="323"/>
      <c r="RCR9" s="323"/>
      <c r="RCS9" s="323"/>
      <c r="RCT9" s="323"/>
      <c r="RCU9" s="409"/>
      <c r="RCV9" s="409"/>
      <c r="RCW9" s="323"/>
      <c r="RCX9" s="323"/>
      <c r="RCY9" s="323"/>
      <c r="RCZ9" s="323"/>
      <c r="RDA9" s="323"/>
      <c r="RDB9" s="323"/>
      <c r="RDC9" s="323"/>
      <c r="RDD9" s="323"/>
      <c r="RDE9" s="323"/>
      <c r="RDF9" s="323"/>
      <c r="RDG9" s="409"/>
      <c r="RDH9" s="409"/>
      <c r="RDI9" s="323"/>
      <c r="RDJ9" s="323"/>
      <c r="RDK9" s="323"/>
      <c r="RDL9" s="323"/>
      <c r="RDM9" s="323"/>
      <c r="RDN9" s="323"/>
      <c r="RDO9" s="323"/>
      <c r="RDP9" s="323"/>
      <c r="RDQ9" s="323"/>
      <c r="RDR9" s="323"/>
      <c r="RDS9" s="409"/>
      <c r="RDT9" s="409"/>
      <c r="RDU9" s="323"/>
      <c r="RDV9" s="323"/>
      <c r="RDW9" s="323"/>
      <c r="RDX9" s="323"/>
      <c r="RDY9" s="323"/>
      <c r="RDZ9" s="323"/>
      <c r="REA9" s="323"/>
      <c r="REB9" s="323"/>
      <c r="REC9" s="323"/>
      <c r="RED9" s="323"/>
      <c r="REE9" s="409"/>
      <c r="REF9" s="409"/>
      <c r="REG9" s="323"/>
      <c r="REH9" s="323"/>
      <c r="REI9" s="323"/>
      <c r="REJ9" s="323"/>
      <c r="REK9" s="323"/>
      <c r="REL9" s="323"/>
      <c r="REM9" s="323"/>
      <c r="REN9" s="323"/>
      <c r="REO9" s="323"/>
      <c r="REP9" s="323"/>
      <c r="REQ9" s="409"/>
      <c r="RER9" s="409"/>
      <c r="RES9" s="323"/>
      <c r="RET9" s="323"/>
      <c r="REU9" s="323"/>
      <c r="REV9" s="323"/>
      <c r="REW9" s="323"/>
      <c r="REX9" s="323"/>
      <c r="REY9" s="323"/>
      <c r="REZ9" s="323"/>
      <c r="RFA9" s="323"/>
      <c r="RFB9" s="323"/>
      <c r="RFC9" s="409"/>
      <c r="RFD9" s="409"/>
      <c r="RFE9" s="323"/>
      <c r="RFF9" s="323"/>
      <c r="RFG9" s="323"/>
      <c r="RFH9" s="323"/>
      <c r="RFI9" s="323"/>
      <c r="RFJ9" s="323"/>
      <c r="RFK9" s="323"/>
      <c r="RFL9" s="323"/>
      <c r="RFM9" s="323"/>
      <c r="RFN9" s="323"/>
      <c r="RFO9" s="409"/>
      <c r="RFP9" s="409"/>
      <c r="RFQ9" s="323"/>
      <c r="RFR9" s="323"/>
      <c r="RFS9" s="323"/>
      <c r="RFT9" s="323"/>
      <c r="RFU9" s="323"/>
      <c r="RFV9" s="323"/>
      <c r="RFW9" s="323"/>
      <c r="RFX9" s="323"/>
      <c r="RFY9" s="323"/>
      <c r="RFZ9" s="323"/>
      <c r="RGA9" s="409"/>
      <c r="RGB9" s="409"/>
      <c r="RGC9" s="323"/>
      <c r="RGD9" s="323"/>
      <c r="RGE9" s="323"/>
      <c r="RGF9" s="323"/>
      <c r="RGG9" s="323"/>
      <c r="RGH9" s="323"/>
      <c r="RGI9" s="323"/>
      <c r="RGJ9" s="323"/>
      <c r="RGK9" s="323"/>
      <c r="RGL9" s="323"/>
      <c r="RGM9" s="409"/>
      <c r="RGN9" s="409"/>
      <c r="RGO9" s="323"/>
      <c r="RGP9" s="323"/>
      <c r="RGQ9" s="323"/>
      <c r="RGR9" s="323"/>
      <c r="RGS9" s="323"/>
      <c r="RGT9" s="323"/>
      <c r="RGU9" s="323"/>
      <c r="RGV9" s="323"/>
      <c r="RGW9" s="323"/>
      <c r="RGX9" s="323"/>
      <c r="RGY9" s="409"/>
      <c r="RGZ9" s="409"/>
      <c r="RHA9" s="323"/>
      <c r="RHB9" s="323"/>
      <c r="RHC9" s="323"/>
      <c r="RHD9" s="323"/>
      <c r="RHE9" s="323"/>
      <c r="RHF9" s="323"/>
      <c r="RHG9" s="323"/>
      <c r="RHH9" s="323"/>
      <c r="RHI9" s="323"/>
      <c r="RHJ9" s="323"/>
      <c r="RHK9" s="409"/>
      <c r="RHL9" s="409"/>
      <c r="RHM9" s="323"/>
      <c r="RHN9" s="323"/>
      <c r="RHO9" s="323"/>
      <c r="RHP9" s="323"/>
      <c r="RHQ9" s="323"/>
      <c r="RHR9" s="323"/>
      <c r="RHS9" s="323"/>
      <c r="RHT9" s="323"/>
      <c r="RHU9" s="323"/>
      <c r="RHV9" s="323"/>
      <c r="RHW9" s="409"/>
      <c r="RHX9" s="409"/>
      <c r="RHY9" s="323"/>
      <c r="RHZ9" s="323"/>
      <c r="RIA9" s="323"/>
      <c r="RIB9" s="323"/>
      <c r="RIC9" s="323"/>
      <c r="RID9" s="323"/>
      <c r="RIE9" s="323"/>
      <c r="RIF9" s="323"/>
      <c r="RIG9" s="323"/>
      <c r="RIH9" s="323"/>
      <c r="RII9" s="409"/>
      <c r="RIJ9" s="409"/>
      <c r="RIK9" s="323"/>
      <c r="RIL9" s="323"/>
      <c r="RIM9" s="323"/>
      <c r="RIN9" s="323"/>
      <c r="RIO9" s="323"/>
      <c r="RIP9" s="323"/>
      <c r="RIQ9" s="323"/>
      <c r="RIR9" s="323"/>
      <c r="RIS9" s="323"/>
      <c r="RIT9" s="323"/>
      <c r="RIU9" s="409"/>
      <c r="RIV9" s="409"/>
      <c r="RIW9" s="323"/>
      <c r="RIX9" s="323"/>
      <c r="RIY9" s="323"/>
      <c r="RIZ9" s="323"/>
      <c r="RJA9" s="323"/>
      <c r="RJB9" s="323"/>
      <c r="RJC9" s="323"/>
      <c r="RJD9" s="323"/>
      <c r="RJE9" s="323"/>
      <c r="RJF9" s="323"/>
      <c r="RJG9" s="409"/>
      <c r="RJH9" s="409"/>
      <c r="RJI9" s="323"/>
      <c r="RJJ9" s="323"/>
      <c r="RJK9" s="323"/>
      <c r="RJL9" s="323"/>
      <c r="RJM9" s="323"/>
      <c r="RJN9" s="323"/>
      <c r="RJO9" s="323"/>
      <c r="RJP9" s="323"/>
      <c r="RJQ9" s="323"/>
      <c r="RJR9" s="323"/>
      <c r="RJS9" s="409"/>
      <c r="RJT9" s="409"/>
      <c r="RJU9" s="323"/>
      <c r="RJV9" s="323"/>
      <c r="RJW9" s="323"/>
      <c r="RJX9" s="323"/>
      <c r="RJY9" s="323"/>
      <c r="RJZ9" s="323"/>
      <c r="RKA9" s="323"/>
      <c r="RKB9" s="323"/>
      <c r="RKC9" s="323"/>
      <c r="RKD9" s="323"/>
      <c r="RKE9" s="409"/>
      <c r="RKF9" s="409"/>
      <c r="RKG9" s="323"/>
      <c r="RKH9" s="323"/>
      <c r="RKI9" s="323"/>
      <c r="RKJ9" s="323"/>
      <c r="RKK9" s="323"/>
      <c r="RKL9" s="323"/>
      <c r="RKM9" s="323"/>
      <c r="RKN9" s="323"/>
      <c r="RKO9" s="323"/>
      <c r="RKP9" s="323"/>
      <c r="RKQ9" s="409"/>
      <c r="RKR9" s="409"/>
      <c r="RKS9" s="323"/>
      <c r="RKT9" s="323"/>
      <c r="RKU9" s="323"/>
      <c r="RKV9" s="323"/>
      <c r="RKW9" s="323"/>
      <c r="RKX9" s="323"/>
      <c r="RKY9" s="323"/>
      <c r="RKZ9" s="323"/>
      <c r="RLA9" s="323"/>
      <c r="RLB9" s="323"/>
      <c r="RLC9" s="409"/>
      <c r="RLD9" s="409"/>
      <c r="RLE9" s="323"/>
      <c r="RLF9" s="323"/>
      <c r="RLG9" s="323"/>
      <c r="RLH9" s="323"/>
      <c r="RLI9" s="323"/>
      <c r="RLJ9" s="323"/>
      <c r="RLK9" s="323"/>
      <c r="RLL9" s="323"/>
      <c r="RLM9" s="323"/>
      <c r="RLN9" s="323"/>
      <c r="RLO9" s="409"/>
      <c r="RLP9" s="409"/>
      <c r="RLQ9" s="323"/>
      <c r="RLR9" s="323"/>
      <c r="RLS9" s="323"/>
      <c r="RLT9" s="323"/>
      <c r="RLU9" s="323"/>
      <c r="RLV9" s="323"/>
      <c r="RLW9" s="323"/>
      <c r="RLX9" s="323"/>
      <c r="RLY9" s="323"/>
      <c r="RLZ9" s="323"/>
      <c r="RMA9" s="409"/>
      <c r="RMB9" s="409"/>
      <c r="RMC9" s="323"/>
      <c r="RMD9" s="323"/>
      <c r="RME9" s="323"/>
      <c r="RMF9" s="323"/>
      <c r="RMG9" s="323"/>
      <c r="RMH9" s="323"/>
      <c r="RMI9" s="323"/>
      <c r="RMJ9" s="323"/>
      <c r="RMK9" s="323"/>
      <c r="RML9" s="323"/>
      <c r="RMM9" s="409"/>
      <c r="RMN9" s="409"/>
      <c r="RMO9" s="323"/>
      <c r="RMP9" s="323"/>
      <c r="RMQ9" s="323"/>
      <c r="RMR9" s="323"/>
      <c r="RMS9" s="323"/>
      <c r="RMT9" s="323"/>
      <c r="RMU9" s="323"/>
      <c r="RMV9" s="323"/>
      <c r="RMW9" s="323"/>
      <c r="RMX9" s="323"/>
      <c r="RMY9" s="409"/>
      <c r="RMZ9" s="409"/>
      <c r="RNA9" s="323"/>
      <c r="RNB9" s="323"/>
      <c r="RNC9" s="323"/>
      <c r="RND9" s="323"/>
      <c r="RNE9" s="323"/>
      <c r="RNF9" s="323"/>
      <c r="RNG9" s="323"/>
      <c r="RNH9" s="323"/>
      <c r="RNI9" s="323"/>
      <c r="RNJ9" s="323"/>
      <c r="RNK9" s="409"/>
      <c r="RNL9" s="409"/>
      <c r="RNM9" s="323"/>
      <c r="RNN9" s="323"/>
      <c r="RNO9" s="323"/>
      <c r="RNP9" s="323"/>
      <c r="RNQ9" s="323"/>
      <c r="RNR9" s="323"/>
      <c r="RNS9" s="323"/>
      <c r="RNT9" s="323"/>
      <c r="RNU9" s="323"/>
      <c r="RNV9" s="323"/>
      <c r="RNW9" s="409"/>
      <c r="RNX9" s="409"/>
      <c r="RNY9" s="323"/>
      <c r="RNZ9" s="323"/>
      <c r="ROA9" s="323"/>
      <c r="ROB9" s="323"/>
      <c r="ROC9" s="323"/>
      <c r="ROD9" s="323"/>
      <c r="ROE9" s="323"/>
      <c r="ROF9" s="323"/>
      <c r="ROG9" s="323"/>
      <c r="ROH9" s="323"/>
      <c r="ROI9" s="409"/>
      <c r="ROJ9" s="409"/>
      <c r="ROK9" s="323"/>
      <c r="ROL9" s="323"/>
      <c r="ROM9" s="323"/>
      <c r="RON9" s="323"/>
      <c r="ROO9" s="323"/>
      <c r="ROP9" s="323"/>
      <c r="ROQ9" s="323"/>
      <c r="ROR9" s="323"/>
      <c r="ROS9" s="323"/>
      <c r="ROT9" s="323"/>
      <c r="ROU9" s="409"/>
      <c r="ROV9" s="409"/>
      <c r="ROW9" s="323"/>
      <c r="ROX9" s="323"/>
      <c r="ROY9" s="323"/>
      <c r="ROZ9" s="323"/>
      <c r="RPA9" s="323"/>
      <c r="RPB9" s="323"/>
      <c r="RPC9" s="323"/>
      <c r="RPD9" s="323"/>
      <c r="RPE9" s="323"/>
      <c r="RPF9" s="323"/>
      <c r="RPG9" s="409"/>
      <c r="RPH9" s="409"/>
      <c r="RPI9" s="323"/>
      <c r="RPJ9" s="323"/>
      <c r="RPK9" s="323"/>
      <c r="RPL9" s="323"/>
      <c r="RPM9" s="323"/>
      <c r="RPN9" s="323"/>
      <c r="RPO9" s="323"/>
      <c r="RPP9" s="323"/>
      <c r="RPQ9" s="323"/>
      <c r="RPR9" s="323"/>
      <c r="RPS9" s="409"/>
      <c r="RPT9" s="409"/>
      <c r="RPU9" s="323"/>
      <c r="RPV9" s="323"/>
      <c r="RPW9" s="323"/>
      <c r="RPX9" s="323"/>
      <c r="RPY9" s="323"/>
      <c r="RPZ9" s="323"/>
      <c r="RQA9" s="323"/>
      <c r="RQB9" s="323"/>
      <c r="RQC9" s="323"/>
      <c r="RQD9" s="323"/>
      <c r="RQE9" s="409"/>
      <c r="RQF9" s="409"/>
      <c r="RQG9" s="323"/>
      <c r="RQH9" s="323"/>
      <c r="RQI9" s="323"/>
      <c r="RQJ9" s="323"/>
      <c r="RQK9" s="323"/>
      <c r="RQL9" s="323"/>
      <c r="RQM9" s="323"/>
      <c r="RQN9" s="323"/>
      <c r="RQO9" s="323"/>
      <c r="RQP9" s="323"/>
      <c r="RQQ9" s="409"/>
      <c r="RQR9" s="409"/>
      <c r="RQS9" s="323"/>
      <c r="RQT9" s="323"/>
      <c r="RQU9" s="323"/>
      <c r="RQV9" s="323"/>
      <c r="RQW9" s="323"/>
      <c r="RQX9" s="323"/>
      <c r="RQY9" s="323"/>
      <c r="RQZ9" s="323"/>
      <c r="RRA9" s="323"/>
      <c r="RRB9" s="323"/>
      <c r="RRC9" s="409"/>
      <c r="RRD9" s="409"/>
      <c r="RRE9" s="323"/>
      <c r="RRF9" s="323"/>
      <c r="RRG9" s="323"/>
      <c r="RRH9" s="323"/>
      <c r="RRI9" s="323"/>
      <c r="RRJ9" s="323"/>
      <c r="RRK9" s="323"/>
      <c r="RRL9" s="323"/>
      <c r="RRM9" s="323"/>
      <c r="RRN9" s="323"/>
      <c r="RRO9" s="409"/>
      <c r="RRP9" s="409"/>
      <c r="RRQ9" s="323"/>
      <c r="RRR9" s="323"/>
      <c r="RRS9" s="323"/>
      <c r="RRT9" s="323"/>
      <c r="RRU9" s="323"/>
      <c r="RRV9" s="323"/>
      <c r="RRW9" s="323"/>
      <c r="RRX9" s="323"/>
      <c r="RRY9" s="323"/>
      <c r="RRZ9" s="323"/>
      <c r="RSA9" s="409"/>
      <c r="RSB9" s="409"/>
      <c r="RSC9" s="323"/>
      <c r="RSD9" s="323"/>
      <c r="RSE9" s="323"/>
      <c r="RSF9" s="323"/>
      <c r="RSG9" s="323"/>
      <c r="RSH9" s="323"/>
      <c r="RSI9" s="323"/>
      <c r="RSJ9" s="323"/>
      <c r="RSK9" s="323"/>
      <c r="RSL9" s="323"/>
      <c r="RSM9" s="409"/>
      <c r="RSN9" s="409"/>
      <c r="RSO9" s="323"/>
      <c r="RSP9" s="323"/>
      <c r="RSQ9" s="323"/>
      <c r="RSR9" s="323"/>
      <c r="RSS9" s="323"/>
      <c r="RST9" s="323"/>
      <c r="RSU9" s="323"/>
      <c r="RSV9" s="323"/>
      <c r="RSW9" s="323"/>
      <c r="RSX9" s="323"/>
      <c r="RSY9" s="409"/>
      <c r="RSZ9" s="409"/>
      <c r="RTA9" s="323"/>
      <c r="RTB9" s="323"/>
      <c r="RTC9" s="323"/>
      <c r="RTD9" s="323"/>
      <c r="RTE9" s="323"/>
      <c r="RTF9" s="323"/>
      <c r="RTG9" s="323"/>
      <c r="RTH9" s="323"/>
      <c r="RTI9" s="323"/>
      <c r="RTJ9" s="323"/>
      <c r="RTK9" s="409"/>
      <c r="RTL9" s="409"/>
      <c r="RTM9" s="323"/>
      <c r="RTN9" s="323"/>
      <c r="RTO9" s="323"/>
      <c r="RTP9" s="323"/>
      <c r="RTQ9" s="323"/>
      <c r="RTR9" s="323"/>
      <c r="RTS9" s="323"/>
      <c r="RTT9" s="323"/>
      <c r="RTU9" s="323"/>
      <c r="RTV9" s="323"/>
      <c r="RTW9" s="409"/>
      <c r="RTX9" s="409"/>
      <c r="RTY9" s="323"/>
      <c r="RTZ9" s="323"/>
      <c r="RUA9" s="323"/>
      <c r="RUB9" s="323"/>
      <c r="RUC9" s="323"/>
      <c r="RUD9" s="323"/>
      <c r="RUE9" s="323"/>
      <c r="RUF9" s="323"/>
      <c r="RUG9" s="323"/>
      <c r="RUH9" s="323"/>
      <c r="RUI9" s="409"/>
      <c r="RUJ9" s="409"/>
      <c r="RUK9" s="323"/>
      <c r="RUL9" s="323"/>
      <c r="RUM9" s="323"/>
      <c r="RUN9" s="323"/>
      <c r="RUO9" s="323"/>
      <c r="RUP9" s="323"/>
      <c r="RUQ9" s="323"/>
      <c r="RUR9" s="323"/>
      <c r="RUS9" s="323"/>
      <c r="RUT9" s="323"/>
      <c r="RUU9" s="409"/>
      <c r="RUV9" s="409"/>
      <c r="RUW9" s="323"/>
      <c r="RUX9" s="323"/>
      <c r="RUY9" s="323"/>
      <c r="RUZ9" s="323"/>
      <c r="RVA9" s="323"/>
      <c r="RVB9" s="323"/>
      <c r="RVC9" s="323"/>
      <c r="RVD9" s="323"/>
      <c r="RVE9" s="323"/>
      <c r="RVF9" s="323"/>
      <c r="RVG9" s="409"/>
      <c r="RVH9" s="409"/>
      <c r="RVI9" s="323"/>
      <c r="RVJ9" s="323"/>
      <c r="RVK9" s="323"/>
      <c r="RVL9" s="323"/>
      <c r="RVM9" s="323"/>
      <c r="RVN9" s="323"/>
      <c r="RVO9" s="323"/>
      <c r="RVP9" s="323"/>
      <c r="RVQ9" s="323"/>
      <c r="RVR9" s="323"/>
      <c r="RVS9" s="409"/>
      <c r="RVT9" s="409"/>
      <c r="RVU9" s="323"/>
      <c r="RVV9" s="323"/>
      <c r="RVW9" s="323"/>
      <c r="RVX9" s="323"/>
      <c r="RVY9" s="323"/>
      <c r="RVZ9" s="323"/>
      <c r="RWA9" s="323"/>
      <c r="RWB9" s="323"/>
      <c r="RWC9" s="323"/>
      <c r="RWD9" s="323"/>
      <c r="RWE9" s="409"/>
      <c r="RWF9" s="409"/>
      <c r="RWG9" s="323"/>
      <c r="RWH9" s="323"/>
      <c r="RWI9" s="323"/>
      <c r="RWJ9" s="323"/>
      <c r="RWK9" s="323"/>
      <c r="RWL9" s="323"/>
      <c r="RWM9" s="323"/>
      <c r="RWN9" s="323"/>
      <c r="RWO9" s="323"/>
      <c r="RWP9" s="323"/>
      <c r="RWQ9" s="409"/>
      <c r="RWR9" s="409"/>
      <c r="RWS9" s="323"/>
      <c r="RWT9" s="323"/>
      <c r="RWU9" s="323"/>
      <c r="RWV9" s="323"/>
      <c r="RWW9" s="323"/>
      <c r="RWX9" s="323"/>
      <c r="RWY9" s="323"/>
      <c r="RWZ9" s="323"/>
      <c r="RXA9" s="323"/>
      <c r="RXB9" s="323"/>
      <c r="RXC9" s="409"/>
      <c r="RXD9" s="409"/>
      <c r="RXE9" s="323"/>
      <c r="RXF9" s="323"/>
      <c r="RXG9" s="323"/>
      <c r="RXH9" s="323"/>
      <c r="RXI9" s="323"/>
      <c r="RXJ9" s="323"/>
      <c r="RXK9" s="323"/>
      <c r="RXL9" s="323"/>
      <c r="RXM9" s="323"/>
      <c r="RXN9" s="323"/>
      <c r="RXO9" s="409"/>
      <c r="RXP9" s="409"/>
      <c r="RXQ9" s="323"/>
      <c r="RXR9" s="323"/>
      <c r="RXS9" s="323"/>
      <c r="RXT9" s="323"/>
      <c r="RXU9" s="323"/>
      <c r="RXV9" s="323"/>
      <c r="RXW9" s="323"/>
      <c r="RXX9" s="323"/>
      <c r="RXY9" s="323"/>
      <c r="RXZ9" s="323"/>
      <c r="RYA9" s="409"/>
      <c r="RYB9" s="409"/>
      <c r="RYC9" s="323"/>
      <c r="RYD9" s="323"/>
      <c r="RYE9" s="323"/>
      <c r="RYF9" s="323"/>
      <c r="RYG9" s="323"/>
      <c r="RYH9" s="323"/>
      <c r="RYI9" s="323"/>
      <c r="RYJ9" s="323"/>
      <c r="RYK9" s="323"/>
      <c r="RYL9" s="323"/>
      <c r="RYM9" s="409"/>
      <c r="RYN9" s="409"/>
      <c r="RYO9" s="323"/>
      <c r="RYP9" s="323"/>
      <c r="RYQ9" s="323"/>
      <c r="RYR9" s="323"/>
      <c r="RYS9" s="323"/>
      <c r="RYT9" s="323"/>
      <c r="RYU9" s="323"/>
      <c r="RYV9" s="323"/>
      <c r="RYW9" s="323"/>
      <c r="RYX9" s="323"/>
      <c r="RYY9" s="409"/>
      <c r="RYZ9" s="409"/>
      <c r="RZA9" s="323"/>
      <c r="RZB9" s="323"/>
      <c r="RZC9" s="323"/>
      <c r="RZD9" s="323"/>
      <c r="RZE9" s="323"/>
      <c r="RZF9" s="323"/>
      <c r="RZG9" s="323"/>
      <c r="RZH9" s="323"/>
      <c r="RZI9" s="323"/>
      <c r="RZJ9" s="323"/>
      <c r="RZK9" s="409"/>
      <c r="RZL9" s="409"/>
      <c r="RZM9" s="323"/>
      <c r="RZN9" s="323"/>
      <c r="RZO9" s="323"/>
      <c r="RZP9" s="323"/>
      <c r="RZQ9" s="323"/>
      <c r="RZR9" s="323"/>
      <c r="RZS9" s="323"/>
      <c r="RZT9" s="323"/>
      <c r="RZU9" s="323"/>
      <c r="RZV9" s="323"/>
      <c r="RZW9" s="409"/>
      <c r="RZX9" s="409"/>
      <c r="RZY9" s="323"/>
      <c r="RZZ9" s="323"/>
      <c r="SAA9" s="323"/>
      <c r="SAB9" s="323"/>
      <c r="SAC9" s="323"/>
      <c r="SAD9" s="323"/>
      <c r="SAE9" s="323"/>
      <c r="SAF9" s="323"/>
      <c r="SAG9" s="323"/>
      <c r="SAH9" s="323"/>
      <c r="SAI9" s="409"/>
      <c r="SAJ9" s="409"/>
      <c r="SAK9" s="323"/>
      <c r="SAL9" s="323"/>
      <c r="SAM9" s="323"/>
      <c r="SAN9" s="323"/>
      <c r="SAO9" s="323"/>
      <c r="SAP9" s="323"/>
      <c r="SAQ9" s="323"/>
      <c r="SAR9" s="323"/>
      <c r="SAS9" s="323"/>
      <c r="SAT9" s="323"/>
      <c r="SAU9" s="409"/>
      <c r="SAV9" s="409"/>
      <c r="SAW9" s="323"/>
      <c r="SAX9" s="323"/>
      <c r="SAY9" s="323"/>
      <c r="SAZ9" s="323"/>
      <c r="SBA9" s="323"/>
      <c r="SBB9" s="323"/>
      <c r="SBC9" s="323"/>
      <c r="SBD9" s="323"/>
      <c r="SBE9" s="323"/>
      <c r="SBF9" s="323"/>
      <c r="SBG9" s="409"/>
      <c r="SBH9" s="409"/>
      <c r="SBI9" s="323"/>
      <c r="SBJ9" s="323"/>
      <c r="SBK9" s="323"/>
      <c r="SBL9" s="323"/>
      <c r="SBM9" s="323"/>
      <c r="SBN9" s="323"/>
      <c r="SBO9" s="323"/>
      <c r="SBP9" s="323"/>
      <c r="SBQ9" s="323"/>
      <c r="SBR9" s="323"/>
      <c r="SBS9" s="409"/>
      <c r="SBT9" s="409"/>
      <c r="SBU9" s="323"/>
      <c r="SBV9" s="323"/>
      <c r="SBW9" s="323"/>
      <c r="SBX9" s="323"/>
      <c r="SBY9" s="323"/>
      <c r="SBZ9" s="323"/>
      <c r="SCA9" s="323"/>
      <c r="SCB9" s="323"/>
      <c r="SCC9" s="323"/>
      <c r="SCD9" s="323"/>
      <c r="SCE9" s="409"/>
      <c r="SCF9" s="409"/>
      <c r="SCG9" s="323"/>
      <c r="SCH9" s="323"/>
      <c r="SCI9" s="323"/>
      <c r="SCJ9" s="323"/>
      <c r="SCK9" s="323"/>
      <c r="SCL9" s="323"/>
      <c r="SCM9" s="323"/>
      <c r="SCN9" s="323"/>
      <c r="SCO9" s="323"/>
      <c r="SCP9" s="323"/>
      <c r="SCQ9" s="409"/>
      <c r="SCR9" s="409"/>
      <c r="SCS9" s="323"/>
      <c r="SCT9" s="323"/>
      <c r="SCU9" s="323"/>
      <c r="SCV9" s="323"/>
      <c r="SCW9" s="323"/>
      <c r="SCX9" s="323"/>
      <c r="SCY9" s="323"/>
      <c r="SCZ9" s="323"/>
      <c r="SDA9" s="323"/>
      <c r="SDB9" s="323"/>
      <c r="SDC9" s="409"/>
      <c r="SDD9" s="409"/>
      <c r="SDE9" s="323"/>
      <c r="SDF9" s="323"/>
      <c r="SDG9" s="323"/>
      <c r="SDH9" s="323"/>
      <c r="SDI9" s="323"/>
      <c r="SDJ9" s="323"/>
      <c r="SDK9" s="323"/>
      <c r="SDL9" s="323"/>
      <c r="SDM9" s="323"/>
      <c r="SDN9" s="323"/>
      <c r="SDO9" s="409"/>
      <c r="SDP9" s="409"/>
      <c r="SDQ9" s="323"/>
      <c r="SDR9" s="323"/>
      <c r="SDS9" s="323"/>
      <c r="SDT9" s="323"/>
      <c r="SDU9" s="323"/>
      <c r="SDV9" s="323"/>
      <c r="SDW9" s="323"/>
      <c r="SDX9" s="323"/>
      <c r="SDY9" s="323"/>
      <c r="SDZ9" s="323"/>
      <c r="SEA9" s="409"/>
      <c r="SEB9" s="409"/>
      <c r="SEC9" s="323"/>
      <c r="SED9" s="323"/>
      <c r="SEE9" s="323"/>
      <c r="SEF9" s="323"/>
      <c r="SEG9" s="323"/>
      <c r="SEH9" s="323"/>
      <c r="SEI9" s="323"/>
      <c r="SEJ9" s="323"/>
      <c r="SEK9" s="323"/>
      <c r="SEL9" s="323"/>
      <c r="SEM9" s="409"/>
      <c r="SEN9" s="409"/>
      <c r="SEO9" s="323"/>
      <c r="SEP9" s="323"/>
      <c r="SEQ9" s="323"/>
      <c r="SER9" s="323"/>
      <c r="SES9" s="323"/>
      <c r="SET9" s="323"/>
      <c r="SEU9" s="323"/>
      <c r="SEV9" s="323"/>
      <c r="SEW9" s="323"/>
      <c r="SEX9" s="323"/>
      <c r="SEY9" s="409"/>
      <c r="SEZ9" s="409"/>
      <c r="SFA9" s="323"/>
      <c r="SFB9" s="323"/>
      <c r="SFC9" s="323"/>
      <c r="SFD9" s="323"/>
      <c r="SFE9" s="323"/>
      <c r="SFF9" s="323"/>
      <c r="SFG9" s="323"/>
      <c r="SFH9" s="323"/>
      <c r="SFI9" s="323"/>
      <c r="SFJ9" s="323"/>
      <c r="SFK9" s="409"/>
      <c r="SFL9" s="409"/>
      <c r="SFM9" s="323"/>
      <c r="SFN9" s="323"/>
      <c r="SFO9" s="323"/>
      <c r="SFP9" s="323"/>
      <c r="SFQ9" s="323"/>
      <c r="SFR9" s="323"/>
      <c r="SFS9" s="323"/>
      <c r="SFT9" s="323"/>
      <c r="SFU9" s="323"/>
      <c r="SFV9" s="323"/>
      <c r="SFW9" s="409"/>
      <c r="SFX9" s="409"/>
      <c r="SFY9" s="323"/>
      <c r="SFZ9" s="323"/>
      <c r="SGA9" s="323"/>
      <c r="SGB9" s="323"/>
      <c r="SGC9" s="323"/>
      <c r="SGD9" s="323"/>
      <c r="SGE9" s="323"/>
      <c r="SGF9" s="323"/>
      <c r="SGG9" s="323"/>
      <c r="SGH9" s="323"/>
      <c r="SGI9" s="409"/>
      <c r="SGJ9" s="409"/>
      <c r="SGK9" s="323"/>
      <c r="SGL9" s="323"/>
      <c r="SGM9" s="323"/>
      <c r="SGN9" s="323"/>
      <c r="SGO9" s="323"/>
      <c r="SGP9" s="323"/>
      <c r="SGQ9" s="323"/>
      <c r="SGR9" s="323"/>
      <c r="SGS9" s="323"/>
      <c r="SGT9" s="323"/>
      <c r="SGU9" s="409"/>
      <c r="SGV9" s="409"/>
      <c r="SGW9" s="323"/>
      <c r="SGX9" s="323"/>
      <c r="SGY9" s="323"/>
      <c r="SGZ9" s="323"/>
      <c r="SHA9" s="323"/>
      <c r="SHB9" s="323"/>
      <c r="SHC9" s="323"/>
      <c r="SHD9" s="323"/>
      <c r="SHE9" s="323"/>
      <c r="SHF9" s="323"/>
      <c r="SHG9" s="409"/>
      <c r="SHH9" s="409"/>
      <c r="SHI9" s="323"/>
      <c r="SHJ9" s="323"/>
      <c r="SHK9" s="323"/>
      <c r="SHL9" s="323"/>
      <c r="SHM9" s="323"/>
      <c r="SHN9" s="323"/>
      <c r="SHO9" s="323"/>
      <c r="SHP9" s="323"/>
      <c r="SHQ9" s="323"/>
      <c r="SHR9" s="323"/>
      <c r="SHS9" s="409"/>
      <c r="SHT9" s="409"/>
      <c r="SHU9" s="323"/>
      <c r="SHV9" s="323"/>
      <c r="SHW9" s="323"/>
      <c r="SHX9" s="323"/>
      <c r="SHY9" s="323"/>
      <c r="SHZ9" s="323"/>
      <c r="SIA9" s="323"/>
      <c r="SIB9" s="323"/>
      <c r="SIC9" s="323"/>
      <c r="SID9" s="323"/>
      <c r="SIE9" s="409"/>
      <c r="SIF9" s="409"/>
      <c r="SIG9" s="323"/>
      <c r="SIH9" s="323"/>
      <c r="SII9" s="323"/>
      <c r="SIJ9" s="323"/>
      <c r="SIK9" s="323"/>
      <c r="SIL9" s="323"/>
      <c r="SIM9" s="323"/>
      <c r="SIN9" s="323"/>
      <c r="SIO9" s="323"/>
      <c r="SIP9" s="323"/>
      <c r="SIQ9" s="409"/>
      <c r="SIR9" s="409"/>
      <c r="SIS9" s="323"/>
      <c r="SIT9" s="323"/>
      <c r="SIU9" s="323"/>
      <c r="SIV9" s="323"/>
      <c r="SIW9" s="323"/>
      <c r="SIX9" s="323"/>
      <c r="SIY9" s="323"/>
      <c r="SIZ9" s="323"/>
      <c r="SJA9" s="323"/>
      <c r="SJB9" s="323"/>
      <c r="SJC9" s="409"/>
      <c r="SJD9" s="409"/>
      <c r="SJE9" s="323"/>
      <c r="SJF9" s="323"/>
      <c r="SJG9" s="323"/>
      <c r="SJH9" s="323"/>
      <c r="SJI9" s="323"/>
      <c r="SJJ9" s="323"/>
      <c r="SJK9" s="323"/>
      <c r="SJL9" s="323"/>
      <c r="SJM9" s="323"/>
      <c r="SJN9" s="323"/>
      <c r="SJO9" s="409"/>
      <c r="SJP9" s="409"/>
      <c r="SJQ9" s="323"/>
      <c r="SJR9" s="323"/>
      <c r="SJS9" s="323"/>
      <c r="SJT9" s="323"/>
      <c r="SJU9" s="323"/>
      <c r="SJV9" s="323"/>
      <c r="SJW9" s="323"/>
      <c r="SJX9" s="323"/>
      <c r="SJY9" s="323"/>
      <c r="SJZ9" s="323"/>
      <c r="SKA9" s="409"/>
      <c r="SKB9" s="409"/>
      <c r="SKC9" s="323"/>
      <c r="SKD9" s="323"/>
      <c r="SKE9" s="323"/>
      <c r="SKF9" s="323"/>
      <c r="SKG9" s="323"/>
      <c r="SKH9" s="323"/>
      <c r="SKI9" s="323"/>
      <c r="SKJ9" s="323"/>
      <c r="SKK9" s="323"/>
      <c r="SKL9" s="323"/>
      <c r="SKM9" s="409"/>
      <c r="SKN9" s="409"/>
      <c r="SKO9" s="323"/>
      <c r="SKP9" s="323"/>
      <c r="SKQ9" s="323"/>
      <c r="SKR9" s="323"/>
      <c r="SKS9" s="323"/>
      <c r="SKT9" s="323"/>
      <c r="SKU9" s="323"/>
      <c r="SKV9" s="323"/>
      <c r="SKW9" s="323"/>
      <c r="SKX9" s="323"/>
      <c r="SKY9" s="409"/>
      <c r="SKZ9" s="409"/>
      <c r="SLA9" s="323"/>
      <c r="SLB9" s="323"/>
      <c r="SLC9" s="323"/>
      <c r="SLD9" s="323"/>
      <c r="SLE9" s="323"/>
      <c r="SLF9" s="323"/>
      <c r="SLG9" s="323"/>
      <c r="SLH9" s="323"/>
      <c r="SLI9" s="323"/>
      <c r="SLJ9" s="323"/>
      <c r="SLK9" s="409"/>
      <c r="SLL9" s="409"/>
      <c r="SLM9" s="323"/>
      <c r="SLN9" s="323"/>
      <c r="SLO9" s="323"/>
      <c r="SLP9" s="323"/>
      <c r="SLQ9" s="323"/>
      <c r="SLR9" s="323"/>
      <c r="SLS9" s="323"/>
      <c r="SLT9" s="323"/>
      <c r="SLU9" s="323"/>
      <c r="SLV9" s="323"/>
      <c r="SLW9" s="409"/>
      <c r="SLX9" s="409"/>
      <c r="SLY9" s="323"/>
      <c r="SLZ9" s="323"/>
      <c r="SMA9" s="323"/>
      <c r="SMB9" s="323"/>
      <c r="SMC9" s="323"/>
      <c r="SMD9" s="323"/>
      <c r="SME9" s="323"/>
      <c r="SMF9" s="323"/>
      <c r="SMG9" s="323"/>
      <c r="SMH9" s="323"/>
      <c r="SMI9" s="409"/>
      <c r="SMJ9" s="409"/>
      <c r="SMK9" s="323"/>
      <c r="SML9" s="323"/>
      <c r="SMM9" s="323"/>
      <c r="SMN9" s="323"/>
      <c r="SMO9" s="323"/>
      <c r="SMP9" s="323"/>
      <c r="SMQ9" s="323"/>
      <c r="SMR9" s="323"/>
      <c r="SMS9" s="323"/>
      <c r="SMT9" s="323"/>
      <c r="SMU9" s="409"/>
      <c r="SMV9" s="409"/>
      <c r="SMW9" s="323"/>
      <c r="SMX9" s="323"/>
      <c r="SMY9" s="323"/>
      <c r="SMZ9" s="323"/>
      <c r="SNA9" s="323"/>
      <c r="SNB9" s="323"/>
      <c r="SNC9" s="323"/>
      <c r="SND9" s="323"/>
      <c r="SNE9" s="323"/>
      <c r="SNF9" s="323"/>
      <c r="SNG9" s="409"/>
      <c r="SNH9" s="409"/>
      <c r="SNI9" s="323"/>
      <c r="SNJ9" s="323"/>
      <c r="SNK9" s="323"/>
      <c r="SNL9" s="323"/>
      <c r="SNM9" s="323"/>
      <c r="SNN9" s="323"/>
      <c r="SNO9" s="323"/>
      <c r="SNP9" s="323"/>
      <c r="SNQ9" s="323"/>
      <c r="SNR9" s="323"/>
      <c r="SNS9" s="409"/>
      <c r="SNT9" s="409"/>
      <c r="SNU9" s="323"/>
      <c r="SNV9" s="323"/>
      <c r="SNW9" s="323"/>
      <c r="SNX9" s="323"/>
      <c r="SNY9" s="323"/>
      <c r="SNZ9" s="323"/>
      <c r="SOA9" s="323"/>
      <c r="SOB9" s="323"/>
      <c r="SOC9" s="323"/>
      <c r="SOD9" s="323"/>
      <c r="SOE9" s="409"/>
      <c r="SOF9" s="409"/>
      <c r="SOG9" s="323"/>
      <c r="SOH9" s="323"/>
      <c r="SOI9" s="323"/>
      <c r="SOJ9" s="323"/>
      <c r="SOK9" s="323"/>
      <c r="SOL9" s="323"/>
      <c r="SOM9" s="323"/>
      <c r="SON9" s="323"/>
      <c r="SOO9" s="323"/>
      <c r="SOP9" s="323"/>
      <c r="SOQ9" s="409"/>
      <c r="SOR9" s="409"/>
      <c r="SOS9" s="323"/>
      <c r="SOT9" s="323"/>
      <c r="SOU9" s="323"/>
      <c r="SOV9" s="323"/>
      <c r="SOW9" s="323"/>
      <c r="SOX9" s="323"/>
      <c r="SOY9" s="323"/>
      <c r="SOZ9" s="323"/>
      <c r="SPA9" s="323"/>
      <c r="SPB9" s="323"/>
      <c r="SPC9" s="409"/>
      <c r="SPD9" s="409"/>
      <c r="SPE9" s="323"/>
      <c r="SPF9" s="323"/>
      <c r="SPG9" s="323"/>
      <c r="SPH9" s="323"/>
      <c r="SPI9" s="323"/>
      <c r="SPJ9" s="323"/>
      <c r="SPK9" s="323"/>
      <c r="SPL9" s="323"/>
      <c r="SPM9" s="323"/>
      <c r="SPN9" s="323"/>
      <c r="SPO9" s="409"/>
      <c r="SPP9" s="409"/>
      <c r="SPQ9" s="323"/>
      <c r="SPR9" s="323"/>
      <c r="SPS9" s="323"/>
      <c r="SPT9" s="323"/>
      <c r="SPU9" s="323"/>
      <c r="SPV9" s="323"/>
      <c r="SPW9" s="323"/>
      <c r="SPX9" s="323"/>
      <c r="SPY9" s="323"/>
      <c r="SPZ9" s="323"/>
      <c r="SQA9" s="409"/>
      <c r="SQB9" s="409"/>
      <c r="SQC9" s="323"/>
      <c r="SQD9" s="323"/>
      <c r="SQE9" s="323"/>
      <c r="SQF9" s="323"/>
      <c r="SQG9" s="323"/>
      <c r="SQH9" s="323"/>
      <c r="SQI9" s="323"/>
      <c r="SQJ9" s="323"/>
      <c r="SQK9" s="323"/>
      <c r="SQL9" s="323"/>
      <c r="SQM9" s="409"/>
      <c r="SQN9" s="409"/>
      <c r="SQO9" s="323"/>
      <c r="SQP9" s="323"/>
      <c r="SQQ9" s="323"/>
      <c r="SQR9" s="323"/>
      <c r="SQS9" s="323"/>
      <c r="SQT9" s="323"/>
      <c r="SQU9" s="323"/>
      <c r="SQV9" s="323"/>
      <c r="SQW9" s="323"/>
      <c r="SQX9" s="323"/>
      <c r="SQY9" s="409"/>
      <c r="SQZ9" s="409"/>
      <c r="SRA9" s="323"/>
      <c r="SRB9" s="323"/>
      <c r="SRC9" s="323"/>
      <c r="SRD9" s="323"/>
      <c r="SRE9" s="323"/>
      <c r="SRF9" s="323"/>
      <c r="SRG9" s="323"/>
      <c r="SRH9" s="323"/>
      <c r="SRI9" s="323"/>
      <c r="SRJ9" s="323"/>
      <c r="SRK9" s="409"/>
      <c r="SRL9" s="409"/>
      <c r="SRM9" s="323"/>
      <c r="SRN9" s="323"/>
      <c r="SRO9" s="323"/>
      <c r="SRP9" s="323"/>
      <c r="SRQ9" s="323"/>
      <c r="SRR9" s="323"/>
      <c r="SRS9" s="323"/>
      <c r="SRT9" s="323"/>
      <c r="SRU9" s="323"/>
      <c r="SRV9" s="323"/>
      <c r="SRW9" s="409"/>
      <c r="SRX9" s="409"/>
      <c r="SRY9" s="323"/>
      <c r="SRZ9" s="323"/>
      <c r="SSA9" s="323"/>
      <c r="SSB9" s="323"/>
      <c r="SSC9" s="323"/>
      <c r="SSD9" s="323"/>
      <c r="SSE9" s="323"/>
      <c r="SSF9" s="323"/>
      <c r="SSG9" s="323"/>
      <c r="SSH9" s="323"/>
      <c r="SSI9" s="409"/>
      <c r="SSJ9" s="409"/>
      <c r="SSK9" s="323"/>
      <c r="SSL9" s="323"/>
      <c r="SSM9" s="323"/>
      <c r="SSN9" s="323"/>
      <c r="SSO9" s="323"/>
      <c r="SSP9" s="323"/>
      <c r="SSQ9" s="323"/>
      <c r="SSR9" s="323"/>
      <c r="SSS9" s="323"/>
      <c r="SST9" s="323"/>
      <c r="SSU9" s="409"/>
      <c r="SSV9" s="409"/>
      <c r="SSW9" s="323"/>
      <c r="SSX9" s="323"/>
      <c r="SSY9" s="323"/>
      <c r="SSZ9" s="323"/>
      <c r="STA9" s="323"/>
      <c r="STB9" s="323"/>
      <c r="STC9" s="323"/>
      <c r="STD9" s="323"/>
      <c r="STE9" s="323"/>
      <c r="STF9" s="323"/>
      <c r="STG9" s="409"/>
      <c r="STH9" s="409"/>
      <c r="STI9" s="323"/>
      <c r="STJ9" s="323"/>
      <c r="STK9" s="323"/>
      <c r="STL9" s="323"/>
      <c r="STM9" s="323"/>
      <c r="STN9" s="323"/>
      <c r="STO9" s="323"/>
      <c r="STP9" s="323"/>
      <c r="STQ9" s="323"/>
      <c r="STR9" s="323"/>
      <c r="STS9" s="409"/>
      <c r="STT9" s="409"/>
      <c r="STU9" s="323"/>
      <c r="STV9" s="323"/>
      <c r="STW9" s="323"/>
      <c r="STX9" s="323"/>
      <c r="STY9" s="323"/>
      <c r="STZ9" s="323"/>
      <c r="SUA9" s="323"/>
      <c r="SUB9" s="323"/>
      <c r="SUC9" s="323"/>
      <c r="SUD9" s="323"/>
      <c r="SUE9" s="409"/>
      <c r="SUF9" s="409"/>
      <c r="SUG9" s="323"/>
      <c r="SUH9" s="323"/>
      <c r="SUI9" s="323"/>
      <c r="SUJ9" s="323"/>
      <c r="SUK9" s="323"/>
      <c r="SUL9" s="323"/>
      <c r="SUM9" s="323"/>
      <c r="SUN9" s="323"/>
      <c r="SUO9" s="323"/>
      <c r="SUP9" s="323"/>
      <c r="SUQ9" s="409"/>
      <c r="SUR9" s="409"/>
      <c r="SUS9" s="323"/>
      <c r="SUT9" s="323"/>
      <c r="SUU9" s="323"/>
      <c r="SUV9" s="323"/>
      <c r="SUW9" s="323"/>
      <c r="SUX9" s="323"/>
      <c r="SUY9" s="323"/>
      <c r="SUZ9" s="323"/>
      <c r="SVA9" s="323"/>
      <c r="SVB9" s="323"/>
      <c r="SVC9" s="409"/>
      <c r="SVD9" s="409"/>
      <c r="SVE9" s="323"/>
      <c r="SVF9" s="323"/>
      <c r="SVG9" s="323"/>
      <c r="SVH9" s="323"/>
      <c r="SVI9" s="323"/>
      <c r="SVJ9" s="323"/>
      <c r="SVK9" s="323"/>
      <c r="SVL9" s="323"/>
      <c r="SVM9" s="323"/>
      <c r="SVN9" s="323"/>
      <c r="SVO9" s="409"/>
      <c r="SVP9" s="409"/>
      <c r="SVQ9" s="323"/>
      <c r="SVR9" s="323"/>
      <c r="SVS9" s="323"/>
      <c r="SVT9" s="323"/>
      <c r="SVU9" s="323"/>
      <c r="SVV9" s="323"/>
      <c r="SVW9" s="323"/>
      <c r="SVX9" s="323"/>
      <c r="SVY9" s="323"/>
      <c r="SVZ9" s="323"/>
      <c r="SWA9" s="409"/>
      <c r="SWB9" s="409"/>
      <c r="SWC9" s="323"/>
      <c r="SWD9" s="323"/>
      <c r="SWE9" s="323"/>
      <c r="SWF9" s="323"/>
      <c r="SWG9" s="323"/>
      <c r="SWH9" s="323"/>
      <c r="SWI9" s="323"/>
      <c r="SWJ9" s="323"/>
      <c r="SWK9" s="323"/>
      <c r="SWL9" s="323"/>
      <c r="SWM9" s="409"/>
      <c r="SWN9" s="409"/>
      <c r="SWO9" s="323"/>
      <c r="SWP9" s="323"/>
      <c r="SWQ9" s="323"/>
      <c r="SWR9" s="323"/>
      <c r="SWS9" s="323"/>
      <c r="SWT9" s="323"/>
      <c r="SWU9" s="323"/>
      <c r="SWV9" s="323"/>
      <c r="SWW9" s="323"/>
      <c r="SWX9" s="323"/>
      <c r="SWY9" s="409"/>
      <c r="SWZ9" s="409"/>
      <c r="SXA9" s="323"/>
      <c r="SXB9" s="323"/>
      <c r="SXC9" s="323"/>
      <c r="SXD9" s="323"/>
      <c r="SXE9" s="323"/>
      <c r="SXF9" s="323"/>
      <c r="SXG9" s="323"/>
      <c r="SXH9" s="323"/>
      <c r="SXI9" s="323"/>
      <c r="SXJ9" s="323"/>
      <c r="SXK9" s="409"/>
      <c r="SXL9" s="409"/>
      <c r="SXM9" s="323"/>
      <c r="SXN9" s="323"/>
      <c r="SXO9" s="323"/>
      <c r="SXP9" s="323"/>
      <c r="SXQ9" s="323"/>
      <c r="SXR9" s="323"/>
      <c r="SXS9" s="323"/>
      <c r="SXT9" s="323"/>
      <c r="SXU9" s="323"/>
      <c r="SXV9" s="323"/>
      <c r="SXW9" s="409"/>
      <c r="SXX9" s="409"/>
      <c r="SXY9" s="323"/>
      <c r="SXZ9" s="323"/>
      <c r="SYA9" s="323"/>
      <c r="SYB9" s="323"/>
      <c r="SYC9" s="323"/>
      <c r="SYD9" s="323"/>
      <c r="SYE9" s="323"/>
      <c r="SYF9" s="323"/>
      <c r="SYG9" s="323"/>
      <c r="SYH9" s="323"/>
      <c r="SYI9" s="409"/>
      <c r="SYJ9" s="409"/>
      <c r="SYK9" s="323"/>
      <c r="SYL9" s="323"/>
      <c r="SYM9" s="323"/>
      <c r="SYN9" s="323"/>
      <c r="SYO9" s="323"/>
      <c r="SYP9" s="323"/>
      <c r="SYQ9" s="323"/>
      <c r="SYR9" s="323"/>
      <c r="SYS9" s="323"/>
      <c r="SYT9" s="323"/>
      <c r="SYU9" s="409"/>
      <c r="SYV9" s="409"/>
      <c r="SYW9" s="323"/>
      <c r="SYX9" s="323"/>
      <c r="SYY9" s="323"/>
      <c r="SYZ9" s="323"/>
      <c r="SZA9" s="323"/>
      <c r="SZB9" s="323"/>
      <c r="SZC9" s="323"/>
      <c r="SZD9" s="323"/>
      <c r="SZE9" s="323"/>
      <c r="SZF9" s="323"/>
      <c r="SZG9" s="409"/>
      <c r="SZH9" s="409"/>
      <c r="SZI9" s="323"/>
      <c r="SZJ9" s="323"/>
      <c r="SZK9" s="323"/>
      <c r="SZL9" s="323"/>
      <c r="SZM9" s="323"/>
      <c r="SZN9" s="323"/>
      <c r="SZO9" s="323"/>
      <c r="SZP9" s="323"/>
      <c r="SZQ9" s="323"/>
      <c r="SZR9" s="323"/>
      <c r="SZS9" s="409"/>
      <c r="SZT9" s="409"/>
      <c r="SZU9" s="323"/>
      <c r="SZV9" s="323"/>
      <c r="SZW9" s="323"/>
      <c r="SZX9" s="323"/>
      <c r="SZY9" s="323"/>
      <c r="SZZ9" s="323"/>
      <c r="TAA9" s="323"/>
      <c r="TAB9" s="323"/>
      <c r="TAC9" s="323"/>
      <c r="TAD9" s="323"/>
      <c r="TAE9" s="409"/>
      <c r="TAF9" s="409"/>
      <c r="TAG9" s="323"/>
      <c r="TAH9" s="323"/>
      <c r="TAI9" s="323"/>
      <c r="TAJ9" s="323"/>
      <c r="TAK9" s="323"/>
      <c r="TAL9" s="323"/>
      <c r="TAM9" s="323"/>
      <c r="TAN9" s="323"/>
      <c r="TAO9" s="323"/>
      <c r="TAP9" s="323"/>
      <c r="TAQ9" s="409"/>
      <c r="TAR9" s="409"/>
      <c r="TAS9" s="323"/>
      <c r="TAT9" s="323"/>
      <c r="TAU9" s="323"/>
      <c r="TAV9" s="323"/>
      <c r="TAW9" s="323"/>
      <c r="TAX9" s="323"/>
      <c r="TAY9" s="323"/>
      <c r="TAZ9" s="323"/>
      <c r="TBA9" s="323"/>
      <c r="TBB9" s="323"/>
      <c r="TBC9" s="409"/>
      <c r="TBD9" s="409"/>
      <c r="TBE9" s="323"/>
      <c r="TBF9" s="323"/>
      <c r="TBG9" s="323"/>
      <c r="TBH9" s="323"/>
      <c r="TBI9" s="323"/>
      <c r="TBJ9" s="323"/>
      <c r="TBK9" s="323"/>
      <c r="TBL9" s="323"/>
      <c r="TBM9" s="323"/>
      <c r="TBN9" s="323"/>
      <c r="TBO9" s="409"/>
      <c r="TBP9" s="409"/>
      <c r="TBQ9" s="323"/>
      <c r="TBR9" s="323"/>
      <c r="TBS9" s="323"/>
      <c r="TBT9" s="323"/>
      <c r="TBU9" s="323"/>
      <c r="TBV9" s="323"/>
      <c r="TBW9" s="323"/>
      <c r="TBX9" s="323"/>
      <c r="TBY9" s="323"/>
      <c r="TBZ9" s="323"/>
      <c r="TCA9" s="409"/>
      <c r="TCB9" s="409"/>
      <c r="TCC9" s="323"/>
      <c r="TCD9" s="323"/>
      <c r="TCE9" s="323"/>
      <c r="TCF9" s="323"/>
      <c r="TCG9" s="323"/>
      <c r="TCH9" s="323"/>
      <c r="TCI9" s="323"/>
      <c r="TCJ9" s="323"/>
      <c r="TCK9" s="323"/>
      <c r="TCL9" s="323"/>
      <c r="TCM9" s="409"/>
      <c r="TCN9" s="409"/>
      <c r="TCO9" s="323"/>
      <c r="TCP9" s="323"/>
      <c r="TCQ9" s="323"/>
      <c r="TCR9" s="323"/>
      <c r="TCS9" s="323"/>
      <c r="TCT9" s="323"/>
      <c r="TCU9" s="323"/>
      <c r="TCV9" s="323"/>
      <c r="TCW9" s="323"/>
      <c r="TCX9" s="323"/>
      <c r="TCY9" s="409"/>
      <c r="TCZ9" s="409"/>
      <c r="TDA9" s="323"/>
      <c r="TDB9" s="323"/>
      <c r="TDC9" s="323"/>
      <c r="TDD9" s="323"/>
      <c r="TDE9" s="323"/>
      <c r="TDF9" s="323"/>
      <c r="TDG9" s="323"/>
      <c r="TDH9" s="323"/>
      <c r="TDI9" s="323"/>
      <c r="TDJ9" s="323"/>
      <c r="TDK9" s="409"/>
      <c r="TDL9" s="409"/>
      <c r="TDM9" s="323"/>
      <c r="TDN9" s="323"/>
      <c r="TDO9" s="323"/>
      <c r="TDP9" s="323"/>
      <c r="TDQ9" s="323"/>
      <c r="TDR9" s="323"/>
      <c r="TDS9" s="323"/>
      <c r="TDT9" s="323"/>
      <c r="TDU9" s="323"/>
      <c r="TDV9" s="323"/>
      <c r="TDW9" s="409"/>
      <c r="TDX9" s="409"/>
      <c r="TDY9" s="323"/>
      <c r="TDZ9" s="323"/>
      <c r="TEA9" s="323"/>
      <c r="TEB9" s="323"/>
      <c r="TEC9" s="323"/>
      <c r="TED9" s="323"/>
      <c r="TEE9" s="323"/>
      <c r="TEF9" s="323"/>
      <c r="TEG9" s="323"/>
      <c r="TEH9" s="323"/>
      <c r="TEI9" s="409"/>
      <c r="TEJ9" s="409"/>
      <c r="TEK9" s="323"/>
      <c r="TEL9" s="323"/>
      <c r="TEM9" s="323"/>
      <c r="TEN9" s="323"/>
      <c r="TEO9" s="323"/>
      <c r="TEP9" s="323"/>
      <c r="TEQ9" s="323"/>
      <c r="TER9" s="323"/>
      <c r="TES9" s="323"/>
      <c r="TET9" s="323"/>
      <c r="TEU9" s="409"/>
      <c r="TEV9" s="409"/>
      <c r="TEW9" s="323"/>
      <c r="TEX9" s="323"/>
      <c r="TEY9" s="323"/>
      <c r="TEZ9" s="323"/>
      <c r="TFA9" s="323"/>
      <c r="TFB9" s="323"/>
      <c r="TFC9" s="323"/>
      <c r="TFD9" s="323"/>
      <c r="TFE9" s="323"/>
      <c r="TFF9" s="323"/>
      <c r="TFG9" s="409"/>
      <c r="TFH9" s="409"/>
      <c r="TFI9" s="323"/>
      <c r="TFJ9" s="323"/>
      <c r="TFK9" s="323"/>
      <c r="TFL9" s="323"/>
      <c r="TFM9" s="323"/>
      <c r="TFN9" s="323"/>
      <c r="TFO9" s="323"/>
      <c r="TFP9" s="323"/>
      <c r="TFQ9" s="323"/>
      <c r="TFR9" s="323"/>
      <c r="TFS9" s="409"/>
      <c r="TFT9" s="409"/>
      <c r="TFU9" s="323"/>
      <c r="TFV9" s="323"/>
      <c r="TFW9" s="323"/>
      <c r="TFX9" s="323"/>
      <c r="TFY9" s="323"/>
      <c r="TFZ9" s="323"/>
      <c r="TGA9" s="323"/>
      <c r="TGB9" s="323"/>
      <c r="TGC9" s="323"/>
      <c r="TGD9" s="323"/>
      <c r="TGE9" s="409"/>
      <c r="TGF9" s="409"/>
      <c r="TGG9" s="323"/>
      <c r="TGH9" s="323"/>
      <c r="TGI9" s="323"/>
      <c r="TGJ9" s="323"/>
      <c r="TGK9" s="323"/>
      <c r="TGL9" s="323"/>
      <c r="TGM9" s="323"/>
      <c r="TGN9" s="323"/>
      <c r="TGO9" s="323"/>
      <c r="TGP9" s="323"/>
      <c r="TGQ9" s="409"/>
      <c r="TGR9" s="409"/>
      <c r="TGS9" s="323"/>
      <c r="TGT9" s="323"/>
      <c r="TGU9" s="323"/>
      <c r="TGV9" s="323"/>
      <c r="TGW9" s="323"/>
      <c r="TGX9" s="323"/>
      <c r="TGY9" s="323"/>
      <c r="TGZ9" s="323"/>
      <c r="THA9" s="323"/>
      <c r="THB9" s="323"/>
      <c r="THC9" s="409"/>
      <c r="THD9" s="409"/>
      <c r="THE9" s="323"/>
      <c r="THF9" s="323"/>
      <c r="THG9" s="323"/>
      <c r="THH9" s="323"/>
      <c r="THI9" s="323"/>
      <c r="THJ9" s="323"/>
      <c r="THK9" s="323"/>
      <c r="THL9" s="323"/>
      <c r="THM9" s="323"/>
      <c r="THN9" s="323"/>
      <c r="THO9" s="409"/>
      <c r="THP9" s="409"/>
      <c r="THQ9" s="323"/>
      <c r="THR9" s="323"/>
      <c r="THS9" s="323"/>
      <c r="THT9" s="323"/>
      <c r="THU9" s="323"/>
      <c r="THV9" s="323"/>
      <c r="THW9" s="323"/>
      <c r="THX9" s="323"/>
      <c r="THY9" s="323"/>
      <c r="THZ9" s="323"/>
      <c r="TIA9" s="409"/>
      <c r="TIB9" s="409"/>
      <c r="TIC9" s="323"/>
      <c r="TID9" s="323"/>
      <c r="TIE9" s="323"/>
      <c r="TIF9" s="323"/>
      <c r="TIG9" s="323"/>
      <c r="TIH9" s="323"/>
      <c r="TII9" s="323"/>
      <c r="TIJ9" s="323"/>
      <c r="TIK9" s="323"/>
      <c r="TIL9" s="323"/>
      <c r="TIM9" s="409"/>
      <c r="TIN9" s="409"/>
      <c r="TIO9" s="323"/>
      <c r="TIP9" s="323"/>
      <c r="TIQ9" s="323"/>
      <c r="TIR9" s="323"/>
      <c r="TIS9" s="323"/>
      <c r="TIT9" s="323"/>
      <c r="TIU9" s="323"/>
      <c r="TIV9" s="323"/>
      <c r="TIW9" s="323"/>
      <c r="TIX9" s="323"/>
      <c r="TIY9" s="409"/>
      <c r="TIZ9" s="409"/>
      <c r="TJA9" s="323"/>
      <c r="TJB9" s="323"/>
      <c r="TJC9" s="323"/>
      <c r="TJD9" s="323"/>
      <c r="TJE9" s="323"/>
      <c r="TJF9" s="323"/>
      <c r="TJG9" s="323"/>
      <c r="TJH9" s="323"/>
      <c r="TJI9" s="323"/>
      <c r="TJJ9" s="323"/>
      <c r="TJK9" s="409"/>
      <c r="TJL9" s="409"/>
      <c r="TJM9" s="323"/>
      <c r="TJN9" s="323"/>
      <c r="TJO9" s="323"/>
      <c r="TJP9" s="323"/>
      <c r="TJQ9" s="323"/>
      <c r="TJR9" s="323"/>
      <c r="TJS9" s="323"/>
      <c r="TJT9" s="323"/>
      <c r="TJU9" s="323"/>
      <c r="TJV9" s="323"/>
      <c r="TJW9" s="409"/>
      <c r="TJX9" s="409"/>
      <c r="TJY9" s="323"/>
      <c r="TJZ9" s="323"/>
      <c r="TKA9" s="323"/>
      <c r="TKB9" s="323"/>
      <c r="TKC9" s="323"/>
      <c r="TKD9" s="323"/>
      <c r="TKE9" s="323"/>
      <c r="TKF9" s="323"/>
      <c r="TKG9" s="323"/>
      <c r="TKH9" s="323"/>
      <c r="TKI9" s="409"/>
      <c r="TKJ9" s="409"/>
      <c r="TKK9" s="323"/>
      <c r="TKL9" s="323"/>
      <c r="TKM9" s="323"/>
      <c r="TKN9" s="323"/>
      <c r="TKO9" s="323"/>
      <c r="TKP9" s="323"/>
      <c r="TKQ9" s="323"/>
      <c r="TKR9" s="323"/>
      <c r="TKS9" s="323"/>
      <c r="TKT9" s="323"/>
      <c r="TKU9" s="409"/>
      <c r="TKV9" s="409"/>
      <c r="TKW9" s="323"/>
      <c r="TKX9" s="323"/>
      <c r="TKY9" s="323"/>
      <c r="TKZ9" s="323"/>
      <c r="TLA9" s="323"/>
      <c r="TLB9" s="323"/>
      <c r="TLC9" s="323"/>
      <c r="TLD9" s="323"/>
      <c r="TLE9" s="323"/>
      <c r="TLF9" s="323"/>
      <c r="TLG9" s="409"/>
      <c r="TLH9" s="409"/>
      <c r="TLI9" s="323"/>
      <c r="TLJ9" s="323"/>
      <c r="TLK9" s="323"/>
      <c r="TLL9" s="323"/>
      <c r="TLM9" s="323"/>
      <c r="TLN9" s="323"/>
      <c r="TLO9" s="323"/>
      <c r="TLP9" s="323"/>
      <c r="TLQ9" s="323"/>
      <c r="TLR9" s="323"/>
      <c r="TLS9" s="409"/>
      <c r="TLT9" s="409"/>
      <c r="TLU9" s="323"/>
      <c r="TLV9" s="323"/>
      <c r="TLW9" s="323"/>
      <c r="TLX9" s="323"/>
      <c r="TLY9" s="323"/>
      <c r="TLZ9" s="323"/>
      <c r="TMA9" s="323"/>
      <c r="TMB9" s="323"/>
      <c r="TMC9" s="323"/>
      <c r="TMD9" s="323"/>
      <c r="TME9" s="409"/>
      <c r="TMF9" s="409"/>
      <c r="TMG9" s="323"/>
      <c r="TMH9" s="323"/>
      <c r="TMI9" s="323"/>
      <c r="TMJ9" s="323"/>
      <c r="TMK9" s="323"/>
      <c r="TML9" s="323"/>
      <c r="TMM9" s="323"/>
      <c r="TMN9" s="323"/>
      <c r="TMO9" s="323"/>
      <c r="TMP9" s="323"/>
      <c r="TMQ9" s="409"/>
      <c r="TMR9" s="409"/>
      <c r="TMS9" s="323"/>
      <c r="TMT9" s="323"/>
      <c r="TMU9" s="323"/>
      <c r="TMV9" s="323"/>
      <c r="TMW9" s="323"/>
      <c r="TMX9" s="323"/>
      <c r="TMY9" s="323"/>
      <c r="TMZ9" s="323"/>
      <c r="TNA9" s="323"/>
      <c r="TNB9" s="323"/>
      <c r="TNC9" s="409"/>
      <c r="TND9" s="409"/>
      <c r="TNE9" s="323"/>
      <c r="TNF9" s="323"/>
      <c r="TNG9" s="323"/>
      <c r="TNH9" s="323"/>
      <c r="TNI9" s="323"/>
      <c r="TNJ9" s="323"/>
      <c r="TNK9" s="323"/>
      <c r="TNL9" s="323"/>
      <c r="TNM9" s="323"/>
      <c r="TNN9" s="323"/>
      <c r="TNO9" s="409"/>
      <c r="TNP9" s="409"/>
      <c r="TNQ9" s="323"/>
      <c r="TNR9" s="323"/>
      <c r="TNS9" s="323"/>
      <c r="TNT9" s="323"/>
      <c r="TNU9" s="323"/>
      <c r="TNV9" s="323"/>
      <c r="TNW9" s="323"/>
      <c r="TNX9" s="323"/>
      <c r="TNY9" s="323"/>
      <c r="TNZ9" s="323"/>
      <c r="TOA9" s="409"/>
      <c r="TOB9" s="409"/>
      <c r="TOC9" s="323"/>
      <c r="TOD9" s="323"/>
      <c r="TOE9" s="323"/>
      <c r="TOF9" s="323"/>
      <c r="TOG9" s="323"/>
      <c r="TOH9" s="323"/>
      <c r="TOI9" s="323"/>
      <c r="TOJ9" s="323"/>
      <c r="TOK9" s="323"/>
      <c r="TOL9" s="323"/>
      <c r="TOM9" s="409"/>
      <c r="TON9" s="409"/>
      <c r="TOO9" s="323"/>
      <c r="TOP9" s="323"/>
      <c r="TOQ9" s="323"/>
      <c r="TOR9" s="323"/>
      <c r="TOS9" s="323"/>
      <c r="TOT9" s="323"/>
      <c r="TOU9" s="323"/>
      <c r="TOV9" s="323"/>
      <c r="TOW9" s="323"/>
      <c r="TOX9" s="323"/>
      <c r="TOY9" s="409"/>
      <c r="TOZ9" s="409"/>
      <c r="TPA9" s="323"/>
      <c r="TPB9" s="323"/>
      <c r="TPC9" s="323"/>
      <c r="TPD9" s="323"/>
      <c r="TPE9" s="323"/>
      <c r="TPF9" s="323"/>
      <c r="TPG9" s="323"/>
      <c r="TPH9" s="323"/>
      <c r="TPI9" s="323"/>
      <c r="TPJ9" s="323"/>
      <c r="TPK9" s="409"/>
      <c r="TPL9" s="409"/>
      <c r="TPM9" s="323"/>
      <c r="TPN9" s="323"/>
      <c r="TPO9" s="323"/>
      <c r="TPP9" s="323"/>
      <c r="TPQ9" s="323"/>
      <c r="TPR9" s="323"/>
      <c r="TPS9" s="323"/>
      <c r="TPT9" s="323"/>
      <c r="TPU9" s="323"/>
      <c r="TPV9" s="323"/>
      <c r="TPW9" s="409"/>
      <c r="TPX9" s="409"/>
      <c r="TPY9" s="323"/>
      <c r="TPZ9" s="323"/>
      <c r="TQA9" s="323"/>
      <c r="TQB9" s="323"/>
      <c r="TQC9" s="323"/>
      <c r="TQD9" s="323"/>
      <c r="TQE9" s="323"/>
      <c r="TQF9" s="323"/>
      <c r="TQG9" s="323"/>
      <c r="TQH9" s="323"/>
      <c r="TQI9" s="409"/>
      <c r="TQJ9" s="409"/>
      <c r="TQK9" s="323"/>
      <c r="TQL9" s="323"/>
      <c r="TQM9" s="323"/>
      <c r="TQN9" s="323"/>
      <c r="TQO9" s="323"/>
      <c r="TQP9" s="323"/>
      <c r="TQQ9" s="323"/>
      <c r="TQR9" s="323"/>
      <c r="TQS9" s="323"/>
      <c r="TQT9" s="323"/>
      <c r="TQU9" s="409"/>
      <c r="TQV9" s="409"/>
      <c r="TQW9" s="323"/>
      <c r="TQX9" s="323"/>
      <c r="TQY9" s="323"/>
      <c r="TQZ9" s="323"/>
      <c r="TRA9" s="323"/>
      <c r="TRB9" s="323"/>
      <c r="TRC9" s="323"/>
      <c r="TRD9" s="323"/>
      <c r="TRE9" s="323"/>
      <c r="TRF9" s="323"/>
      <c r="TRG9" s="409"/>
      <c r="TRH9" s="409"/>
      <c r="TRI9" s="323"/>
      <c r="TRJ9" s="323"/>
      <c r="TRK9" s="323"/>
      <c r="TRL9" s="323"/>
      <c r="TRM9" s="323"/>
      <c r="TRN9" s="323"/>
      <c r="TRO9" s="323"/>
      <c r="TRP9" s="323"/>
      <c r="TRQ9" s="323"/>
      <c r="TRR9" s="323"/>
      <c r="TRS9" s="409"/>
      <c r="TRT9" s="409"/>
      <c r="TRU9" s="323"/>
      <c r="TRV9" s="323"/>
      <c r="TRW9" s="323"/>
      <c r="TRX9" s="323"/>
      <c r="TRY9" s="323"/>
      <c r="TRZ9" s="323"/>
      <c r="TSA9" s="323"/>
      <c r="TSB9" s="323"/>
      <c r="TSC9" s="323"/>
      <c r="TSD9" s="323"/>
      <c r="TSE9" s="409"/>
      <c r="TSF9" s="409"/>
      <c r="TSG9" s="323"/>
      <c r="TSH9" s="323"/>
      <c r="TSI9" s="323"/>
      <c r="TSJ9" s="323"/>
      <c r="TSK9" s="323"/>
      <c r="TSL9" s="323"/>
      <c r="TSM9" s="323"/>
      <c r="TSN9" s="323"/>
      <c r="TSO9" s="323"/>
      <c r="TSP9" s="323"/>
      <c r="TSQ9" s="409"/>
      <c r="TSR9" s="409"/>
      <c r="TSS9" s="323"/>
      <c r="TST9" s="323"/>
      <c r="TSU9" s="323"/>
      <c r="TSV9" s="323"/>
      <c r="TSW9" s="323"/>
      <c r="TSX9" s="323"/>
      <c r="TSY9" s="323"/>
      <c r="TSZ9" s="323"/>
      <c r="TTA9" s="323"/>
      <c r="TTB9" s="323"/>
      <c r="TTC9" s="409"/>
      <c r="TTD9" s="409"/>
      <c r="TTE9" s="323"/>
      <c r="TTF9" s="323"/>
      <c r="TTG9" s="323"/>
      <c r="TTH9" s="323"/>
      <c r="TTI9" s="323"/>
      <c r="TTJ9" s="323"/>
      <c r="TTK9" s="323"/>
      <c r="TTL9" s="323"/>
      <c r="TTM9" s="323"/>
      <c r="TTN9" s="323"/>
      <c r="TTO9" s="409"/>
      <c r="TTP9" s="409"/>
      <c r="TTQ9" s="323"/>
      <c r="TTR9" s="323"/>
      <c r="TTS9" s="323"/>
      <c r="TTT9" s="323"/>
      <c r="TTU9" s="323"/>
      <c r="TTV9" s="323"/>
      <c r="TTW9" s="323"/>
      <c r="TTX9" s="323"/>
      <c r="TTY9" s="323"/>
      <c r="TTZ9" s="323"/>
      <c r="TUA9" s="409"/>
      <c r="TUB9" s="409"/>
      <c r="TUC9" s="323"/>
      <c r="TUD9" s="323"/>
      <c r="TUE9" s="323"/>
      <c r="TUF9" s="323"/>
      <c r="TUG9" s="323"/>
      <c r="TUH9" s="323"/>
      <c r="TUI9" s="323"/>
      <c r="TUJ9" s="323"/>
      <c r="TUK9" s="323"/>
      <c r="TUL9" s="323"/>
      <c r="TUM9" s="409"/>
      <c r="TUN9" s="409"/>
      <c r="TUO9" s="323"/>
      <c r="TUP9" s="323"/>
      <c r="TUQ9" s="323"/>
      <c r="TUR9" s="323"/>
      <c r="TUS9" s="323"/>
      <c r="TUT9" s="323"/>
      <c r="TUU9" s="323"/>
      <c r="TUV9" s="323"/>
      <c r="TUW9" s="323"/>
      <c r="TUX9" s="323"/>
      <c r="TUY9" s="409"/>
      <c r="TUZ9" s="409"/>
      <c r="TVA9" s="323"/>
      <c r="TVB9" s="323"/>
      <c r="TVC9" s="323"/>
      <c r="TVD9" s="323"/>
      <c r="TVE9" s="323"/>
      <c r="TVF9" s="323"/>
      <c r="TVG9" s="323"/>
      <c r="TVH9" s="323"/>
      <c r="TVI9" s="323"/>
      <c r="TVJ9" s="323"/>
      <c r="TVK9" s="409"/>
      <c r="TVL9" s="409"/>
      <c r="TVM9" s="323"/>
      <c r="TVN9" s="323"/>
      <c r="TVO9" s="323"/>
      <c r="TVP9" s="323"/>
      <c r="TVQ9" s="323"/>
      <c r="TVR9" s="323"/>
      <c r="TVS9" s="323"/>
      <c r="TVT9" s="323"/>
      <c r="TVU9" s="323"/>
      <c r="TVV9" s="323"/>
      <c r="TVW9" s="409"/>
      <c r="TVX9" s="409"/>
      <c r="TVY9" s="323"/>
      <c r="TVZ9" s="323"/>
      <c r="TWA9" s="323"/>
      <c r="TWB9" s="323"/>
      <c r="TWC9" s="323"/>
      <c r="TWD9" s="323"/>
      <c r="TWE9" s="323"/>
      <c r="TWF9" s="323"/>
      <c r="TWG9" s="323"/>
      <c r="TWH9" s="323"/>
      <c r="TWI9" s="409"/>
      <c r="TWJ9" s="409"/>
      <c r="TWK9" s="323"/>
      <c r="TWL9" s="323"/>
      <c r="TWM9" s="323"/>
      <c r="TWN9" s="323"/>
      <c r="TWO9" s="323"/>
      <c r="TWP9" s="323"/>
      <c r="TWQ9" s="323"/>
      <c r="TWR9" s="323"/>
      <c r="TWS9" s="323"/>
      <c r="TWT9" s="323"/>
      <c r="TWU9" s="409"/>
      <c r="TWV9" s="409"/>
      <c r="TWW9" s="323"/>
      <c r="TWX9" s="323"/>
      <c r="TWY9" s="323"/>
      <c r="TWZ9" s="323"/>
      <c r="TXA9" s="323"/>
      <c r="TXB9" s="323"/>
      <c r="TXC9" s="323"/>
      <c r="TXD9" s="323"/>
      <c r="TXE9" s="323"/>
      <c r="TXF9" s="323"/>
      <c r="TXG9" s="409"/>
      <c r="TXH9" s="409"/>
      <c r="TXI9" s="323"/>
      <c r="TXJ9" s="323"/>
      <c r="TXK9" s="323"/>
      <c r="TXL9" s="323"/>
      <c r="TXM9" s="323"/>
      <c r="TXN9" s="323"/>
      <c r="TXO9" s="323"/>
      <c r="TXP9" s="323"/>
      <c r="TXQ9" s="323"/>
      <c r="TXR9" s="323"/>
      <c r="TXS9" s="409"/>
      <c r="TXT9" s="409"/>
      <c r="TXU9" s="323"/>
      <c r="TXV9" s="323"/>
      <c r="TXW9" s="323"/>
      <c r="TXX9" s="323"/>
      <c r="TXY9" s="323"/>
      <c r="TXZ9" s="323"/>
      <c r="TYA9" s="323"/>
      <c r="TYB9" s="323"/>
      <c r="TYC9" s="323"/>
      <c r="TYD9" s="323"/>
      <c r="TYE9" s="409"/>
      <c r="TYF9" s="409"/>
      <c r="TYG9" s="323"/>
      <c r="TYH9" s="323"/>
      <c r="TYI9" s="323"/>
      <c r="TYJ9" s="323"/>
      <c r="TYK9" s="323"/>
      <c r="TYL9" s="323"/>
      <c r="TYM9" s="323"/>
      <c r="TYN9" s="323"/>
      <c r="TYO9" s="323"/>
      <c r="TYP9" s="323"/>
      <c r="TYQ9" s="409"/>
      <c r="TYR9" s="409"/>
      <c r="TYS9" s="323"/>
      <c r="TYT9" s="323"/>
      <c r="TYU9" s="323"/>
      <c r="TYV9" s="323"/>
      <c r="TYW9" s="323"/>
      <c r="TYX9" s="323"/>
      <c r="TYY9" s="323"/>
      <c r="TYZ9" s="323"/>
      <c r="TZA9" s="323"/>
      <c r="TZB9" s="323"/>
      <c r="TZC9" s="409"/>
      <c r="TZD9" s="409"/>
      <c r="TZE9" s="323"/>
      <c r="TZF9" s="323"/>
      <c r="TZG9" s="323"/>
      <c r="TZH9" s="323"/>
      <c r="TZI9" s="323"/>
      <c r="TZJ9" s="323"/>
      <c r="TZK9" s="323"/>
      <c r="TZL9" s="323"/>
      <c r="TZM9" s="323"/>
      <c r="TZN9" s="323"/>
      <c r="TZO9" s="409"/>
      <c r="TZP9" s="409"/>
      <c r="TZQ9" s="323"/>
      <c r="TZR9" s="323"/>
      <c r="TZS9" s="323"/>
      <c r="TZT9" s="323"/>
      <c r="TZU9" s="323"/>
      <c r="TZV9" s="323"/>
      <c r="TZW9" s="323"/>
      <c r="TZX9" s="323"/>
      <c r="TZY9" s="323"/>
      <c r="TZZ9" s="323"/>
      <c r="UAA9" s="409"/>
      <c r="UAB9" s="409"/>
      <c r="UAC9" s="323"/>
      <c r="UAD9" s="323"/>
      <c r="UAE9" s="323"/>
      <c r="UAF9" s="323"/>
      <c r="UAG9" s="323"/>
      <c r="UAH9" s="323"/>
      <c r="UAI9" s="323"/>
      <c r="UAJ9" s="323"/>
      <c r="UAK9" s="323"/>
      <c r="UAL9" s="323"/>
      <c r="UAM9" s="409"/>
      <c r="UAN9" s="409"/>
      <c r="UAO9" s="323"/>
      <c r="UAP9" s="323"/>
      <c r="UAQ9" s="323"/>
      <c r="UAR9" s="323"/>
      <c r="UAS9" s="323"/>
      <c r="UAT9" s="323"/>
      <c r="UAU9" s="323"/>
      <c r="UAV9" s="323"/>
      <c r="UAW9" s="323"/>
      <c r="UAX9" s="323"/>
      <c r="UAY9" s="409"/>
      <c r="UAZ9" s="409"/>
      <c r="UBA9" s="323"/>
      <c r="UBB9" s="323"/>
      <c r="UBC9" s="323"/>
      <c r="UBD9" s="323"/>
      <c r="UBE9" s="323"/>
      <c r="UBF9" s="323"/>
      <c r="UBG9" s="323"/>
      <c r="UBH9" s="323"/>
      <c r="UBI9" s="323"/>
      <c r="UBJ9" s="323"/>
      <c r="UBK9" s="409"/>
      <c r="UBL9" s="409"/>
      <c r="UBM9" s="323"/>
      <c r="UBN9" s="323"/>
      <c r="UBO9" s="323"/>
      <c r="UBP9" s="323"/>
      <c r="UBQ9" s="323"/>
      <c r="UBR9" s="323"/>
      <c r="UBS9" s="323"/>
      <c r="UBT9" s="323"/>
      <c r="UBU9" s="323"/>
      <c r="UBV9" s="323"/>
      <c r="UBW9" s="409"/>
      <c r="UBX9" s="409"/>
      <c r="UBY9" s="323"/>
      <c r="UBZ9" s="323"/>
      <c r="UCA9" s="323"/>
      <c r="UCB9" s="323"/>
      <c r="UCC9" s="323"/>
      <c r="UCD9" s="323"/>
      <c r="UCE9" s="323"/>
      <c r="UCF9" s="323"/>
      <c r="UCG9" s="323"/>
      <c r="UCH9" s="323"/>
      <c r="UCI9" s="409"/>
      <c r="UCJ9" s="409"/>
      <c r="UCK9" s="323"/>
      <c r="UCL9" s="323"/>
      <c r="UCM9" s="323"/>
      <c r="UCN9" s="323"/>
      <c r="UCO9" s="323"/>
      <c r="UCP9" s="323"/>
      <c r="UCQ9" s="323"/>
      <c r="UCR9" s="323"/>
      <c r="UCS9" s="323"/>
      <c r="UCT9" s="323"/>
      <c r="UCU9" s="409"/>
      <c r="UCV9" s="409"/>
      <c r="UCW9" s="323"/>
      <c r="UCX9" s="323"/>
      <c r="UCY9" s="323"/>
      <c r="UCZ9" s="323"/>
      <c r="UDA9" s="323"/>
      <c r="UDB9" s="323"/>
      <c r="UDC9" s="323"/>
      <c r="UDD9" s="323"/>
      <c r="UDE9" s="323"/>
      <c r="UDF9" s="323"/>
      <c r="UDG9" s="409"/>
      <c r="UDH9" s="409"/>
      <c r="UDI9" s="323"/>
      <c r="UDJ9" s="323"/>
      <c r="UDK9" s="323"/>
      <c r="UDL9" s="323"/>
      <c r="UDM9" s="323"/>
      <c r="UDN9" s="323"/>
      <c r="UDO9" s="323"/>
      <c r="UDP9" s="323"/>
      <c r="UDQ9" s="323"/>
      <c r="UDR9" s="323"/>
      <c r="UDS9" s="409"/>
      <c r="UDT9" s="409"/>
      <c r="UDU9" s="323"/>
      <c r="UDV9" s="323"/>
      <c r="UDW9" s="323"/>
      <c r="UDX9" s="323"/>
      <c r="UDY9" s="323"/>
      <c r="UDZ9" s="323"/>
      <c r="UEA9" s="323"/>
      <c r="UEB9" s="323"/>
      <c r="UEC9" s="323"/>
      <c r="UED9" s="323"/>
      <c r="UEE9" s="409"/>
      <c r="UEF9" s="409"/>
      <c r="UEG9" s="323"/>
      <c r="UEH9" s="323"/>
      <c r="UEI9" s="323"/>
      <c r="UEJ9" s="323"/>
      <c r="UEK9" s="323"/>
      <c r="UEL9" s="323"/>
      <c r="UEM9" s="323"/>
      <c r="UEN9" s="323"/>
      <c r="UEO9" s="323"/>
      <c r="UEP9" s="323"/>
      <c r="UEQ9" s="409"/>
      <c r="UER9" s="409"/>
      <c r="UES9" s="323"/>
      <c r="UET9" s="323"/>
      <c r="UEU9" s="323"/>
      <c r="UEV9" s="323"/>
      <c r="UEW9" s="323"/>
      <c r="UEX9" s="323"/>
      <c r="UEY9" s="323"/>
      <c r="UEZ9" s="323"/>
      <c r="UFA9" s="323"/>
      <c r="UFB9" s="323"/>
      <c r="UFC9" s="409"/>
      <c r="UFD9" s="409"/>
      <c r="UFE9" s="323"/>
      <c r="UFF9" s="323"/>
      <c r="UFG9" s="323"/>
      <c r="UFH9" s="323"/>
      <c r="UFI9" s="323"/>
      <c r="UFJ9" s="323"/>
      <c r="UFK9" s="323"/>
      <c r="UFL9" s="323"/>
      <c r="UFM9" s="323"/>
      <c r="UFN9" s="323"/>
      <c r="UFO9" s="409"/>
      <c r="UFP9" s="409"/>
      <c r="UFQ9" s="323"/>
      <c r="UFR9" s="323"/>
      <c r="UFS9" s="323"/>
      <c r="UFT9" s="323"/>
      <c r="UFU9" s="323"/>
      <c r="UFV9" s="323"/>
      <c r="UFW9" s="323"/>
      <c r="UFX9" s="323"/>
      <c r="UFY9" s="323"/>
      <c r="UFZ9" s="323"/>
      <c r="UGA9" s="409"/>
      <c r="UGB9" s="409"/>
      <c r="UGC9" s="323"/>
      <c r="UGD9" s="323"/>
      <c r="UGE9" s="323"/>
      <c r="UGF9" s="323"/>
      <c r="UGG9" s="323"/>
      <c r="UGH9" s="323"/>
      <c r="UGI9" s="323"/>
      <c r="UGJ9" s="323"/>
      <c r="UGK9" s="323"/>
      <c r="UGL9" s="323"/>
      <c r="UGM9" s="409"/>
      <c r="UGN9" s="409"/>
      <c r="UGO9" s="323"/>
      <c r="UGP9" s="323"/>
      <c r="UGQ9" s="323"/>
      <c r="UGR9" s="323"/>
      <c r="UGS9" s="323"/>
      <c r="UGT9" s="323"/>
      <c r="UGU9" s="323"/>
      <c r="UGV9" s="323"/>
      <c r="UGW9" s="323"/>
      <c r="UGX9" s="323"/>
      <c r="UGY9" s="409"/>
      <c r="UGZ9" s="409"/>
      <c r="UHA9" s="323"/>
      <c r="UHB9" s="323"/>
      <c r="UHC9" s="323"/>
      <c r="UHD9" s="323"/>
      <c r="UHE9" s="323"/>
      <c r="UHF9" s="323"/>
      <c r="UHG9" s="323"/>
      <c r="UHH9" s="323"/>
      <c r="UHI9" s="323"/>
      <c r="UHJ9" s="323"/>
      <c r="UHK9" s="409"/>
      <c r="UHL9" s="409"/>
      <c r="UHM9" s="323"/>
      <c r="UHN9" s="323"/>
      <c r="UHO9" s="323"/>
      <c r="UHP9" s="323"/>
      <c r="UHQ9" s="323"/>
      <c r="UHR9" s="323"/>
      <c r="UHS9" s="323"/>
      <c r="UHT9" s="323"/>
      <c r="UHU9" s="323"/>
      <c r="UHV9" s="323"/>
      <c r="UHW9" s="409"/>
      <c r="UHX9" s="409"/>
      <c r="UHY9" s="323"/>
      <c r="UHZ9" s="323"/>
      <c r="UIA9" s="323"/>
      <c r="UIB9" s="323"/>
      <c r="UIC9" s="323"/>
      <c r="UID9" s="323"/>
      <c r="UIE9" s="323"/>
      <c r="UIF9" s="323"/>
      <c r="UIG9" s="323"/>
      <c r="UIH9" s="323"/>
      <c r="UII9" s="409"/>
      <c r="UIJ9" s="409"/>
      <c r="UIK9" s="323"/>
      <c r="UIL9" s="323"/>
      <c r="UIM9" s="323"/>
      <c r="UIN9" s="323"/>
      <c r="UIO9" s="323"/>
      <c r="UIP9" s="323"/>
      <c r="UIQ9" s="323"/>
      <c r="UIR9" s="323"/>
      <c r="UIS9" s="323"/>
      <c r="UIT9" s="323"/>
      <c r="UIU9" s="409"/>
      <c r="UIV9" s="409"/>
      <c r="UIW9" s="323"/>
      <c r="UIX9" s="323"/>
      <c r="UIY9" s="323"/>
      <c r="UIZ9" s="323"/>
      <c r="UJA9" s="323"/>
      <c r="UJB9" s="323"/>
      <c r="UJC9" s="323"/>
      <c r="UJD9" s="323"/>
      <c r="UJE9" s="323"/>
      <c r="UJF9" s="323"/>
      <c r="UJG9" s="409"/>
      <c r="UJH9" s="409"/>
      <c r="UJI9" s="323"/>
      <c r="UJJ9" s="323"/>
      <c r="UJK9" s="323"/>
      <c r="UJL9" s="323"/>
      <c r="UJM9" s="323"/>
      <c r="UJN9" s="323"/>
      <c r="UJO9" s="323"/>
      <c r="UJP9" s="323"/>
      <c r="UJQ9" s="323"/>
      <c r="UJR9" s="323"/>
      <c r="UJS9" s="409"/>
      <c r="UJT9" s="409"/>
      <c r="UJU9" s="323"/>
      <c r="UJV9" s="323"/>
      <c r="UJW9" s="323"/>
      <c r="UJX9" s="323"/>
      <c r="UJY9" s="323"/>
      <c r="UJZ9" s="323"/>
      <c r="UKA9" s="323"/>
      <c r="UKB9" s="323"/>
      <c r="UKC9" s="323"/>
      <c r="UKD9" s="323"/>
      <c r="UKE9" s="409"/>
      <c r="UKF9" s="409"/>
      <c r="UKG9" s="323"/>
      <c r="UKH9" s="323"/>
      <c r="UKI9" s="323"/>
      <c r="UKJ9" s="323"/>
      <c r="UKK9" s="323"/>
      <c r="UKL9" s="323"/>
      <c r="UKM9" s="323"/>
      <c r="UKN9" s="323"/>
      <c r="UKO9" s="323"/>
      <c r="UKP9" s="323"/>
      <c r="UKQ9" s="409"/>
      <c r="UKR9" s="409"/>
      <c r="UKS9" s="323"/>
      <c r="UKT9" s="323"/>
      <c r="UKU9" s="323"/>
      <c r="UKV9" s="323"/>
      <c r="UKW9" s="323"/>
      <c r="UKX9" s="323"/>
      <c r="UKY9" s="323"/>
      <c r="UKZ9" s="323"/>
      <c r="ULA9" s="323"/>
      <c r="ULB9" s="323"/>
      <c r="ULC9" s="409"/>
      <c r="ULD9" s="409"/>
      <c r="ULE9" s="323"/>
      <c r="ULF9" s="323"/>
      <c r="ULG9" s="323"/>
      <c r="ULH9" s="323"/>
      <c r="ULI9" s="323"/>
      <c r="ULJ9" s="323"/>
      <c r="ULK9" s="323"/>
      <c r="ULL9" s="323"/>
      <c r="ULM9" s="323"/>
      <c r="ULN9" s="323"/>
      <c r="ULO9" s="409"/>
      <c r="ULP9" s="409"/>
      <c r="ULQ9" s="323"/>
      <c r="ULR9" s="323"/>
      <c r="ULS9" s="323"/>
      <c r="ULT9" s="323"/>
      <c r="ULU9" s="323"/>
      <c r="ULV9" s="323"/>
      <c r="ULW9" s="323"/>
      <c r="ULX9" s="323"/>
      <c r="ULY9" s="323"/>
      <c r="ULZ9" s="323"/>
      <c r="UMA9" s="409"/>
      <c r="UMB9" s="409"/>
      <c r="UMC9" s="323"/>
      <c r="UMD9" s="323"/>
      <c r="UME9" s="323"/>
      <c r="UMF9" s="323"/>
      <c r="UMG9" s="323"/>
      <c r="UMH9" s="323"/>
      <c r="UMI9" s="323"/>
      <c r="UMJ9" s="323"/>
      <c r="UMK9" s="323"/>
      <c r="UML9" s="323"/>
      <c r="UMM9" s="409"/>
      <c r="UMN9" s="409"/>
      <c r="UMO9" s="323"/>
      <c r="UMP9" s="323"/>
      <c r="UMQ9" s="323"/>
      <c r="UMR9" s="323"/>
      <c r="UMS9" s="323"/>
      <c r="UMT9" s="323"/>
      <c r="UMU9" s="323"/>
      <c r="UMV9" s="323"/>
      <c r="UMW9" s="323"/>
      <c r="UMX9" s="323"/>
      <c r="UMY9" s="409"/>
      <c r="UMZ9" s="409"/>
      <c r="UNA9" s="323"/>
      <c r="UNB9" s="323"/>
      <c r="UNC9" s="323"/>
      <c r="UND9" s="323"/>
      <c r="UNE9" s="323"/>
      <c r="UNF9" s="323"/>
      <c r="UNG9" s="323"/>
      <c r="UNH9" s="323"/>
      <c r="UNI9" s="323"/>
      <c r="UNJ9" s="323"/>
      <c r="UNK9" s="409"/>
      <c r="UNL9" s="409"/>
      <c r="UNM9" s="323"/>
      <c r="UNN9" s="323"/>
      <c r="UNO9" s="323"/>
      <c r="UNP9" s="323"/>
      <c r="UNQ9" s="323"/>
      <c r="UNR9" s="323"/>
      <c r="UNS9" s="323"/>
      <c r="UNT9" s="323"/>
      <c r="UNU9" s="323"/>
      <c r="UNV9" s="323"/>
      <c r="UNW9" s="409"/>
      <c r="UNX9" s="409"/>
      <c r="UNY9" s="323"/>
      <c r="UNZ9" s="323"/>
      <c r="UOA9" s="323"/>
      <c r="UOB9" s="323"/>
      <c r="UOC9" s="323"/>
      <c r="UOD9" s="323"/>
      <c r="UOE9" s="323"/>
      <c r="UOF9" s="323"/>
      <c r="UOG9" s="323"/>
      <c r="UOH9" s="323"/>
      <c r="UOI9" s="409"/>
      <c r="UOJ9" s="409"/>
      <c r="UOK9" s="323"/>
      <c r="UOL9" s="323"/>
      <c r="UOM9" s="323"/>
      <c r="UON9" s="323"/>
      <c r="UOO9" s="323"/>
      <c r="UOP9" s="323"/>
      <c r="UOQ9" s="323"/>
      <c r="UOR9" s="323"/>
      <c r="UOS9" s="323"/>
      <c r="UOT9" s="323"/>
      <c r="UOU9" s="409"/>
      <c r="UOV9" s="409"/>
      <c r="UOW9" s="323"/>
      <c r="UOX9" s="323"/>
      <c r="UOY9" s="323"/>
      <c r="UOZ9" s="323"/>
      <c r="UPA9" s="323"/>
      <c r="UPB9" s="323"/>
      <c r="UPC9" s="323"/>
      <c r="UPD9" s="323"/>
      <c r="UPE9" s="323"/>
      <c r="UPF9" s="323"/>
      <c r="UPG9" s="409"/>
      <c r="UPH9" s="409"/>
      <c r="UPI9" s="323"/>
      <c r="UPJ9" s="323"/>
      <c r="UPK9" s="323"/>
      <c r="UPL9" s="323"/>
      <c r="UPM9" s="323"/>
      <c r="UPN9" s="323"/>
      <c r="UPO9" s="323"/>
      <c r="UPP9" s="323"/>
      <c r="UPQ9" s="323"/>
      <c r="UPR9" s="323"/>
      <c r="UPS9" s="409"/>
      <c r="UPT9" s="409"/>
      <c r="UPU9" s="323"/>
      <c r="UPV9" s="323"/>
      <c r="UPW9" s="323"/>
      <c r="UPX9" s="323"/>
      <c r="UPY9" s="323"/>
      <c r="UPZ9" s="323"/>
      <c r="UQA9" s="323"/>
      <c r="UQB9" s="323"/>
      <c r="UQC9" s="323"/>
      <c r="UQD9" s="323"/>
      <c r="UQE9" s="409"/>
      <c r="UQF9" s="409"/>
      <c r="UQG9" s="323"/>
      <c r="UQH9" s="323"/>
      <c r="UQI9" s="323"/>
      <c r="UQJ9" s="323"/>
      <c r="UQK9" s="323"/>
      <c r="UQL9" s="323"/>
      <c r="UQM9" s="323"/>
      <c r="UQN9" s="323"/>
      <c r="UQO9" s="323"/>
      <c r="UQP9" s="323"/>
      <c r="UQQ9" s="409"/>
      <c r="UQR9" s="409"/>
      <c r="UQS9" s="323"/>
      <c r="UQT9" s="323"/>
      <c r="UQU9" s="323"/>
      <c r="UQV9" s="323"/>
      <c r="UQW9" s="323"/>
      <c r="UQX9" s="323"/>
      <c r="UQY9" s="323"/>
      <c r="UQZ9" s="323"/>
      <c r="URA9" s="323"/>
      <c r="URB9" s="323"/>
      <c r="URC9" s="409"/>
      <c r="URD9" s="409"/>
      <c r="URE9" s="323"/>
      <c r="URF9" s="323"/>
      <c r="URG9" s="323"/>
      <c r="URH9" s="323"/>
      <c r="URI9" s="323"/>
      <c r="URJ9" s="323"/>
      <c r="URK9" s="323"/>
      <c r="URL9" s="323"/>
      <c r="URM9" s="323"/>
      <c r="URN9" s="323"/>
      <c r="URO9" s="409"/>
      <c r="URP9" s="409"/>
      <c r="URQ9" s="323"/>
      <c r="URR9" s="323"/>
      <c r="URS9" s="323"/>
      <c r="URT9" s="323"/>
      <c r="URU9" s="323"/>
      <c r="URV9" s="323"/>
      <c r="URW9" s="323"/>
      <c r="URX9" s="323"/>
      <c r="URY9" s="323"/>
      <c r="URZ9" s="323"/>
      <c r="USA9" s="409"/>
      <c r="USB9" s="409"/>
      <c r="USC9" s="323"/>
      <c r="USD9" s="323"/>
      <c r="USE9" s="323"/>
      <c r="USF9" s="323"/>
      <c r="USG9" s="323"/>
      <c r="USH9" s="323"/>
      <c r="USI9" s="323"/>
      <c r="USJ9" s="323"/>
      <c r="USK9" s="323"/>
      <c r="USL9" s="323"/>
      <c r="USM9" s="409"/>
      <c r="USN9" s="409"/>
      <c r="USO9" s="323"/>
      <c r="USP9" s="323"/>
      <c r="USQ9" s="323"/>
      <c r="USR9" s="323"/>
      <c r="USS9" s="323"/>
      <c r="UST9" s="323"/>
      <c r="USU9" s="323"/>
      <c r="USV9" s="323"/>
      <c r="USW9" s="323"/>
      <c r="USX9" s="323"/>
      <c r="USY9" s="409"/>
      <c r="USZ9" s="409"/>
      <c r="UTA9" s="323"/>
      <c r="UTB9" s="323"/>
      <c r="UTC9" s="323"/>
      <c r="UTD9" s="323"/>
      <c r="UTE9" s="323"/>
      <c r="UTF9" s="323"/>
      <c r="UTG9" s="323"/>
      <c r="UTH9" s="323"/>
      <c r="UTI9" s="323"/>
      <c r="UTJ9" s="323"/>
      <c r="UTK9" s="409"/>
      <c r="UTL9" s="409"/>
      <c r="UTM9" s="323"/>
      <c r="UTN9" s="323"/>
      <c r="UTO9" s="323"/>
      <c r="UTP9" s="323"/>
      <c r="UTQ9" s="323"/>
      <c r="UTR9" s="323"/>
      <c r="UTS9" s="323"/>
      <c r="UTT9" s="323"/>
      <c r="UTU9" s="323"/>
      <c r="UTV9" s="323"/>
      <c r="UTW9" s="409"/>
      <c r="UTX9" s="409"/>
      <c r="UTY9" s="323"/>
      <c r="UTZ9" s="323"/>
      <c r="UUA9" s="323"/>
      <c r="UUB9" s="323"/>
      <c r="UUC9" s="323"/>
      <c r="UUD9" s="323"/>
      <c r="UUE9" s="323"/>
      <c r="UUF9" s="323"/>
      <c r="UUG9" s="323"/>
      <c r="UUH9" s="323"/>
      <c r="UUI9" s="409"/>
      <c r="UUJ9" s="409"/>
      <c r="UUK9" s="323"/>
      <c r="UUL9" s="323"/>
      <c r="UUM9" s="323"/>
      <c r="UUN9" s="323"/>
      <c r="UUO9" s="323"/>
      <c r="UUP9" s="323"/>
      <c r="UUQ9" s="323"/>
      <c r="UUR9" s="323"/>
      <c r="UUS9" s="323"/>
      <c r="UUT9" s="323"/>
      <c r="UUU9" s="409"/>
      <c r="UUV9" s="409"/>
      <c r="UUW9" s="323"/>
      <c r="UUX9" s="323"/>
      <c r="UUY9" s="323"/>
      <c r="UUZ9" s="323"/>
      <c r="UVA9" s="323"/>
      <c r="UVB9" s="323"/>
      <c r="UVC9" s="323"/>
      <c r="UVD9" s="323"/>
      <c r="UVE9" s="323"/>
      <c r="UVF9" s="323"/>
      <c r="UVG9" s="409"/>
      <c r="UVH9" s="409"/>
      <c r="UVI9" s="323"/>
      <c r="UVJ9" s="323"/>
      <c r="UVK9" s="323"/>
      <c r="UVL9" s="323"/>
      <c r="UVM9" s="323"/>
      <c r="UVN9" s="323"/>
      <c r="UVO9" s="323"/>
      <c r="UVP9" s="323"/>
      <c r="UVQ9" s="323"/>
      <c r="UVR9" s="323"/>
      <c r="UVS9" s="409"/>
      <c r="UVT9" s="409"/>
      <c r="UVU9" s="323"/>
      <c r="UVV9" s="323"/>
      <c r="UVW9" s="323"/>
      <c r="UVX9" s="323"/>
      <c r="UVY9" s="323"/>
      <c r="UVZ9" s="323"/>
      <c r="UWA9" s="323"/>
      <c r="UWB9" s="323"/>
      <c r="UWC9" s="323"/>
      <c r="UWD9" s="323"/>
      <c r="UWE9" s="409"/>
      <c r="UWF9" s="409"/>
      <c r="UWG9" s="323"/>
      <c r="UWH9" s="323"/>
      <c r="UWI9" s="323"/>
      <c r="UWJ9" s="323"/>
      <c r="UWK9" s="323"/>
      <c r="UWL9" s="323"/>
      <c r="UWM9" s="323"/>
      <c r="UWN9" s="323"/>
      <c r="UWO9" s="323"/>
      <c r="UWP9" s="323"/>
      <c r="UWQ9" s="409"/>
      <c r="UWR9" s="409"/>
      <c r="UWS9" s="323"/>
      <c r="UWT9" s="323"/>
      <c r="UWU9" s="323"/>
      <c r="UWV9" s="323"/>
      <c r="UWW9" s="323"/>
      <c r="UWX9" s="323"/>
      <c r="UWY9" s="323"/>
      <c r="UWZ9" s="323"/>
      <c r="UXA9" s="323"/>
      <c r="UXB9" s="323"/>
      <c r="UXC9" s="409"/>
      <c r="UXD9" s="409"/>
      <c r="UXE9" s="323"/>
      <c r="UXF9" s="323"/>
      <c r="UXG9" s="323"/>
      <c r="UXH9" s="323"/>
      <c r="UXI9" s="323"/>
      <c r="UXJ9" s="323"/>
      <c r="UXK9" s="323"/>
      <c r="UXL9" s="323"/>
      <c r="UXM9" s="323"/>
      <c r="UXN9" s="323"/>
      <c r="UXO9" s="409"/>
      <c r="UXP9" s="409"/>
      <c r="UXQ9" s="323"/>
      <c r="UXR9" s="323"/>
      <c r="UXS9" s="323"/>
      <c r="UXT9" s="323"/>
      <c r="UXU9" s="323"/>
      <c r="UXV9" s="323"/>
      <c r="UXW9" s="323"/>
      <c r="UXX9" s="323"/>
      <c r="UXY9" s="323"/>
      <c r="UXZ9" s="323"/>
      <c r="UYA9" s="409"/>
      <c r="UYB9" s="409"/>
      <c r="UYC9" s="323"/>
      <c r="UYD9" s="323"/>
      <c r="UYE9" s="323"/>
      <c r="UYF9" s="323"/>
      <c r="UYG9" s="323"/>
      <c r="UYH9" s="323"/>
      <c r="UYI9" s="323"/>
      <c r="UYJ9" s="323"/>
      <c r="UYK9" s="323"/>
      <c r="UYL9" s="323"/>
      <c r="UYM9" s="409"/>
      <c r="UYN9" s="409"/>
      <c r="UYO9" s="323"/>
      <c r="UYP9" s="323"/>
      <c r="UYQ9" s="323"/>
      <c r="UYR9" s="323"/>
      <c r="UYS9" s="323"/>
      <c r="UYT9" s="323"/>
      <c r="UYU9" s="323"/>
      <c r="UYV9" s="323"/>
      <c r="UYW9" s="323"/>
      <c r="UYX9" s="323"/>
      <c r="UYY9" s="409"/>
      <c r="UYZ9" s="409"/>
      <c r="UZA9" s="323"/>
      <c r="UZB9" s="323"/>
      <c r="UZC9" s="323"/>
      <c r="UZD9" s="323"/>
      <c r="UZE9" s="323"/>
      <c r="UZF9" s="323"/>
      <c r="UZG9" s="323"/>
      <c r="UZH9" s="323"/>
      <c r="UZI9" s="323"/>
      <c r="UZJ9" s="323"/>
      <c r="UZK9" s="409"/>
      <c r="UZL9" s="409"/>
      <c r="UZM9" s="323"/>
      <c r="UZN9" s="323"/>
      <c r="UZO9" s="323"/>
      <c r="UZP9" s="323"/>
      <c r="UZQ9" s="323"/>
      <c r="UZR9" s="323"/>
      <c r="UZS9" s="323"/>
      <c r="UZT9" s="323"/>
      <c r="UZU9" s="323"/>
      <c r="UZV9" s="323"/>
      <c r="UZW9" s="409"/>
      <c r="UZX9" s="409"/>
      <c r="UZY9" s="323"/>
      <c r="UZZ9" s="323"/>
      <c r="VAA9" s="323"/>
      <c r="VAB9" s="323"/>
      <c r="VAC9" s="323"/>
      <c r="VAD9" s="323"/>
      <c r="VAE9" s="323"/>
      <c r="VAF9" s="323"/>
      <c r="VAG9" s="323"/>
      <c r="VAH9" s="323"/>
      <c r="VAI9" s="409"/>
      <c r="VAJ9" s="409"/>
      <c r="VAK9" s="323"/>
      <c r="VAL9" s="323"/>
      <c r="VAM9" s="323"/>
      <c r="VAN9" s="323"/>
      <c r="VAO9" s="323"/>
      <c r="VAP9" s="323"/>
      <c r="VAQ9" s="323"/>
      <c r="VAR9" s="323"/>
      <c r="VAS9" s="323"/>
      <c r="VAT9" s="323"/>
      <c r="VAU9" s="409"/>
      <c r="VAV9" s="409"/>
      <c r="VAW9" s="323"/>
      <c r="VAX9" s="323"/>
      <c r="VAY9" s="323"/>
      <c r="VAZ9" s="323"/>
      <c r="VBA9" s="323"/>
      <c r="VBB9" s="323"/>
      <c r="VBC9" s="323"/>
      <c r="VBD9" s="323"/>
      <c r="VBE9" s="323"/>
      <c r="VBF9" s="323"/>
      <c r="VBG9" s="409"/>
      <c r="VBH9" s="409"/>
      <c r="VBI9" s="323"/>
      <c r="VBJ9" s="323"/>
      <c r="VBK9" s="323"/>
      <c r="VBL9" s="323"/>
      <c r="VBM9" s="323"/>
      <c r="VBN9" s="323"/>
      <c r="VBO9" s="323"/>
      <c r="VBP9" s="323"/>
      <c r="VBQ9" s="323"/>
      <c r="VBR9" s="323"/>
      <c r="VBS9" s="409"/>
      <c r="VBT9" s="409"/>
      <c r="VBU9" s="323"/>
      <c r="VBV9" s="323"/>
      <c r="VBW9" s="323"/>
      <c r="VBX9" s="323"/>
      <c r="VBY9" s="323"/>
      <c r="VBZ9" s="323"/>
      <c r="VCA9" s="323"/>
      <c r="VCB9" s="323"/>
      <c r="VCC9" s="323"/>
      <c r="VCD9" s="323"/>
      <c r="VCE9" s="409"/>
      <c r="VCF9" s="409"/>
      <c r="VCG9" s="323"/>
      <c r="VCH9" s="323"/>
      <c r="VCI9" s="323"/>
      <c r="VCJ9" s="323"/>
      <c r="VCK9" s="323"/>
      <c r="VCL9" s="323"/>
      <c r="VCM9" s="323"/>
      <c r="VCN9" s="323"/>
      <c r="VCO9" s="323"/>
      <c r="VCP9" s="323"/>
      <c r="VCQ9" s="409"/>
      <c r="VCR9" s="409"/>
      <c r="VCS9" s="323"/>
      <c r="VCT9" s="323"/>
      <c r="VCU9" s="323"/>
      <c r="VCV9" s="323"/>
      <c r="VCW9" s="323"/>
      <c r="VCX9" s="323"/>
      <c r="VCY9" s="323"/>
      <c r="VCZ9" s="323"/>
      <c r="VDA9" s="323"/>
      <c r="VDB9" s="323"/>
      <c r="VDC9" s="409"/>
      <c r="VDD9" s="409"/>
      <c r="VDE9" s="323"/>
      <c r="VDF9" s="323"/>
      <c r="VDG9" s="323"/>
      <c r="VDH9" s="323"/>
      <c r="VDI9" s="323"/>
      <c r="VDJ9" s="323"/>
      <c r="VDK9" s="323"/>
      <c r="VDL9" s="323"/>
      <c r="VDM9" s="323"/>
      <c r="VDN9" s="323"/>
      <c r="VDO9" s="409"/>
      <c r="VDP9" s="409"/>
      <c r="VDQ9" s="323"/>
      <c r="VDR9" s="323"/>
      <c r="VDS9" s="323"/>
      <c r="VDT9" s="323"/>
      <c r="VDU9" s="323"/>
      <c r="VDV9" s="323"/>
      <c r="VDW9" s="323"/>
      <c r="VDX9" s="323"/>
      <c r="VDY9" s="323"/>
      <c r="VDZ9" s="323"/>
      <c r="VEA9" s="409"/>
      <c r="VEB9" s="409"/>
      <c r="VEC9" s="323"/>
      <c r="VED9" s="323"/>
      <c r="VEE9" s="323"/>
      <c r="VEF9" s="323"/>
      <c r="VEG9" s="323"/>
      <c r="VEH9" s="323"/>
      <c r="VEI9" s="323"/>
      <c r="VEJ9" s="323"/>
      <c r="VEK9" s="323"/>
      <c r="VEL9" s="323"/>
      <c r="VEM9" s="409"/>
      <c r="VEN9" s="409"/>
      <c r="VEO9" s="323"/>
      <c r="VEP9" s="323"/>
      <c r="VEQ9" s="323"/>
      <c r="VER9" s="323"/>
      <c r="VES9" s="323"/>
      <c r="VET9" s="323"/>
      <c r="VEU9" s="323"/>
      <c r="VEV9" s="323"/>
      <c r="VEW9" s="323"/>
      <c r="VEX9" s="323"/>
      <c r="VEY9" s="409"/>
      <c r="VEZ9" s="409"/>
      <c r="VFA9" s="323"/>
      <c r="VFB9" s="323"/>
      <c r="VFC9" s="323"/>
      <c r="VFD9" s="323"/>
      <c r="VFE9" s="323"/>
      <c r="VFF9" s="323"/>
      <c r="VFG9" s="323"/>
      <c r="VFH9" s="323"/>
      <c r="VFI9" s="323"/>
      <c r="VFJ9" s="323"/>
      <c r="VFK9" s="409"/>
      <c r="VFL9" s="409"/>
      <c r="VFM9" s="323"/>
      <c r="VFN9" s="323"/>
      <c r="VFO9" s="323"/>
      <c r="VFP9" s="323"/>
      <c r="VFQ9" s="323"/>
      <c r="VFR9" s="323"/>
      <c r="VFS9" s="323"/>
      <c r="VFT9" s="323"/>
      <c r="VFU9" s="323"/>
      <c r="VFV9" s="323"/>
      <c r="VFW9" s="409"/>
      <c r="VFX9" s="409"/>
      <c r="VFY9" s="323"/>
      <c r="VFZ9" s="323"/>
      <c r="VGA9" s="323"/>
      <c r="VGB9" s="323"/>
      <c r="VGC9" s="323"/>
      <c r="VGD9" s="323"/>
      <c r="VGE9" s="323"/>
      <c r="VGF9" s="323"/>
      <c r="VGG9" s="323"/>
      <c r="VGH9" s="323"/>
      <c r="VGI9" s="409"/>
      <c r="VGJ9" s="409"/>
      <c r="VGK9" s="323"/>
      <c r="VGL9" s="323"/>
      <c r="VGM9" s="323"/>
      <c r="VGN9" s="323"/>
      <c r="VGO9" s="323"/>
      <c r="VGP9" s="323"/>
      <c r="VGQ9" s="323"/>
      <c r="VGR9" s="323"/>
      <c r="VGS9" s="323"/>
      <c r="VGT9" s="323"/>
      <c r="VGU9" s="409"/>
      <c r="VGV9" s="409"/>
      <c r="VGW9" s="323"/>
      <c r="VGX9" s="323"/>
      <c r="VGY9" s="323"/>
      <c r="VGZ9" s="323"/>
      <c r="VHA9" s="323"/>
      <c r="VHB9" s="323"/>
      <c r="VHC9" s="323"/>
      <c r="VHD9" s="323"/>
      <c r="VHE9" s="323"/>
      <c r="VHF9" s="323"/>
      <c r="VHG9" s="409"/>
      <c r="VHH9" s="409"/>
      <c r="VHI9" s="323"/>
      <c r="VHJ9" s="323"/>
      <c r="VHK9" s="323"/>
      <c r="VHL9" s="323"/>
      <c r="VHM9" s="323"/>
      <c r="VHN9" s="323"/>
      <c r="VHO9" s="323"/>
      <c r="VHP9" s="323"/>
      <c r="VHQ9" s="323"/>
      <c r="VHR9" s="323"/>
      <c r="VHS9" s="409"/>
      <c r="VHT9" s="409"/>
      <c r="VHU9" s="323"/>
      <c r="VHV9" s="323"/>
      <c r="VHW9" s="323"/>
      <c r="VHX9" s="323"/>
      <c r="VHY9" s="323"/>
      <c r="VHZ9" s="323"/>
      <c r="VIA9" s="323"/>
      <c r="VIB9" s="323"/>
      <c r="VIC9" s="323"/>
      <c r="VID9" s="323"/>
      <c r="VIE9" s="409"/>
      <c r="VIF9" s="409"/>
      <c r="VIG9" s="323"/>
      <c r="VIH9" s="323"/>
      <c r="VII9" s="323"/>
      <c r="VIJ9" s="323"/>
      <c r="VIK9" s="323"/>
      <c r="VIL9" s="323"/>
      <c r="VIM9" s="323"/>
      <c r="VIN9" s="323"/>
      <c r="VIO9" s="323"/>
      <c r="VIP9" s="323"/>
      <c r="VIQ9" s="409"/>
      <c r="VIR9" s="409"/>
      <c r="VIS9" s="323"/>
      <c r="VIT9" s="323"/>
      <c r="VIU9" s="323"/>
      <c r="VIV9" s="323"/>
      <c r="VIW9" s="323"/>
      <c r="VIX9" s="323"/>
      <c r="VIY9" s="323"/>
      <c r="VIZ9" s="323"/>
      <c r="VJA9" s="323"/>
      <c r="VJB9" s="323"/>
      <c r="VJC9" s="409"/>
      <c r="VJD9" s="409"/>
      <c r="VJE9" s="323"/>
      <c r="VJF9" s="323"/>
      <c r="VJG9" s="323"/>
      <c r="VJH9" s="323"/>
      <c r="VJI9" s="323"/>
      <c r="VJJ9" s="323"/>
      <c r="VJK9" s="323"/>
      <c r="VJL9" s="323"/>
      <c r="VJM9" s="323"/>
      <c r="VJN9" s="323"/>
      <c r="VJO9" s="409"/>
      <c r="VJP9" s="409"/>
      <c r="VJQ9" s="323"/>
      <c r="VJR9" s="323"/>
      <c r="VJS9" s="323"/>
      <c r="VJT9" s="323"/>
      <c r="VJU9" s="323"/>
      <c r="VJV9" s="323"/>
      <c r="VJW9" s="323"/>
      <c r="VJX9" s="323"/>
      <c r="VJY9" s="323"/>
      <c r="VJZ9" s="323"/>
      <c r="VKA9" s="409"/>
      <c r="VKB9" s="409"/>
      <c r="VKC9" s="323"/>
      <c r="VKD9" s="323"/>
      <c r="VKE9" s="323"/>
      <c r="VKF9" s="323"/>
      <c r="VKG9" s="323"/>
      <c r="VKH9" s="323"/>
      <c r="VKI9" s="323"/>
      <c r="VKJ9" s="323"/>
      <c r="VKK9" s="323"/>
      <c r="VKL9" s="323"/>
      <c r="VKM9" s="409"/>
      <c r="VKN9" s="409"/>
      <c r="VKO9" s="323"/>
      <c r="VKP9" s="323"/>
      <c r="VKQ9" s="323"/>
      <c r="VKR9" s="323"/>
      <c r="VKS9" s="323"/>
      <c r="VKT9" s="323"/>
      <c r="VKU9" s="323"/>
      <c r="VKV9" s="323"/>
      <c r="VKW9" s="323"/>
      <c r="VKX9" s="323"/>
      <c r="VKY9" s="409"/>
      <c r="VKZ9" s="409"/>
      <c r="VLA9" s="323"/>
      <c r="VLB9" s="323"/>
      <c r="VLC9" s="323"/>
      <c r="VLD9" s="323"/>
      <c r="VLE9" s="323"/>
      <c r="VLF9" s="323"/>
      <c r="VLG9" s="323"/>
      <c r="VLH9" s="323"/>
      <c r="VLI9" s="323"/>
      <c r="VLJ9" s="323"/>
      <c r="VLK9" s="409"/>
      <c r="VLL9" s="409"/>
      <c r="VLM9" s="323"/>
      <c r="VLN9" s="323"/>
      <c r="VLO9" s="323"/>
      <c r="VLP9" s="323"/>
      <c r="VLQ9" s="323"/>
      <c r="VLR9" s="323"/>
      <c r="VLS9" s="323"/>
      <c r="VLT9" s="323"/>
      <c r="VLU9" s="323"/>
      <c r="VLV9" s="323"/>
      <c r="VLW9" s="409"/>
      <c r="VLX9" s="409"/>
      <c r="VLY9" s="323"/>
      <c r="VLZ9" s="323"/>
      <c r="VMA9" s="323"/>
      <c r="VMB9" s="323"/>
      <c r="VMC9" s="323"/>
      <c r="VMD9" s="323"/>
      <c r="VME9" s="323"/>
      <c r="VMF9" s="323"/>
      <c r="VMG9" s="323"/>
      <c r="VMH9" s="323"/>
      <c r="VMI9" s="409"/>
      <c r="VMJ9" s="409"/>
      <c r="VMK9" s="323"/>
      <c r="VML9" s="323"/>
      <c r="VMM9" s="323"/>
      <c r="VMN9" s="323"/>
      <c r="VMO9" s="323"/>
      <c r="VMP9" s="323"/>
      <c r="VMQ9" s="323"/>
      <c r="VMR9" s="323"/>
      <c r="VMS9" s="323"/>
      <c r="VMT9" s="323"/>
      <c r="VMU9" s="409"/>
      <c r="VMV9" s="409"/>
      <c r="VMW9" s="323"/>
      <c r="VMX9" s="323"/>
      <c r="VMY9" s="323"/>
      <c r="VMZ9" s="323"/>
      <c r="VNA9" s="323"/>
      <c r="VNB9" s="323"/>
      <c r="VNC9" s="323"/>
      <c r="VND9" s="323"/>
      <c r="VNE9" s="323"/>
      <c r="VNF9" s="323"/>
      <c r="VNG9" s="409"/>
      <c r="VNH9" s="409"/>
      <c r="VNI9" s="323"/>
      <c r="VNJ9" s="323"/>
      <c r="VNK9" s="323"/>
      <c r="VNL9" s="323"/>
      <c r="VNM9" s="323"/>
      <c r="VNN9" s="323"/>
      <c r="VNO9" s="323"/>
      <c r="VNP9" s="323"/>
      <c r="VNQ9" s="323"/>
      <c r="VNR9" s="323"/>
      <c r="VNS9" s="409"/>
      <c r="VNT9" s="409"/>
      <c r="VNU9" s="323"/>
      <c r="VNV9" s="323"/>
      <c r="VNW9" s="323"/>
      <c r="VNX9" s="323"/>
      <c r="VNY9" s="323"/>
      <c r="VNZ9" s="323"/>
      <c r="VOA9" s="323"/>
      <c r="VOB9" s="323"/>
      <c r="VOC9" s="323"/>
      <c r="VOD9" s="323"/>
      <c r="VOE9" s="409"/>
      <c r="VOF9" s="409"/>
      <c r="VOG9" s="323"/>
      <c r="VOH9" s="323"/>
      <c r="VOI9" s="323"/>
      <c r="VOJ9" s="323"/>
      <c r="VOK9" s="323"/>
      <c r="VOL9" s="323"/>
      <c r="VOM9" s="323"/>
      <c r="VON9" s="323"/>
      <c r="VOO9" s="323"/>
      <c r="VOP9" s="323"/>
      <c r="VOQ9" s="409"/>
      <c r="VOR9" s="409"/>
      <c r="VOS9" s="323"/>
      <c r="VOT9" s="323"/>
      <c r="VOU9" s="323"/>
      <c r="VOV9" s="323"/>
      <c r="VOW9" s="323"/>
      <c r="VOX9" s="323"/>
      <c r="VOY9" s="323"/>
      <c r="VOZ9" s="323"/>
      <c r="VPA9" s="323"/>
      <c r="VPB9" s="323"/>
      <c r="VPC9" s="409"/>
      <c r="VPD9" s="409"/>
      <c r="VPE9" s="323"/>
      <c r="VPF9" s="323"/>
      <c r="VPG9" s="323"/>
      <c r="VPH9" s="323"/>
      <c r="VPI9" s="323"/>
      <c r="VPJ9" s="323"/>
      <c r="VPK9" s="323"/>
      <c r="VPL9" s="323"/>
      <c r="VPM9" s="323"/>
      <c r="VPN9" s="323"/>
      <c r="VPO9" s="409"/>
      <c r="VPP9" s="409"/>
      <c r="VPQ9" s="323"/>
      <c r="VPR9" s="323"/>
      <c r="VPS9" s="323"/>
      <c r="VPT9" s="323"/>
      <c r="VPU9" s="323"/>
      <c r="VPV9" s="323"/>
      <c r="VPW9" s="323"/>
      <c r="VPX9" s="323"/>
      <c r="VPY9" s="323"/>
      <c r="VPZ9" s="323"/>
      <c r="VQA9" s="409"/>
      <c r="VQB9" s="409"/>
      <c r="VQC9" s="323"/>
      <c r="VQD9" s="323"/>
      <c r="VQE9" s="323"/>
      <c r="VQF9" s="323"/>
      <c r="VQG9" s="323"/>
      <c r="VQH9" s="323"/>
      <c r="VQI9" s="323"/>
      <c r="VQJ9" s="323"/>
      <c r="VQK9" s="323"/>
      <c r="VQL9" s="323"/>
      <c r="VQM9" s="409"/>
      <c r="VQN9" s="409"/>
      <c r="VQO9" s="323"/>
      <c r="VQP9" s="323"/>
      <c r="VQQ9" s="323"/>
      <c r="VQR9" s="323"/>
      <c r="VQS9" s="323"/>
      <c r="VQT9" s="323"/>
      <c r="VQU9" s="323"/>
      <c r="VQV9" s="323"/>
      <c r="VQW9" s="323"/>
      <c r="VQX9" s="323"/>
      <c r="VQY9" s="409"/>
      <c r="VQZ9" s="409"/>
      <c r="VRA9" s="323"/>
      <c r="VRB9" s="323"/>
      <c r="VRC9" s="323"/>
      <c r="VRD9" s="323"/>
      <c r="VRE9" s="323"/>
      <c r="VRF9" s="323"/>
      <c r="VRG9" s="323"/>
      <c r="VRH9" s="323"/>
      <c r="VRI9" s="323"/>
      <c r="VRJ9" s="323"/>
      <c r="VRK9" s="409"/>
      <c r="VRL9" s="409"/>
      <c r="VRM9" s="323"/>
      <c r="VRN9" s="323"/>
      <c r="VRO9" s="323"/>
      <c r="VRP9" s="323"/>
      <c r="VRQ9" s="323"/>
      <c r="VRR9" s="323"/>
      <c r="VRS9" s="323"/>
      <c r="VRT9" s="323"/>
      <c r="VRU9" s="323"/>
      <c r="VRV9" s="323"/>
      <c r="VRW9" s="409"/>
      <c r="VRX9" s="409"/>
      <c r="VRY9" s="323"/>
      <c r="VRZ9" s="323"/>
      <c r="VSA9" s="323"/>
      <c r="VSB9" s="323"/>
      <c r="VSC9" s="323"/>
      <c r="VSD9" s="323"/>
      <c r="VSE9" s="323"/>
      <c r="VSF9" s="323"/>
      <c r="VSG9" s="323"/>
      <c r="VSH9" s="323"/>
      <c r="VSI9" s="409"/>
      <c r="VSJ9" s="409"/>
      <c r="VSK9" s="323"/>
      <c r="VSL9" s="323"/>
      <c r="VSM9" s="323"/>
      <c r="VSN9" s="323"/>
      <c r="VSO9" s="323"/>
      <c r="VSP9" s="323"/>
      <c r="VSQ9" s="323"/>
      <c r="VSR9" s="323"/>
      <c r="VSS9" s="323"/>
      <c r="VST9" s="323"/>
      <c r="VSU9" s="409"/>
      <c r="VSV9" s="409"/>
      <c r="VSW9" s="323"/>
      <c r="VSX9" s="323"/>
      <c r="VSY9" s="323"/>
      <c r="VSZ9" s="323"/>
      <c r="VTA9" s="323"/>
      <c r="VTB9" s="323"/>
      <c r="VTC9" s="323"/>
      <c r="VTD9" s="323"/>
      <c r="VTE9" s="323"/>
      <c r="VTF9" s="323"/>
      <c r="VTG9" s="409"/>
      <c r="VTH9" s="409"/>
      <c r="VTI9" s="323"/>
      <c r="VTJ9" s="323"/>
      <c r="VTK9" s="323"/>
      <c r="VTL9" s="323"/>
      <c r="VTM9" s="323"/>
      <c r="VTN9" s="323"/>
      <c r="VTO9" s="323"/>
      <c r="VTP9" s="323"/>
      <c r="VTQ9" s="323"/>
      <c r="VTR9" s="323"/>
      <c r="VTS9" s="409"/>
      <c r="VTT9" s="409"/>
      <c r="VTU9" s="323"/>
      <c r="VTV9" s="323"/>
      <c r="VTW9" s="323"/>
      <c r="VTX9" s="323"/>
      <c r="VTY9" s="323"/>
      <c r="VTZ9" s="323"/>
      <c r="VUA9" s="323"/>
      <c r="VUB9" s="323"/>
      <c r="VUC9" s="323"/>
      <c r="VUD9" s="323"/>
      <c r="VUE9" s="409"/>
      <c r="VUF9" s="409"/>
      <c r="VUG9" s="323"/>
      <c r="VUH9" s="323"/>
      <c r="VUI9" s="323"/>
      <c r="VUJ9" s="323"/>
      <c r="VUK9" s="323"/>
      <c r="VUL9" s="323"/>
      <c r="VUM9" s="323"/>
      <c r="VUN9" s="323"/>
      <c r="VUO9" s="323"/>
      <c r="VUP9" s="323"/>
      <c r="VUQ9" s="409"/>
      <c r="VUR9" s="409"/>
      <c r="VUS9" s="323"/>
      <c r="VUT9" s="323"/>
      <c r="VUU9" s="323"/>
      <c r="VUV9" s="323"/>
      <c r="VUW9" s="323"/>
      <c r="VUX9" s="323"/>
      <c r="VUY9" s="323"/>
      <c r="VUZ9" s="323"/>
      <c r="VVA9" s="323"/>
      <c r="VVB9" s="323"/>
      <c r="VVC9" s="409"/>
      <c r="VVD9" s="409"/>
      <c r="VVE9" s="323"/>
      <c r="VVF9" s="323"/>
      <c r="VVG9" s="323"/>
      <c r="VVH9" s="323"/>
      <c r="VVI9" s="323"/>
      <c r="VVJ9" s="323"/>
      <c r="VVK9" s="323"/>
      <c r="VVL9" s="323"/>
      <c r="VVM9" s="323"/>
      <c r="VVN9" s="323"/>
      <c r="VVO9" s="409"/>
      <c r="VVP9" s="409"/>
      <c r="VVQ9" s="323"/>
      <c r="VVR9" s="323"/>
      <c r="VVS9" s="323"/>
      <c r="VVT9" s="323"/>
      <c r="VVU9" s="323"/>
      <c r="VVV9" s="323"/>
      <c r="VVW9" s="323"/>
      <c r="VVX9" s="323"/>
      <c r="VVY9" s="323"/>
      <c r="VVZ9" s="323"/>
      <c r="VWA9" s="409"/>
      <c r="VWB9" s="409"/>
      <c r="VWC9" s="323"/>
      <c r="VWD9" s="323"/>
      <c r="VWE9" s="323"/>
      <c r="VWF9" s="323"/>
      <c r="VWG9" s="323"/>
      <c r="VWH9" s="323"/>
      <c r="VWI9" s="323"/>
      <c r="VWJ9" s="323"/>
      <c r="VWK9" s="323"/>
      <c r="VWL9" s="323"/>
      <c r="VWM9" s="409"/>
      <c r="VWN9" s="409"/>
      <c r="VWO9" s="323"/>
      <c r="VWP9" s="323"/>
      <c r="VWQ9" s="323"/>
      <c r="VWR9" s="323"/>
      <c r="VWS9" s="323"/>
      <c r="VWT9" s="323"/>
      <c r="VWU9" s="323"/>
      <c r="VWV9" s="323"/>
      <c r="VWW9" s="323"/>
      <c r="VWX9" s="323"/>
      <c r="VWY9" s="409"/>
      <c r="VWZ9" s="409"/>
      <c r="VXA9" s="323"/>
      <c r="VXB9" s="323"/>
      <c r="VXC9" s="323"/>
      <c r="VXD9" s="323"/>
      <c r="VXE9" s="323"/>
      <c r="VXF9" s="323"/>
      <c r="VXG9" s="323"/>
      <c r="VXH9" s="323"/>
      <c r="VXI9" s="323"/>
      <c r="VXJ9" s="323"/>
      <c r="VXK9" s="409"/>
      <c r="VXL9" s="409"/>
      <c r="VXM9" s="323"/>
      <c r="VXN9" s="323"/>
      <c r="VXO9" s="323"/>
      <c r="VXP9" s="323"/>
      <c r="VXQ9" s="323"/>
      <c r="VXR9" s="323"/>
      <c r="VXS9" s="323"/>
      <c r="VXT9" s="323"/>
      <c r="VXU9" s="323"/>
      <c r="VXV9" s="323"/>
      <c r="VXW9" s="409"/>
      <c r="VXX9" s="409"/>
      <c r="VXY9" s="323"/>
      <c r="VXZ9" s="323"/>
      <c r="VYA9" s="323"/>
      <c r="VYB9" s="323"/>
      <c r="VYC9" s="323"/>
      <c r="VYD9" s="323"/>
      <c r="VYE9" s="323"/>
      <c r="VYF9" s="323"/>
      <c r="VYG9" s="323"/>
      <c r="VYH9" s="323"/>
      <c r="VYI9" s="409"/>
      <c r="VYJ9" s="409"/>
      <c r="VYK9" s="323"/>
      <c r="VYL9" s="323"/>
      <c r="VYM9" s="323"/>
      <c r="VYN9" s="323"/>
      <c r="VYO9" s="323"/>
      <c r="VYP9" s="323"/>
      <c r="VYQ9" s="323"/>
      <c r="VYR9" s="323"/>
      <c r="VYS9" s="323"/>
      <c r="VYT9" s="323"/>
      <c r="VYU9" s="409"/>
      <c r="VYV9" s="409"/>
      <c r="VYW9" s="323"/>
      <c r="VYX9" s="323"/>
      <c r="VYY9" s="323"/>
      <c r="VYZ9" s="323"/>
      <c r="VZA9" s="323"/>
      <c r="VZB9" s="323"/>
      <c r="VZC9" s="323"/>
      <c r="VZD9" s="323"/>
      <c r="VZE9" s="323"/>
      <c r="VZF9" s="323"/>
      <c r="VZG9" s="409"/>
      <c r="VZH9" s="409"/>
      <c r="VZI9" s="323"/>
      <c r="VZJ9" s="323"/>
      <c r="VZK9" s="323"/>
      <c r="VZL9" s="323"/>
      <c r="VZM9" s="323"/>
      <c r="VZN9" s="323"/>
      <c r="VZO9" s="323"/>
      <c r="VZP9" s="323"/>
      <c r="VZQ9" s="323"/>
      <c r="VZR9" s="323"/>
      <c r="VZS9" s="409"/>
      <c r="VZT9" s="409"/>
      <c r="VZU9" s="323"/>
      <c r="VZV9" s="323"/>
      <c r="VZW9" s="323"/>
      <c r="VZX9" s="323"/>
      <c r="VZY9" s="323"/>
      <c r="VZZ9" s="323"/>
      <c r="WAA9" s="323"/>
      <c r="WAB9" s="323"/>
      <c r="WAC9" s="323"/>
      <c r="WAD9" s="323"/>
      <c r="WAE9" s="409"/>
      <c r="WAF9" s="409"/>
      <c r="WAG9" s="323"/>
      <c r="WAH9" s="323"/>
      <c r="WAI9" s="323"/>
      <c r="WAJ9" s="323"/>
      <c r="WAK9" s="323"/>
      <c r="WAL9" s="323"/>
      <c r="WAM9" s="323"/>
      <c r="WAN9" s="323"/>
      <c r="WAO9" s="323"/>
      <c r="WAP9" s="323"/>
      <c r="WAQ9" s="409"/>
      <c r="WAR9" s="409"/>
      <c r="WAS9" s="323"/>
      <c r="WAT9" s="323"/>
      <c r="WAU9" s="323"/>
      <c r="WAV9" s="323"/>
      <c r="WAW9" s="323"/>
      <c r="WAX9" s="323"/>
      <c r="WAY9" s="323"/>
      <c r="WAZ9" s="323"/>
      <c r="WBA9" s="323"/>
      <c r="WBB9" s="323"/>
      <c r="WBC9" s="409"/>
      <c r="WBD9" s="409"/>
      <c r="WBE9" s="323"/>
      <c r="WBF9" s="323"/>
      <c r="WBG9" s="323"/>
      <c r="WBH9" s="323"/>
      <c r="WBI9" s="323"/>
      <c r="WBJ9" s="323"/>
      <c r="WBK9" s="323"/>
      <c r="WBL9" s="323"/>
      <c r="WBM9" s="323"/>
      <c r="WBN9" s="323"/>
      <c r="WBO9" s="409"/>
      <c r="WBP9" s="409"/>
      <c r="WBQ9" s="323"/>
      <c r="WBR9" s="323"/>
      <c r="WBS9" s="323"/>
      <c r="WBT9" s="323"/>
      <c r="WBU9" s="323"/>
      <c r="WBV9" s="323"/>
      <c r="WBW9" s="323"/>
      <c r="WBX9" s="323"/>
      <c r="WBY9" s="323"/>
      <c r="WBZ9" s="323"/>
      <c r="WCA9" s="409"/>
      <c r="WCB9" s="409"/>
      <c r="WCC9" s="323"/>
      <c r="WCD9" s="323"/>
      <c r="WCE9" s="323"/>
      <c r="WCF9" s="323"/>
      <c r="WCG9" s="323"/>
      <c r="WCH9" s="323"/>
      <c r="WCI9" s="323"/>
      <c r="WCJ9" s="323"/>
      <c r="WCK9" s="323"/>
      <c r="WCL9" s="323"/>
      <c r="WCM9" s="409"/>
      <c r="WCN9" s="409"/>
      <c r="WCO9" s="323"/>
      <c r="WCP9" s="323"/>
      <c r="WCQ9" s="323"/>
      <c r="WCR9" s="323"/>
      <c r="WCS9" s="323"/>
      <c r="WCT9" s="323"/>
      <c r="WCU9" s="323"/>
      <c r="WCV9" s="323"/>
      <c r="WCW9" s="323"/>
      <c r="WCX9" s="323"/>
      <c r="WCY9" s="409"/>
      <c r="WCZ9" s="409"/>
      <c r="WDA9" s="323"/>
      <c r="WDB9" s="323"/>
      <c r="WDC9" s="323"/>
      <c r="WDD9" s="323"/>
      <c r="WDE9" s="323"/>
      <c r="WDF9" s="323"/>
      <c r="WDG9" s="323"/>
      <c r="WDH9" s="323"/>
      <c r="WDI9" s="323"/>
      <c r="WDJ9" s="323"/>
      <c r="WDK9" s="409"/>
      <c r="WDL9" s="409"/>
      <c r="WDM9" s="323"/>
      <c r="WDN9" s="323"/>
      <c r="WDO9" s="323"/>
      <c r="WDP9" s="323"/>
      <c r="WDQ9" s="323"/>
      <c r="WDR9" s="323"/>
      <c r="WDS9" s="323"/>
      <c r="WDT9" s="323"/>
      <c r="WDU9" s="323"/>
      <c r="WDV9" s="323"/>
      <c r="WDW9" s="409"/>
      <c r="WDX9" s="409"/>
      <c r="WDY9" s="323"/>
      <c r="WDZ9" s="323"/>
      <c r="WEA9" s="323"/>
      <c r="WEB9" s="323"/>
      <c r="WEC9" s="323"/>
      <c r="WED9" s="323"/>
      <c r="WEE9" s="323"/>
      <c r="WEF9" s="323"/>
      <c r="WEG9" s="323"/>
      <c r="WEH9" s="323"/>
      <c r="WEI9" s="409"/>
      <c r="WEJ9" s="409"/>
      <c r="WEK9" s="323"/>
      <c r="WEL9" s="323"/>
      <c r="WEM9" s="323"/>
      <c r="WEN9" s="323"/>
      <c r="WEO9" s="323"/>
      <c r="WEP9" s="323"/>
      <c r="WEQ9" s="323"/>
      <c r="WER9" s="323"/>
      <c r="WES9" s="323"/>
      <c r="WET9" s="323"/>
      <c r="WEU9" s="409"/>
      <c r="WEV9" s="409"/>
      <c r="WEW9" s="323"/>
      <c r="WEX9" s="323"/>
      <c r="WEY9" s="323"/>
      <c r="WEZ9" s="323"/>
      <c r="WFA9" s="323"/>
      <c r="WFB9" s="323"/>
      <c r="WFC9" s="323"/>
      <c r="WFD9" s="323"/>
      <c r="WFE9" s="323"/>
      <c r="WFF9" s="323"/>
      <c r="WFG9" s="409"/>
      <c r="WFH9" s="409"/>
      <c r="WFI9" s="323"/>
      <c r="WFJ9" s="323"/>
      <c r="WFK9" s="323"/>
      <c r="WFL9" s="323"/>
      <c r="WFM9" s="323"/>
      <c r="WFN9" s="323"/>
      <c r="WFO9" s="323"/>
      <c r="WFP9" s="323"/>
      <c r="WFQ9" s="323"/>
      <c r="WFR9" s="323"/>
      <c r="WFS9" s="409"/>
      <c r="WFT9" s="409"/>
      <c r="WFU9" s="323"/>
      <c r="WFV9" s="323"/>
      <c r="WFW9" s="323"/>
      <c r="WFX9" s="323"/>
      <c r="WFY9" s="323"/>
      <c r="WFZ9" s="323"/>
      <c r="WGA9" s="323"/>
      <c r="WGB9" s="323"/>
      <c r="WGC9" s="323"/>
      <c r="WGD9" s="323"/>
      <c r="WGE9" s="409"/>
      <c r="WGF9" s="409"/>
      <c r="WGG9" s="323"/>
      <c r="WGH9" s="323"/>
      <c r="WGI9" s="323"/>
      <c r="WGJ9" s="323"/>
      <c r="WGK9" s="323"/>
      <c r="WGL9" s="323"/>
      <c r="WGM9" s="323"/>
      <c r="WGN9" s="323"/>
      <c r="WGO9" s="323"/>
      <c r="WGP9" s="323"/>
      <c r="WGQ9" s="409"/>
      <c r="WGR9" s="409"/>
      <c r="WGS9" s="323"/>
      <c r="WGT9" s="323"/>
      <c r="WGU9" s="323"/>
      <c r="WGV9" s="323"/>
      <c r="WGW9" s="323"/>
      <c r="WGX9" s="323"/>
      <c r="WGY9" s="323"/>
      <c r="WGZ9" s="323"/>
      <c r="WHA9" s="323"/>
      <c r="WHB9" s="323"/>
      <c r="WHC9" s="409"/>
      <c r="WHD9" s="409"/>
      <c r="WHE9" s="323"/>
      <c r="WHF9" s="323"/>
      <c r="WHG9" s="323"/>
      <c r="WHH9" s="323"/>
      <c r="WHI9" s="323"/>
      <c r="WHJ9" s="323"/>
      <c r="WHK9" s="323"/>
      <c r="WHL9" s="323"/>
      <c r="WHM9" s="323"/>
      <c r="WHN9" s="323"/>
      <c r="WHO9" s="409"/>
      <c r="WHP9" s="409"/>
      <c r="WHQ9" s="323"/>
      <c r="WHR9" s="323"/>
      <c r="WHS9" s="323"/>
      <c r="WHT9" s="323"/>
      <c r="WHU9" s="323"/>
      <c r="WHV9" s="323"/>
      <c r="WHW9" s="323"/>
      <c r="WHX9" s="323"/>
      <c r="WHY9" s="323"/>
      <c r="WHZ9" s="323"/>
      <c r="WIA9" s="409"/>
      <c r="WIB9" s="409"/>
      <c r="WIC9" s="323"/>
      <c r="WID9" s="323"/>
      <c r="WIE9" s="323"/>
      <c r="WIF9" s="323"/>
      <c r="WIG9" s="323"/>
      <c r="WIH9" s="323"/>
      <c r="WII9" s="323"/>
      <c r="WIJ9" s="323"/>
      <c r="WIK9" s="323"/>
      <c r="WIL9" s="323"/>
      <c r="WIM9" s="409"/>
      <c r="WIN9" s="409"/>
      <c r="WIO9" s="323"/>
      <c r="WIP9" s="323"/>
      <c r="WIQ9" s="323"/>
      <c r="WIR9" s="323"/>
      <c r="WIS9" s="323"/>
      <c r="WIT9" s="323"/>
      <c r="WIU9" s="323"/>
      <c r="WIV9" s="323"/>
      <c r="WIW9" s="323"/>
      <c r="WIX9" s="323"/>
      <c r="WIY9" s="409"/>
      <c r="WIZ9" s="409"/>
      <c r="WJA9" s="323"/>
      <c r="WJB9" s="323"/>
      <c r="WJC9" s="323"/>
      <c r="WJD9" s="323"/>
      <c r="WJE9" s="323"/>
      <c r="WJF9" s="323"/>
      <c r="WJG9" s="323"/>
      <c r="WJH9" s="323"/>
      <c r="WJI9" s="323"/>
      <c r="WJJ9" s="323"/>
      <c r="WJK9" s="409"/>
      <c r="WJL9" s="409"/>
      <c r="WJM9" s="323"/>
      <c r="WJN9" s="323"/>
      <c r="WJO9" s="323"/>
      <c r="WJP9" s="323"/>
      <c r="WJQ9" s="323"/>
      <c r="WJR9" s="323"/>
      <c r="WJS9" s="323"/>
      <c r="WJT9" s="323"/>
      <c r="WJU9" s="323"/>
      <c r="WJV9" s="323"/>
      <c r="WJW9" s="409"/>
      <c r="WJX9" s="409"/>
      <c r="WJY9" s="323"/>
      <c r="WJZ9" s="323"/>
      <c r="WKA9" s="323"/>
      <c r="WKB9" s="323"/>
      <c r="WKC9" s="323"/>
      <c r="WKD9" s="323"/>
      <c r="WKE9" s="323"/>
      <c r="WKF9" s="323"/>
      <c r="WKG9" s="323"/>
      <c r="WKH9" s="323"/>
      <c r="WKI9" s="409"/>
      <c r="WKJ9" s="409"/>
      <c r="WKK9" s="323"/>
      <c r="WKL9" s="323"/>
      <c r="WKM9" s="323"/>
      <c r="WKN9" s="323"/>
      <c r="WKO9" s="323"/>
      <c r="WKP9" s="323"/>
      <c r="WKQ9" s="323"/>
      <c r="WKR9" s="323"/>
      <c r="WKS9" s="323"/>
      <c r="WKT9" s="323"/>
      <c r="WKU9" s="409"/>
      <c r="WKV9" s="409"/>
      <c r="WKW9" s="323"/>
      <c r="WKX9" s="323"/>
      <c r="WKY9" s="323"/>
      <c r="WKZ9" s="323"/>
      <c r="WLA9" s="323"/>
      <c r="WLB9" s="323"/>
      <c r="WLC9" s="323"/>
      <c r="WLD9" s="323"/>
      <c r="WLE9" s="323"/>
      <c r="WLF9" s="323"/>
      <c r="WLG9" s="409"/>
      <c r="WLH9" s="409"/>
      <c r="WLI9" s="323"/>
      <c r="WLJ9" s="323"/>
      <c r="WLK9" s="323"/>
      <c r="WLL9" s="323"/>
      <c r="WLM9" s="323"/>
      <c r="WLN9" s="323"/>
      <c r="WLO9" s="323"/>
      <c r="WLP9" s="323"/>
      <c r="WLQ9" s="323"/>
      <c r="WLR9" s="323"/>
      <c r="WLS9" s="409"/>
      <c r="WLT9" s="409"/>
      <c r="WLU9" s="323"/>
      <c r="WLV9" s="323"/>
      <c r="WLW9" s="323"/>
      <c r="WLX9" s="323"/>
      <c r="WLY9" s="323"/>
      <c r="WLZ9" s="323"/>
      <c r="WMA9" s="323"/>
      <c r="WMB9" s="323"/>
      <c r="WMC9" s="323"/>
      <c r="WMD9" s="323"/>
      <c r="WME9" s="409"/>
      <c r="WMF9" s="409"/>
      <c r="WMG9" s="323"/>
      <c r="WMH9" s="323"/>
      <c r="WMI9" s="323"/>
      <c r="WMJ9" s="323"/>
      <c r="WMK9" s="323"/>
      <c r="WML9" s="323"/>
      <c r="WMM9" s="323"/>
      <c r="WMN9" s="323"/>
      <c r="WMO9" s="323"/>
      <c r="WMP9" s="323"/>
      <c r="WMQ9" s="409"/>
      <c r="WMR9" s="409"/>
      <c r="WMS9" s="323"/>
      <c r="WMT9" s="323"/>
      <c r="WMU9" s="323"/>
      <c r="WMV9" s="323"/>
      <c r="WMW9" s="323"/>
      <c r="WMX9" s="323"/>
      <c r="WMY9" s="323"/>
      <c r="WMZ9" s="323"/>
      <c r="WNA9" s="323"/>
      <c r="WNB9" s="323"/>
      <c r="WNC9" s="409"/>
      <c r="WND9" s="409"/>
      <c r="WNE9" s="323"/>
      <c r="WNF9" s="323"/>
      <c r="WNG9" s="323"/>
      <c r="WNH9" s="323"/>
      <c r="WNI9" s="323"/>
      <c r="WNJ9" s="323"/>
      <c r="WNK9" s="323"/>
      <c r="WNL9" s="323"/>
      <c r="WNM9" s="323"/>
      <c r="WNN9" s="323"/>
      <c r="WNO9" s="409"/>
      <c r="WNP9" s="409"/>
      <c r="WNQ9" s="323"/>
      <c r="WNR9" s="323"/>
      <c r="WNS9" s="323"/>
      <c r="WNT9" s="323"/>
      <c r="WNU9" s="323"/>
      <c r="WNV9" s="323"/>
      <c r="WNW9" s="323"/>
      <c r="WNX9" s="323"/>
      <c r="WNY9" s="323"/>
      <c r="WNZ9" s="323"/>
      <c r="WOA9" s="409"/>
      <c r="WOB9" s="409"/>
      <c r="WOC9" s="323"/>
      <c r="WOD9" s="323"/>
      <c r="WOE9" s="323"/>
      <c r="WOF9" s="323"/>
      <c r="WOG9" s="323"/>
      <c r="WOH9" s="323"/>
      <c r="WOI9" s="323"/>
      <c r="WOJ9" s="323"/>
      <c r="WOK9" s="323"/>
      <c r="WOL9" s="323"/>
      <c r="WOM9" s="409"/>
      <c r="WON9" s="409"/>
      <c r="WOO9" s="323"/>
      <c r="WOP9" s="323"/>
      <c r="WOQ9" s="323"/>
      <c r="WOR9" s="323"/>
      <c r="WOS9" s="323"/>
      <c r="WOT9" s="323"/>
      <c r="WOU9" s="323"/>
      <c r="WOV9" s="323"/>
      <c r="WOW9" s="323"/>
      <c r="WOX9" s="323"/>
      <c r="WOY9" s="409"/>
      <c r="WOZ9" s="409"/>
      <c r="WPA9" s="323"/>
      <c r="WPB9" s="323"/>
      <c r="WPC9" s="323"/>
      <c r="WPD9" s="323"/>
      <c r="WPE9" s="323"/>
      <c r="WPF9" s="323"/>
      <c r="WPG9" s="323"/>
      <c r="WPH9" s="323"/>
      <c r="WPI9" s="323"/>
      <c r="WPJ9" s="323"/>
      <c r="WPK9" s="409"/>
      <c r="WPL9" s="409"/>
      <c r="WPM9" s="323"/>
      <c r="WPN9" s="323"/>
      <c r="WPO9" s="323"/>
      <c r="WPP9" s="323"/>
      <c r="WPQ9" s="323"/>
      <c r="WPR9" s="323"/>
      <c r="WPS9" s="323"/>
      <c r="WPT9" s="323"/>
      <c r="WPU9" s="323"/>
      <c r="WPV9" s="323"/>
      <c r="WPW9" s="409"/>
      <c r="WPX9" s="409"/>
      <c r="WPY9" s="323"/>
      <c r="WPZ9" s="323"/>
      <c r="WQA9" s="323"/>
      <c r="WQB9" s="323"/>
      <c r="WQC9" s="323"/>
      <c r="WQD9" s="323"/>
      <c r="WQE9" s="323"/>
      <c r="WQF9" s="323"/>
      <c r="WQG9" s="323"/>
      <c r="WQH9" s="323"/>
      <c r="WQI9" s="409"/>
      <c r="WQJ9" s="409"/>
      <c r="WQK9" s="323"/>
      <c r="WQL9" s="323"/>
      <c r="WQM9" s="323"/>
      <c r="WQN9" s="323"/>
      <c r="WQO9" s="323"/>
      <c r="WQP9" s="323"/>
      <c r="WQQ9" s="323"/>
      <c r="WQR9" s="323"/>
      <c r="WQS9" s="323"/>
      <c r="WQT9" s="323"/>
      <c r="WQU9" s="409"/>
      <c r="WQV9" s="409"/>
      <c r="WQW9" s="323"/>
      <c r="WQX9" s="323"/>
      <c r="WQY9" s="323"/>
      <c r="WQZ9" s="323"/>
      <c r="WRA9" s="323"/>
      <c r="WRB9" s="323"/>
      <c r="WRC9" s="323"/>
      <c r="WRD9" s="323"/>
      <c r="WRE9" s="323"/>
      <c r="WRF9" s="323"/>
      <c r="WRG9" s="409"/>
      <c r="WRH9" s="409"/>
      <c r="WRI9" s="323"/>
      <c r="WRJ9" s="323"/>
      <c r="WRK9" s="323"/>
      <c r="WRL9" s="323"/>
      <c r="WRM9" s="323"/>
      <c r="WRN9" s="323"/>
      <c r="WRO9" s="323"/>
      <c r="WRP9" s="323"/>
      <c r="WRQ9" s="323"/>
      <c r="WRR9" s="323"/>
      <c r="WRS9" s="409"/>
      <c r="WRT9" s="409"/>
      <c r="WRU9" s="323"/>
      <c r="WRV9" s="323"/>
      <c r="WRW9" s="323"/>
      <c r="WRX9" s="323"/>
      <c r="WRY9" s="323"/>
      <c r="WRZ9" s="323"/>
      <c r="WSA9" s="323"/>
      <c r="WSB9" s="323"/>
      <c r="WSC9" s="323"/>
      <c r="WSD9" s="323"/>
      <c r="WSE9" s="409"/>
      <c r="WSF9" s="409"/>
      <c r="WSG9" s="323"/>
      <c r="WSH9" s="323"/>
      <c r="WSI9" s="323"/>
      <c r="WSJ9" s="323"/>
      <c r="WSK9" s="323"/>
      <c r="WSL9" s="323"/>
      <c r="WSM9" s="323"/>
      <c r="WSN9" s="323"/>
      <c r="WSO9" s="323"/>
      <c r="WSP9" s="323"/>
      <c r="WSQ9" s="409"/>
      <c r="WSR9" s="409"/>
      <c r="WSS9" s="323"/>
      <c r="WST9" s="323"/>
      <c r="WSU9" s="323"/>
      <c r="WSV9" s="323"/>
      <c r="WSW9" s="323"/>
      <c r="WSX9" s="323"/>
      <c r="WSY9" s="323"/>
      <c r="WSZ9" s="323"/>
      <c r="WTA9" s="323"/>
      <c r="WTB9" s="323"/>
      <c r="WTC9" s="409"/>
      <c r="WTD9" s="409"/>
      <c r="WTE9" s="323"/>
      <c r="WTF9" s="323"/>
      <c r="WTG9" s="323"/>
      <c r="WTH9" s="323"/>
      <c r="WTI9" s="323"/>
      <c r="WTJ9" s="323"/>
      <c r="WTK9" s="323"/>
      <c r="WTL9" s="323"/>
      <c r="WTM9" s="323"/>
      <c r="WTN9" s="323"/>
      <c r="WTO9" s="409"/>
      <c r="WTP9" s="409"/>
      <c r="WTQ9" s="323"/>
      <c r="WTR9" s="323"/>
      <c r="WTS9" s="323"/>
      <c r="WTT9" s="323"/>
      <c r="WTU9" s="323"/>
      <c r="WTV9" s="323"/>
      <c r="WTW9" s="323"/>
      <c r="WTX9" s="323"/>
      <c r="WTY9" s="323"/>
      <c r="WTZ9" s="323"/>
      <c r="WUA9" s="409"/>
      <c r="WUB9" s="409"/>
      <c r="WUC9" s="323"/>
      <c r="WUD9" s="323"/>
      <c r="WUE9" s="323"/>
      <c r="WUF9" s="323"/>
      <c r="WUG9" s="323"/>
      <c r="WUH9" s="323"/>
      <c r="WUI9" s="323"/>
      <c r="WUJ9" s="323"/>
      <c r="WUK9" s="323"/>
      <c r="WUL9" s="323"/>
      <c r="WUM9" s="409"/>
      <c r="WUN9" s="409"/>
      <c r="WUO9" s="323"/>
      <c r="WUP9" s="323"/>
      <c r="WUQ9" s="323"/>
      <c r="WUR9" s="323"/>
      <c r="WUS9" s="323"/>
      <c r="WUT9" s="323"/>
      <c r="WUU9" s="323"/>
      <c r="WUV9" s="323"/>
      <c r="WUW9" s="323"/>
      <c r="WUX9" s="323"/>
      <c r="WUY9" s="409"/>
      <c r="WUZ9" s="409"/>
      <c r="WVA9" s="323"/>
      <c r="WVB9" s="323"/>
      <c r="WVC9" s="323"/>
      <c r="WVD9" s="323"/>
      <c r="WVE9" s="323"/>
      <c r="WVF9" s="323"/>
      <c r="WVG9" s="323"/>
      <c r="WVH9" s="323"/>
      <c r="WVI9" s="323"/>
      <c r="WVJ9" s="323"/>
      <c r="WVK9" s="409"/>
      <c r="WVL9" s="409"/>
      <c r="WVM9" s="323"/>
      <c r="WVN9" s="323"/>
      <c r="WVO9" s="323"/>
      <c r="WVP9" s="323"/>
      <c r="WVQ9" s="323"/>
      <c r="WVR9" s="323"/>
      <c r="WVS9" s="323"/>
      <c r="WVT9" s="323"/>
      <c r="WVU9" s="323"/>
      <c r="WVV9" s="323"/>
      <c r="WVW9" s="409"/>
      <c r="WVX9" s="409"/>
      <c r="WVY9" s="323"/>
      <c r="WVZ9" s="323"/>
      <c r="WWA9" s="323"/>
      <c r="WWB9" s="323"/>
      <c r="WWC9" s="323"/>
      <c r="WWD9" s="323"/>
      <c r="WWE9" s="323"/>
      <c r="WWF9" s="323"/>
      <c r="WWG9" s="323"/>
      <c r="WWH9" s="323"/>
      <c r="WWI9" s="409"/>
      <c r="WWJ9" s="409"/>
      <c r="WWK9" s="323"/>
      <c r="WWL9" s="323"/>
      <c r="WWM9" s="323"/>
      <c r="WWN9" s="323"/>
      <c r="WWO9" s="323"/>
      <c r="WWP9" s="323"/>
      <c r="WWQ9" s="323"/>
      <c r="WWR9" s="323"/>
      <c r="WWS9" s="323"/>
      <c r="WWT9" s="323"/>
      <c r="WWU9" s="409"/>
      <c r="WWV9" s="409"/>
      <c r="WWW9" s="323"/>
      <c r="WWX9" s="323"/>
      <c r="WWY9" s="323"/>
      <c r="WWZ9" s="323"/>
      <c r="WXA9" s="323"/>
      <c r="WXB9" s="323"/>
      <c r="WXC9" s="323"/>
      <c r="WXD9" s="323"/>
      <c r="WXE9" s="323"/>
      <c r="WXF9" s="323"/>
      <c r="WXG9" s="409"/>
      <c r="WXH9" s="409"/>
      <c r="WXI9" s="323"/>
      <c r="WXJ9" s="323"/>
      <c r="WXK9" s="323"/>
      <c r="WXL9" s="323"/>
      <c r="WXM9" s="323"/>
      <c r="WXN9" s="323"/>
      <c r="WXO9" s="323"/>
      <c r="WXP9" s="323"/>
      <c r="WXQ9" s="323"/>
      <c r="WXR9" s="323"/>
      <c r="WXS9" s="409"/>
      <c r="WXT9" s="409"/>
      <c r="WXU9" s="323"/>
      <c r="WXV9" s="323"/>
      <c r="WXW9" s="323"/>
      <c r="WXX9" s="323"/>
      <c r="WXY9" s="323"/>
      <c r="WXZ9" s="323"/>
      <c r="WYA9" s="323"/>
      <c r="WYB9" s="323"/>
      <c r="WYC9" s="323"/>
      <c r="WYD9" s="323"/>
      <c r="WYE9" s="409"/>
      <c r="WYF9" s="409"/>
      <c r="WYG9" s="323"/>
      <c r="WYH9" s="323"/>
    </row>
    <row r="10" spans="1:16206">
      <c r="A10" s="1465" t="s">
        <v>333</v>
      </c>
      <c r="B10" s="1465"/>
      <c r="C10" s="445">
        <f>SUM('Pg. 7 Annual Cash Flow'!I12)</f>
        <v>0</v>
      </c>
      <c r="D10" s="445">
        <f>+C10*(1+'Pg. 7 Annual Cash Flow'!$G$31)</f>
        <v>0</v>
      </c>
      <c r="E10" s="445">
        <f>+D10*(1+'Pg. 7 Annual Cash Flow'!$G$31)</f>
        <v>0</v>
      </c>
      <c r="F10" s="445">
        <f>+E10*(1+'Pg. 7 Annual Cash Flow'!$G$31)</f>
        <v>0</v>
      </c>
      <c r="G10" s="445">
        <f>+F10*(1+'Pg. 7 Annual Cash Flow'!$G$31)</f>
        <v>0</v>
      </c>
      <c r="H10" s="445">
        <f>+G10*(1+'Pg. 7 Annual Cash Flow'!$G$31)</f>
        <v>0</v>
      </c>
      <c r="I10" s="445">
        <f>+H10*(1+'Pg. 7 Annual Cash Flow'!$G$31)</f>
        <v>0</v>
      </c>
      <c r="J10" s="445">
        <f>+I10*(1+'Pg. 7 Annual Cash Flow'!$G$31)</f>
        <v>0</v>
      </c>
      <c r="K10" s="445">
        <f>+J10*(1+'Pg. 7 Annual Cash Flow'!$G$31)</f>
        <v>0</v>
      </c>
      <c r="L10" s="445">
        <f>+K10*(1+'Pg. 7 Annual Cash Flow'!$G$31)</f>
        <v>0</v>
      </c>
      <c r="M10" s="625"/>
    </row>
    <row r="11" spans="1:16206" ht="9.4" customHeight="1">
      <c r="A11" s="1485"/>
      <c r="B11" s="1486"/>
      <c r="C11" s="792"/>
      <c r="D11" s="792"/>
      <c r="E11" s="792"/>
      <c r="F11" s="792"/>
      <c r="G11" s="792"/>
      <c r="H11" s="792"/>
      <c r="I11" s="792"/>
      <c r="J11" s="792"/>
      <c r="K11" s="792"/>
      <c r="L11" s="792"/>
      <c r="M11" s="625"/>
    </row>
    <row r="12" spans="1:16206" ht="36" customHeight="1">
      <c r="A12" s="1463" t="s">
        <v>334</v>
      </c>
      <c r="B12" s="1463"/>
      <c r="C12" s="445">
        <f>SUM('Pg. 7 Annual Cash Flow'!I16)</f>
        <v>3500</v>
      </c>
      <c r="D12" s="445">
        <f>+C12*(1+'Pg. 7 Annual Cash Flow'!$G$32)</f>
        <v>3605</v>
      </c>
      <c r="E12" s="445">
        <f>+D12*(1+'Pg. 7 Annual Cash Flow'!$G$32)</f>
        <v>3713.15</v>
      </c>
      <c r="F12" s="445">
        <f>+E12*(1+'Pg. 7 Annual Cash Flow'!$G$32)</f>
        <v>3824.5445</v>
      </c>
      <c r="G12" s="445">
        <f>+F12*(1+'Pg. 7 Annual Cash Flow'!$G$32)</f>
        <v>3939.280835</v>
      </c>
      <c r="H12" s="445">
        <f>+G12*(1+'Pg. 7 Annual Cash Flow'!$G$32)</f>
        <v>4057.45926005</v>
      </c>
      <c r="I12" s="445">
        <f>+H12*(1+'Pg. 7 Annual Cash Flow'!$G$32)</f>
        <v>4179.1830378515006</v>
      </c>
      <c r="J12" s="445">
        <f>+I12*(1+'Pg. 7 Annual Cash Flow'!$G$32)</f>
        <v>4304.558528987046</v>
      </c>
      <c r="K12" s="445">
        <f>+J12*(1+'Pg. 7 Annual Cash Flow'!$G$32)</f>
        <v>4433.6952848566571</v>
      </c>
      <c r="L12" s="445">
        <f>+K12*(1+'Pg. 7 Annual Cash Flow'!$G$32)</f>
        <v>4566.7061434023572</v>
      </c>
      <c r="M12" s="625"/>
    </row>
    <row r="13" spans="1:16206" ht="9.4" customHeight="1">
      <c r="A13" s="1487"/>
      <c r="B13" s="1488"/>
      <c r="C13" s="792"/>
      <c r="D13" s="792"/>
      <c r="E13" s="792"/>
      <c r="F13" s="792"/>
      <c r="G13" s="792"/>
      <c r="H13" s="792"/>
      <c r="I13" s="792"/>
      <c r="J13" s="792"/>
      <c r="K13" s="792"/>
      <c r="L13" s="792"/>
      <c r="M13" s="625"/>
    </row>
    <row r="14" spans="1:16206" ht="36" customHeight="1">
      <c r="A14" s="1463" t="s">
        <v>48</v>
      </c>
      <c r="B14" s="1464"/>
      <c r="C14" s="445">
        <f>+C8+C10-C12</f>
        <v>283312</v>
      </c>
      <c r="D14" s="445">
        <f t="shared" ref="D14:L14" si="2">+D8+D10-D12</f>
        <v>288943.24</v>
      </c>
      <c r="E14" s="445">
        <f t="shared" si="2"/>
        <v>294686.05479999998</v>
      </c>
      <c r="F14" s="445">
        <f t="shared" si="2"/>
        <v>300542.64439600002</v>
      </c>
      <c r="G14" s="445">
        <f t="shared" si="2"/>
        <v>306515.25183892006</v>
      </c>
      <c r="H14" s="445">
        <f t="shared" si="2"/>
        <v>312606.16406734847</v>
      </c>
      <c r="I14" s="445">
        <f t="shared" ref="I14:J14" si="3">+I8+I10-I12</f>
        <v>318817.71275609487</v>
      </c>
      <c r="J14" s="445">
        <f t="shared" si="3"/>
        <v>325152.2751808383</v>
      </c>
      <c r="K14" s="445">
        <f t="shared" si="2"/>
        <v>331612.27509916521</v>
      </c>
      <c r="L14" s="445">
        <f t="shared" si="2"/>
        <v>338200.18364829995</v>
      </c>
      <c r="M14" s="625"/>
    </row>
    <row r="15" spans="1:16206" ht="9.4" customHeight="1">
      <c r="A15" s="1487"/>
      <c r="B15" s="1488"/>
      <c r="C15" s="792"/>
      <c r="D15" s="792"/>
      <c r="E15" s="792"/>
      <c r="F15" s="792"/>
      <c r="G15" s="792"/>
      <c r="H15" s="792"/>
      <c r="I15" s="792"/>
      <c r="J15" s="792"/>
      <c r="K15" s="792"/>
      <c r="L15" s="792"/>
      <c r="M15" s="625"/>
    </row>
    <row r="16" spans="1:16206" ht="27" customHeight="1">
      <c r="A16" s="1466" t="s">
        <v>20</v>
      </c>
      <c r="B16" s="1467"/>
      <c r="C16" s="445">
        <f>SUM('Pg. 7 Annual Cash Flow'!I20)</f>
        <v>100</v>
      </c>
      <c r="D16" s="445">
        <f>C16*(1+'Pg. 7 Annual Cash Flow'!$G$33)</f>
        <v>103</v>
      </c>
      <c r="E16" s="445">
        <f>D16*(1+'Pg. 7 Annual Cash Flow'!$G$33)</f>
        <v>106.09</v>
      </c>
      <c r="F16" s="445">
        <f>E16*(1+'Pg. 7 Annual Cash Flow'!$G$33)</f>
        <v>109.2727</v>
      </c>
      <c r="G16" s="445">
        <f>F16*(1+'Pg. 7 Annual Cash Flow'!$G$33)</f>
        <v>112.550881</v>
      </c>
      <c r="H16" s="445">
        <f>+G16*(1+'Pg. 7 Annual Cash Flow'!$G$33)</f>
        <v>115.92740743</v>
      </c>
      <c r="I16" s="445">
        <f>+H16*(1+'Pg. 7 Annual Cash Flow'!$G$33)</f>
        <v>119.4052296529</v>
      </c>
      <c r="J16" s="445">
        <f>+I16*(1+'Pg. 7 Annual Cash Flow'!$G$33)</f>
        <v>122.987386542487</v>
      </c>
      <c r="K16" s="445">
        <f>+J16*(1+'Pg. 7 Annual Cash Flow'!$G$33)</f>
        <v>126.67700813876162</v>
      </c>
      <c r="L16" s="445">
        <f>+K16*(1+'Pg. 7 Annual Cash Flow'!$G$33)</f>
        <v>130.47731838292447</v>
      </c>
      <c r="M16" s="793" t="s">
        <v>40</v>
      </c>
    </row>
    <row r="17" spans="1:16206" ht="13.15" customHeight="1">
      <c r="A17" s="1463" t="s">
        <v>589</v>
      </c>
      <c r="B17" s="1464"/>
      <c r="C17" s="445">
        <f>SUM('Pg. 7 Annual Cash Flow'!I22)</f>
        <v>0</v>
      </c>
      <c r="D17" s="494">
        <f>C17</f>
        <v>0</v>
      </c>
      <c r="E17" s="494">
        <f t="shared" ref="E17:L18" si="4">D17</f>
        <v>0</v>
      </c>
      <c r="F17" s="494">
        <f t="shared" si="4"/>
        <v>0</v>
      </c>
      <c r="G17" s="494">
        <f t="shared" si="4"/>
        <v>0</v>
      </c>
      <c r="H17" s="494">
        <f t="shared" si="4"/>
        <v>0</v>
      </c>
      <c r="I17" s="494">
        <f t="shared" si="4"/>
        <v>0</v>
      </c>
      <c r="J17" s="494">
        <f t="shared" si="4"/>
        <v>0</v>
      </c>
      <c r="K17" s="494">
        <f t="shared" si="4"/>
        <v>0</v>
      </c>
      <c r="L17" s="494">
        <f t="shared" si="4"/>
        <v>0</v>
      </c>
      <c r="M17" s="662" t="s">
        <v>40</v>
      </c>
    </row>
    <row r="18" spans="1:16206" ht="13.15" customHeight="1">
      <c r="A18" s="1463" t="s">
        <v>335</v>
      </c>
      <c r="B18" s="1464"/>
      <c r="C18" s="445">
        <f>'Pg. 7 Annual Cash Flow'!I21</f>
        <v>20000</v>
      </c>
      <c r="D18" s="445">
        <f>C18</f>
        <v>20000</v>
      </c>
      <c r="E18" s="445">
        <f t="shared" si="4"/>
        <v>20000</v>
      </c>
      <c r="F18" s="445">
        <f t="shared" si="4"/>
        <v>20000</v>
      </c>
      <c r="G18" s="445">
        <f t="shared" si="4"/>
        <v>20000</v>
      </c>
      <c r="H18" s="445">
        <f t="shared" si="4"/>
        <v>20000</v>
      </c>
      <c r="I18" s="445">
        <f t="shared" si="4"/>
        <v>20000</v>
      </c>
      <c r="J18" s="445">
        <f t="shared" si="4"/>
        <v>20000</v>
      </c>
      <c r="K18" s="445">
        <f t="shared" si="4"/>
        <v>20000</v>
      </c>
      <c r="L18" s="445">
        <f t="shared" si="4"/>
        <v>20000</v>
      </c>
      <c r="M18" s="662" t="s">
        <v>40</v>
      </c>
    </row>
    <row r="19" spans="1:16206" ht="13.5" thickBot="1">
      <c r="A19" s="1463" t="s">
        <v>385</v>
      </c>
      <c r="B19" s="1464"/>
      <c r="C19" s="1011">
        <f>C14-C16-C17-C18</f>
        <v>263212</v>
      </c>
      <c r="D19" s="1011">
        <f t="shared" ref="D19:L19" si="5">D14-D16-D17-D18</f>
        <v>268840.24</v>
      </c>
      <c r="E19" s="1011">
        <f t="shared" si="5"/>
        <v>274579.96479999996</v>
      </c>
      <c r="F19" s="1011">
        <f t="shared" si="5"/>
        <v>280433.37169600005</v>
      </c>
      <c r="G19" s="1011">
        <f t="shared" si="5"/>
        <v>286402.70095792005</v>
      </c>
      <c r="H19" s="1011">
        <f t="shared" si="5"/>
        <v>292490.23665991845</v>
      </c>
      <c r="I19" s="1011">
        <f t="shared" si="5"/>
        <v>298698.30752644199</v>
      </c>
      <c r="J19" s="1011">
        <f t="shared" si="5"/>
        <v>305029.28779429581</v>
      </c>
      <c r="K19" s="1011">
        <f t="shared" si="5"/>
        <v>311485.59809102648</v>
      </c>
      <c r="L19" s="1011">
        <f t="shared" si="5"/>
        <v>318069.70632991701</v>
      </c>
      <c r="M19" s="662"/>
    </row>
    <row r="20" spans="1:16206" ht="9" customHeight="1" thickTop="1">
      <c r="A20" s="790"/>
      <c r="B20" s="371"/>
      <c r="C20" s="370"/>
      <c r="D20" s="370"/>
      <c r="E20" s="370"/>
      <c r="F20" s="370"/>
      <c r="G20" s="370"/>
      <c r="H20" s="370"/>
      <c r="I20" s="370"/>
      <c r="J20" s="370"/>
      <c r="K20" s="370"/>
      <c r="L20" s="370"/>
      <c r="M20" s="791"/>
      <c r="N20" s="323"/>
      <c r="O20" s="409"/>
      <c r="P20" s="409"/>
      <c r="Q20" s="323"/>
      <c r="R20" s="323"/>
      <c r="S20" s="323"/>
      <c r="T20" s="323"/>
      <c r="U20" s="323"/>
      <c r="V20" s="323"/>
      <c r="W20" s="323"/>
      <c r="X20" s="323"/>
      <c r="Y20" s="323"/>
      <c r="Z20" s="323"/>
      <c r="AA20" s="409"/>
      <c r="AB20" s="409"/>
      <c r="AC20" s="323"/>
      <c r="AD20" s="323"/>
      <c r="AE20" s="323"/>
      <c r="AF20" s="323"/>
      <c r="AG20" s="323"/>
      <c r="AH20" s="323"/>
      <c r="AI20" s="323"/>
      <c r="AJ20" s="323"/>
      <c r="AK20" s="323"/>
      <c r="AL20" s="323"/>
      <c r="AM20" s="409"/>
      <c r="AN20" s="409"/>
      <c r="AO20" s="323"/>
      <c r="AP20" s="323"/>
      <c r="AQ20" s="323"/>
      <c r="AR20" s="323"/>
      <c r="AS20" s="323"/>
      <c r="AT20" s="323"/>
      <c r="AU20" s="323"/>
      <c r="AV20" s="323"/>
      <c r="AW20" s="323"/>
      <c r="AX20" s="323"/>
      <c r="AY20" s="409"/>
      <c r="AZ20" s="409"/>
      <c r="BA20" s="323"/>
      <c r="BB20" s="323"/>
      <c r="BC20" s="323"/>
      <c r="BD20" s="323"/>
      <c r="BE20" s="323"/>
      <c r="BF20" s="323"/>
      <c r="BG20" s="323"/>
      <c r="BH20" s="323"/>
      <c r="BI20" s="323"/>
      <c r="BJ20" s="323"/>
      <c r="BK20" s="409"/>
      <c r="BL20" s="409"/>
      <c r="BM20" s="323"/>
      <c r="BN20" s="323"/>
      <c r="BO20" s="323"/>
      <c r="BP20" s="323"/>
      <c r="BQ20" s="323"/>
      <c r="BR20" s="323"/>
      <c r="BS20" s="323"/>
      <c r="BT20" s="323"/>
      <c r="BU20" s="323"/>
      <c r="BV20" s="323"/>
      <c r="BW20" s="409"/>
      <c r="BX20" s="409"/>
      <c r="BY20" s="323"/>
      <c r="BZ20" s="323"/>
      <c r="CA20" s="323"/>
      <c r="CB20" s="323"/>
      <c r="CC20" s="323"/>
      <c r="CD20" s="323"/>
      <c r="CE20" s="323"/>
      <c r="CF20" s="323"/>
      <c r="CG20" s="323"/>
      <c r="CH20" s="323"/>
      <c r="CI20" s="409"/>
      <c r="CJ20" s="409"/>
      <c r="CK20" s="323"/>
      <c r="CL20" s="323"/>
      <c r="CM20" s="323"/>
      <c r="CN20" s="323"/>
      <c r="CO20" s="323"/>
      <c r="CP20" s="323"/>
      <c r="CQ20" s="323"/>
      <c r="CR20" s="323"/>
      <c r="CS20" s="323"/>
      <c r="CT20" s="323"/>
      <c r="CU20" s="409"/>
      <c r="CV20" s="409"/>
      <c r="CW20" s="323"/>
      <c r="CX20" s="323"/>
      <c r="CY20" s="323"/>
      <c r="CZ20" s="323"/>
      <c r="DA20" s="323"/>
      <c r="DB20" s="323"/>
      <c r="DC20" s="323"/>
      <c r="DD20" s="323"/>
      <c r="DE20" s="323"/>
      <c r="DF20" s="323"/>
      <c r="DG20" s="409"/>
      <c r="DH20" s="409"/>
      <c r="DI20" s="323"/>
      <c r="DJ20" s="323"/>
      <c r="DK20" s="323"/>
      <c r="DL20" s="323"/>
      <c r="DM20" s="323"/>
      <c r="DN20" s="323"/>
      <c r="DO20" s="323"/>
      <c r="DP20" s="323"/>
      <c r="DQ20" s="323"/>
      <c r="DR20" s="323"/>
      <c r="DS20" s="409"/>
      <c r="DT20" s="409"/>
      <c r="DU20" s="323"/>
      <c r="DV20" s="323"/>
      <c r="DW20" s="323"/>
      <c r="DX20" s="323"/>
      <c r="DY20" s="323"/>
      <c r="DZ20" s="323"/>
      <c r="EA20" s="323"/>
      <c r="EB20" s="323"/>
      <c r="EC20" s="323"/>
      <c r="ED20" s="323"/>
      <c r="EE20" s="409"/>
      <c r="EF20" s="409"/>
      <c r="EG20" s="323"/>
      <c r="EH20" s="323"/>
      <c r="EI20" s="323"/>
      <c r="EJ20" s="323"/>
      <c r="EK20" s="323"/>
      <c r="EL20" s="323"/>
      <c r="EM20" s="323"/>
      <c r="EN20" s="323"/>
      <c r="EO20" s="323"/>
      <c r="EP20" s="323"/>
      <c r="EQ20" s="409"/>
      <c r="ER20" s="409"/>
      <c r="ES20" s="323"/>
      <c r="ET20" s="323"/>
      <c r="EU20" s="323"/>
      <c r="EV20" s="323"/>
      <c r="EW20" s="323"/>
      <c r="EX20" s="323"/>
      <c r="EY20" s="323"/>
      <c r="EZ20" s="323"/>
      <c r="FA20" s="323"/>
      <c r="FB20" s="323"/>
      <c r="FC20" s="409"/>
      <c r="FD20" s="409"/>
      <c r="FE20" s="323"/>
      <c r="FF20" s="323"/>
      <c r="FG20" s="323"/>
      <c r="FH20" s="323"/>
      <c r="FI20" s="323"/>
      <c r="FJ20" s="323"/>
      <c r="FK20" s="323"/>
      <c r="FL20" s="323"/>
      <c r="FM20" s="323"/>
      <c r="FN20" s="323"/>
      <c r="FO20" s="409"/>
      <c r="FP20" s="409"/>
      <c r="FQ20" s="323"/>
      <c r="FR20" s="323"/>
      <c r="FS20" s="323"/>
      <c r="FT20" s="323"/>
      <c r="FU20" s="323"/>
      <c r="FV20" s="323"/>
      <c r="FW20" s="323"/>
      <c r="FX20" s="323"/>
      <c r="FY20" s="323"/>
      <c r="FZ20" s="323"/>
      <c r="GA20" s="409"/>
      <c r="GB20" s="409"/>
      <c r="GC20" s="323"/>
      <c r="GD20" s="323"/>
      <c r="GE20" s="323"/>
      <c r="GF20" s="323"/>
      <c r="GG20" s="323"/>
      <c r="GH20" s="323"/>
      <c r="GI20" s="323"/>
      <c r="GJ20" s="323"/>
      <c r="GK20" s="323"/>
      <c r="GL20" s="323"/>
      <c r="GM20" s="409"/>
      <c r="GN20" s="409"/>
      <c r="GO20" s="323"/>
      <c r="GP20" s="323"/>
      <c r="GQ20" s="323"/>
      <c r="GR20" s="323"/>
      <c r="GS20" s="323"/>
      <c r="GT20" s="323"/>
      <c r="GU20" s="323"/>
      <c r="GV20" s="323"/>
      <c r="GW20" s="323"/>
      <c r="GX20" s="323"/>
      <c r="GY20" s="409"/>
      <c r="GZ20" s="409"/>
      <c r="HA20" s="323"/>
      <c r="HB20" s="323"/>
      <c r="HC20" s="323"/>
      <c r="HD20" s="323"/>
      <c r="HE20" s="323"/>
      <c r="HF20" s="323"/>
      <c r="HG20" s="323"/>
      <c r="HH20" s="323"/>
      <c r="HI20" s="323"/>
      <c r="HJ20" s="323"/>
      <c r="HK20" s="409"/>
      <c r="HL20" s="409"/>
      <c r="HM20" s="323"/>
      <c r="HN20" s="323"/>
      <c r="HO20" s="323"/>
      <c r="HP20" s="323"/>
      <c r="HQ20" s="323"/>
      <c r="HR20" s="323"/>
      <c r="HS20" s="323"/>
      <c r="HT20" s="323"/>
      <c r="HU20" s="323"/>
      <c r="HV20" s="323"/>
      <c r="HW20" s="409"/>
      <c r="HX20" s="409"/>
      <c r="HY20" s="323"/>
      <c r="HZ20" s="323"/>
      <c r="IA20" s="323"/>
      <c r="IB20" s="323"/>
      <c r="IC20" s="323"/>
      <c r="ID20" s="323"/>
      <c r="IE20" s="323"/>
      <c r="IF20" s="323"/>
      <c r="IG20" s="323"/>
      <c r="IH20" s="323"/>
      <c r="II20" s="409"/>
      <c r="IJ20" s="409"/>
      <c r="IK20" s="323"/>
      <c r="IL20" s="323"/>
      <c r="IM20" s="323"/>
      <c r="IN20" s="323"/>
      <c r="IO20" s="323"/>
      <c r="IP20" s="323"/>
      <c r="IQ20" s="323"/>
      <c r="IR20" s="323"/>
      <c r="IS20" s="323"/>
      <c r="IT20" s="323"/>
      <c r="IU20" s="409"/>
      <c r="IV20" s="409"/>
      <c r="IW20" s="323"/>
      <c r="IX20" s="323"/>
      <c r="IY20" s="323"/>
      <c r="IZ20" s="323"/>
      <c r="JA20" s="323"/>
      <c r="JB20" s="323"/>
      <c r="JC20" s="323"/>
      <c r="JD20" s="323"/>
      <c r="JE20" s="323"/>
      <c r="JF20" s="323"/>
      <c r="JG20" s="409"/>
      <c r="JH20" s="409"/>
      <c r="JI20" s="323"/>
      <c r="JJ20" s="323"/>
      <c r="JK20" s="323"/>
      <c r="JL20" s="323"/>
      <c r="JM20" s="323"/>
      <c r="JN20" s="323"/>
      <c r="JO20" s="323"/>
      <c r="JP20" s="323"/>
      <c r="JQ20" s="323"/>
      <c r="JR20" s="323"/>
      <c r="JS20" s="409"/>
      <c r="JT20" s="409"/>
      <c r="JU20" s="323"/>
      <c r="JV20" s="323"/>
      <c r="JW20" s="323"/>
      <c r="JX20" s="323"/>
      <c r="JY20" s="323"/>
      <c r="JZ20" s="323"/>
      <c r="KA20" s="323"/>
      <c r="KB20" s="323"/>
      <c r="KC20" s="323"/>
      <c r="KD20" s="323"/>
      <c r="KE20" s="409"/>
      <c r="KF20" s="409"/>
      <c r="KG20" s="323"/>
      <c r="KH20" s="323"/>
      <c r="KI20" s="323"/>
      <c r="KJ20" s="323"/>
      <c r="KK20" s="323"/>
      <c r="KL20" s="323"/>
      <c r="KM20" s="323"/>
      <c r="KN20" s="323"/>
      <c r="KO20" s="323"/>
      <c r="KP20" s="323"/>
      <c r="KQ20" s="409"/>
      <c r="KR20" s="409"/>
      <c r="KS20" s="323"/>
      <c r="KT20" s="323"/>
      <c r="KU20" s="323"/>
      <c r="KV20" s="323"/>
      <c r="KW20" s="323"/>
      <c r="KX20" s="323"/>
      <c r="KY20" s="323"/>
      <c r="KZ20" s="323"/>
      <c r="LA20" s="323"/>
      <c r="LB20" s="323"/>
      <c r="LC20" s="409"/>
      <c r="LD20" s="409"/>
      <c r="LE20" s="323"/>
      <c r="LF20" s="323"/>
      <c r="LG20" s="323"/>
      <c r="LH20" s="323"/>
      <c r="LI20" s="323"/>
      <c r="LJ20" s="323"/>
      <c r="LK20" s="323"/>
      <c r="LL20" s="323"/>
      <c r="LM20" s="323"/>
      <c r="LN20" s="323"/>
      <c r="LO20" s="409"/>
      <c r="LP20" s="409"/>
      <c r="LQ20" s="323"/>
      <c r="LR20" s="323"/>
      <c r="LS20" s="323"/>
      <c r="LT20" s="323"/>
      <c r="LU20" s="323"/>
      <c r="LV20" s="323"/>
      <c r="LW20" s="323"/>
      <c r="LX20" s="323"/>
      <c r="LY20" s="323"/>
      <c r="LZ20" s="323"/>
      <c r="MA20" s="409"/>
      <c r="MB20" s="409"/>
      <c r="MC20" s="323"/>
      <c r="MD20" s="323"/>
      <c r="ME20" s="323"/>
      <c r="MF20" s="323"/>
      <c r="MG20" s="323"/>
      <c r="MH20" s="323"/>
      <c r="MI20" s="323"/>
      <c r="MJ20" s="323"/>
      <c r="MK20" s="323"/>
      <c r="ML20" s="323"/>
      <c r="MM20" s="409"/>
      <c r="MN20" s="409"/>
      <c r="MO20" s="323"/>
      <c r="MP20" s="323"/>
      <c r="MQ20" s="323"/>
      <c r="MR20" s="323"/>
      <c r="MS20" s="323"/>
      <c r="MT20" s="323"/>
      <c r="MU20" s="323"/>
      <c r="MV20" s="323"/>
      <c r="MW20" s="323"/>
      <c r="MX20" s="323"/>
      <c r="MY20" s="409"/>
      <c r="MZ20" s="409"/>
      <c r="NA20" s="323"/>
      <c r="NB20" s="323"/>
      <c r="NC20" s="323"/>
      <c r="ND20" s="323"/>
      <c r="NE20" s="323"/>
      <c r="NF20" s="323"/>
      <c r="NG20" s="323"/>
      <c r="NH20" s="323"/>
      <c r="NI20" s="323"/>
      <c r="NJ20" s="323"/>
      <c r="NK20" s="409"/>
      <c r="NL20" s="409"/>
      <c r="NM20" s="323"/>
      <c r="NN20" s="323"/>
      <c r="NO20" s="323"/>
      <c r="NP20" s="323"/>
      <c r="NQ20" s="323"/>
      <c r="NR20" s="323"/>
      <c r="NS20" s="323"/>
      <c r="NT20" s="323"/>
      <c r="NU20" s="323"/>
      <c r="NV20" s="323"/>
      <c r="NW20" s="409"/>
      <c r="NX20" s="409"/>
      <c r="NY20" s="323"/>
      <c r="NZ20" s="323"/>
      <c r="OA20" s="323"/>
      <c r="OB20" s="323"/>
      <c r="OC20" s="323"/>
      <c r="OD20" s="323"/>
      <c r="OE20" s="323"/>
      <c r="OF20" s="323"/>
      <c r="OG20" s="323"/>
      <c r="OH20" s="323"/>
      <c r="OI20" s="409"/>
      <c r="OJ20" s="409"/>
      <c r="OK20" s="323"/>
      <c r="OL20" s="323"/>
      <c r="OM20" s="323"/>
      <c r="ON20" s="323"/>
      <c r="OO20" s="323"/>
      <c r="OP20" s="323"/>
      <c r="OQ20" s="323"/>
      <c r="OR20" s="323"/>
      <c r="OS20" s="323"/>
      <c r="OT20" s="323"/>
      <c r="OU20" s="409"/>
      <c r="OV20" s="409"/>
      <c r="OW20" s="323"/>
      <c r="OX20" s="323"/>
      <c r="OY20" s="323"/>
      <c r="OZ20" s="323"/>
      <c r="PA20" s="323"/>
      <c r="PB20" s="323"/>
      <c r="PC20" s="323"/>
      <c r="PD20" s="323"/>
      <c r="PE20" s="323"/>
      <c r="PF20" s="323"/>
      <c r="PG20" s="409"/>
      <c r="PH20" s="409"/>
      <c r="PI20" s="323"/>
      <c r="PJ20" s="323"/>
      <c r="PK20" s="323"/>
      <c r="PL20" s="323"/>
      <c r="PM20" s="323"/>
      <c r="PN20" s="323"/>
      <c r="PO20" s="323"/>
      <c r="PP20" s="323"/>
      <c r="PQ20" s="323"/>
      <c r="PR20" s="323"/>
      <c r="PS20" s="409"/>
      <c r="PT20" s="409"/>
      <c r="PU20" s="323"/>
      <c r="PV20" s="323"/>
      <c r="PW20" s="323"/>
      <c r="PX20" s="323"/>
      <c r="PY20" s="323"/>
      <c r="PZ20" s="323"/>
      <c r="QA20" s="323"/>
      <c r="QB20" s="323"/>
      <c r="QC20" s="323"/>
      <c r="QD20" s="323"/>
      <c r="QE20" s="409"/>
      <c r="QF20" s="409"/>
      <c r="QG20" s="323"/>
      <c r="QH20" s="323"/>
      <c r="QI20" s="323"/>
      <c r="QJ20" s="323"/>
      <c r="QK20" s="323"/>
      <c r="QL20" s="323"/>
      <c r="QM20" s="323"/>
      <c r="QN20" s="323"/>
      <c r="QO20" s="323"/>
      <c r="QP20" s="323"/>
      <c r="QQ20" s="409"/>
      <c r="QR20" s="409"/>
      <c r="QS20" s="323"/>
      <c r="QT20" s="323"/>
      <c r="QU20" s="323"/>
      <c r="QV20" s="323"/>
      <c r="QW20" s="323"/>
      <c r="QX20" s="323"/>
      <c r="QY20" s="323"/>
      <c r="QZ20" s="323"/>
      <c r="RA20" s="323"/>
      <c r="RB20" s="323"/>
      <c r="RC20" s="409"/>
      <c r="RD20" s="409"/>
      <c r="RE20" s="323"/>
      <c r="RF20" s="323"/>
      <c r="RG20" s="323"/>
      <c r="RH20" s="323"/>
      <c r="RI20" s="323"/>
      <c r="RJ20" s="323"/>
      <c r="RK20" s="323"/>
      <c r="RL20" s="323"/>
      <c r="RM20" s="323"/>
      <c r="RN20" s="323"/>
      <c r="RO20" s="409"/>
      <c r="RP20" s="409"/>
      <c r="RQ20" s="323"/>
      <c r="RR20" s="323"/>
      <c r="RS20" s="323"/>
      <c r="RT20" s="323"/>
      <c r="RU20" s="323"/>
      <c r="RV20" s="323"/>
      <c r="RW20" s="323"/>
      <c r="RX20" s="323"/>
      <c r="RY20" s="323"/>
      <c r="RZ20" s="323"/>
      <c r="SA20" s="409"/>
      <c r="SB20" s="409"/>
      <c r="SC20" s="323"/>
      <c r="SD20" s="323"/>
      <c r="SE20" s="323"/>
      <c r="SF20" s="323"/>
      <c r="SG20" s="323"/>
      <c r="SH20" s="323"/>
      <c r="SI20" s="323"/>
      <c r="SJ20" s="323"/>
      <c r="SK20" s="323"/>
      <c r="SL20" s="323"/>
      <c r="SM20" s="409"/>
      <c r="SN20" s="409"/>
      <c r="SO20" s="323"/>
      <c r="SP20" s="323"/>
      <c r="SQ20" s="323"/>
      <c r="SR20" s="323"/>
      <c r="SS20" s="323"/>
      <c r="ST20" s="323"/>
      <c r="SU20" s="323"/>
      <c r="SV20" s="323"/>
      <c r="SW20" s="323"/>
      <c r="SX20" s="323"/>
      <c r="SY20" s="409"/>
      <c r="SZ20" s="409"/>
      <c r="TA20" s="323"/>
      <c r="TB20" s="323"/>
      <c r="TC20" s="323"/>
      <c r="TD20" s="323"/>
      <c r="TE20" s="323"/>
      <c r="TF20" s="323"/>
      <c r="TG20" s="323"/>
      <c r="TH20" s="323"/>
      <c r="TI20" s="323"/>
      <c r="TJ20" s="323"/>
      <c r="TK20" s="409"/>
      <c r="TL20" s="409"/>
      <c r="TM20" s="323"/>
      <c r="TN20" s="323"/>
      <c r="TO20" s="323"/>
      <c r="TP20" s="323"/>
      <c r="TQ20" s="323"/>
      <c r="TR20" s="323"/>
      <c r="TS20" s="323"/>
      <c r="TT20" s="323"/>
      <c r="TU20" s="323"/>
      <c r="TV20" s="323"/>
      <c r="TW20" s="409"/>
      <c r="TX20" s="409"/>
      <c r="TY20" s="323"/>
      <c r="TZ20" s="323"/>
      <c r="UA20" s="323"/>
      <c r="UB20" s="323"/>
      <c r="UC20" s="323"/>
      <c r="UD20" s="323"/>
      <c r="UE20" s="323"/>
      <c r="UF20" s="323"/>
      <c r="UG20" s="323"/>
      <c r="UH20" s="323"/>
      <c r="UI20" s="409"/>
      <c r="UJ20" s="409"/>
      <c r="UK20" s="323"/>
      <c r="UL20" s="323"/>
      <c r="UM20" s="323"/>
      <c r="UN20" s="323"/>
      <c r="UO20" s="323"/>
      <c r="UP20" s="323"/>
      <c r="UQ20" s="323"/>
      <c r="UR20" s="323"/>
      <c r="US20" s="323"/>
      <c r="UT20" s="323"/>
      <c r="UU20" s="409"/>
      <c r="UV20" s="409"/>
      <c r="UW20" s="323"/>
      <c r="UX20" s="323"/>
      <c r="UY20" s="323"/>
      <c r="UZ20" s="323"/>
      <c r="VA20" s="323"/>
      <c r="VB20" s="323"/>
      <c r="VC20" s="323"/>
      <c r="VD20" s="323"/>
      <c r="VE20" s="323"/>
      <c r="VF20" s="323"/>
      <c r="VG20" s="409"/>
      <c r="VH20" s="409"/>
      <c r="VI20" s="323"/>
      <c r="VJ20" s="323"/>
      <c r="VK20" s="323"/>
      <c r="VL20" s="323"/>
      <c r="VM20" s="323"/>
      <c r="VN20" s="323"/>
      <c r="VO20" s="323"/>
      <c r="VP20" s="323"/>
      <c r="VQ20" s="323"/>
      <c r="VR20" s="323"/>
      <c r="VS20" s="409"/>
      <c r="VT20" s="409"/>
      <c r="VU20" s="323"/>
      <c r="VV20" s="323"/>
      <c r="VW20" s="323"/>
      <c r="VX20" s="323"/>
      <c r="VY20" s="323"/>
      <c r="VZ20" s="323"/>
      <c r="WA20" s="323"/>
      <c r="WB20" s="323"/>
      <c r="WC20" s="323"/>
      <c r="WD20" s="323"/>
      <c r="WE20" s="409"/>
      <c r="WF20" s="409"/>
      <c r="WG20" s="323"/>
      <c r="WH20" s="323"/>
      <c r="WI20" s="323"/>
      <c r="WJ20" s="323"/>
      <c r="WK20" s="323"/>
      <c r="WL20" s="323"/>
      <c r="WM20" s="323"/>
      <c r="WN20" s="323"/>
      <c r="WO20" s="323"/>
      <c r="WP20" s="323"/>
      <c r="WQ20" s="409"/>
      <c r="WR20" s="409"/>
      <c r="WS20" s="323"/>
      <c r="WT20" s="323"/>
      <c r="WU20" s="323"/>
      <c r="WV20" s="323"/>
      <c r="WW20" s="323"/>
      <c r="WX20" s="323"/>
      <c r="WY20" s="323"/>
      <c r="WZ20" s="323"/>
      <c r="XA20" s="323"/>
      <c r="XB20" s="323"/>
      <c r="XC20" s="409"/>
      <c r="XD20" s="409"/>
      <c r="XE20" s="323"/>
      <c r="XF20" s="323"/>
      <c r="XG20" s="323"/>
      <c r="XH20" s="323"/>
      <c r="XI20" s="323"/>
      <c r="XJ20" s="323"/>
      <c r="XK20" s="323"/>
      <c r="XL20" s="323"/>
      <c r="XM20" s="323"/>
      <c r="XN20" s="323"/>
      <c r="XO20" s="409"/>
      <c r="XP20" s="409"/>
      <c r="XQ20" s="323"/>
      <c r="XR20" s="323"/>
      <c r="XS20" s="323"/>
      <c r="XT20" s="323"/>
      <c r="XU20" s="323"/>
      <c r="XV20" s="323"/>
      <c r="XW20" s="323"/>
      <c r="XX20" s="323"/>
      <c r="XY20" s="323"/>
      <c r="XZ20" s="323"/>
      <c r="YA20" s="409"/>
      <c r="YB20" s="409"/>
      <c r="YC20" s="323"/>
      <c r="YD20" s="323"/>
      <c r="YE20" s="323"/>
      <c r="YF20" s="323"/>
      <c r="YG20" s="323"/>
      <c r="YH20" s="323"/>
      <c r="YI20" s="323"/>
      <c r="YJ20" s="323"/>
      <c r="YK20" s="323"/>
      <c r="YL20" s="323"/>
      <c r="YM20" s="409"/>
      <c r="YN20" s="409"/>
      <c r="YO20" s="323"/>
      <c r="YP20" s="323"/>
      <c r="YQ20" s="323"/>
      <c r="YR20" s="323"/>
      <c r="YS20" s="323"/>
      <c r="YT20" s="323"/>
      <c r="YU20" s="323"/>
      <c r="YV20" s="323"/>
      <c r="YW20" s="323"/>
      <c r="YX20" s="323"/>
      <c r="YY20" s="409"/>
      <c r="YZ20" s="409"/>
      <c r="ZA20" s="323"/>
      <c r="ZB20" s="323"/>
      <c r="ZC20" s="323"/>
      <c r="ZD20" s="323"/>
      <c r="ZE20" s="323"/>
      <c r="ZF20" s="323"/>
      <c r="ZG20" s="323"/>
      <c r="ZH20" s="323"/>
      <c r="ZI20" s="323"/>
      <c r="ZJ20" s="323"/>
      <c r="ZK20" s="409"/>
      <c r="ZL20" s="409"/>
      <c r="ZM20" s="323"/>
      <c r="ZN20" s="323"/>
      <c r="ZO20" s="323"/>
      <c r="ZP20" s="323"/>
      <c r="ZQ20" s="323"/>
      <c r="ZR20" s="323"/>
      <c r="ZS20" s="323"/>
      <c r="ZT20" s="323"/>
      <c r="ZU20" s="323"/>
      <c r="ZV20" s="323"/>
      <c r="ZW20" s="409"/>
      <c r="ZX20" s="409"/>
      <c r="ZY20" s="323"/>
      <c r="ZZ20" s="323"/>
      <c r="AAA20" s="323"/>
      <c r="AAB20" s="323"/>
      <c r="AAC20" s="323"/>
      <c r="AAD20" s="323"/>
      <c r="AAE20" s="323"/>
      <c r="AAF20" s="323"/>
      <c r="AAG20" s="323"/>
      <c r="AAH20" s="323"/>
      <c r="AAI20" s="409"/>
      <c r="AAJ20" s="409"/>
      <c r="AAK20" s="323"/>
      <c r="AAL20" s="323"/>
      <c r="AAM20" s="323"/>
      <c r="AAN20" s="323"/>
      <c r="AAO20" s="323"/>
      <c r="AAP20" s="323"/>
      <c r="AAQ20" s="323"/>
      <c r="AAR20" s="323"/>
      <c r="AAS20" s="323"/>
      <c r="AAT20" s="323"/>
      <c r="AAU20" s="409"/>
      <c r="AAV20" s="409"/>
      <c r="AAW20" s="323"/>
      <c r="AAX20" s="323"/>
      <c r="AAY20" s="323"/>
      <c r="AAZ20" s="323"/>
      <c r="ABA20" s="323"/>
      <c r="ABB20" s="323"/>
      <c r="ABC20" s="323"/>
      <c r="ABD20" s="323"/>
      <c r="ABE20" s="323"/>
      <c r="ABF20" s="323"/>
      <c r="ABG20" s="409"/>
      <c r="ABH20" s="409"/>
      <c r="ABI20" s="323"/>
      <c r="ABJ20" s="323"/>
      <c r="ABK20" s="323"/>
      <c r="ABL20" s="323"/>
      <c r="ABM20" s="323"/>
      <c r="ABN20" s="323"/>
      <c r="ABO20" s="323"/>
      <c r="ABP20" s="323"/>
      <c r="ABQ20" s="323"/>
      <c r="ABR20" s="323"/>
      <c r="ABS20" s="409"/>
      <c r="ABT20" s="409"/>
      <c r="ABU20" s="323"/>
      <c r="ABV20" s="323"/>
      <c r="ABW20" s="323"/>
      <c r="ABX20" s="323"/>
      <c r="ABY20" s="323"/>
      <c r="ABZ20" s="323"/>
      <c r="ACA20" s="323"/>
      <c r="ACB20" s="323"/>
      <c r="ACC20" s="323"/>
      <c r="ACD20" s="323"/>
      <c r="ACE20" s="409"/>
      <c r="ACF20" s="409"/>
      <c r="ACG20" s="323"/>
      <c r="ACH20" s="323"/>
      <c r="ACI20" s="323"/>
      <c r="ACJ20" s="323"/>
      <c r="ACK20" s="323"/>
      <c r="ACL20" s="323"/>
      <c r="ACM20" s="323"/>
      <c r="ACN20" s="323"/>
      <c r="ACO20" s="323"/>
      <c r="ACP20" s="323"/>
      <c r="ACQ20" s="409"/>
      <c r="ACR20" s="409"/>
      <c r="ACS20" s="323"/>
      <c r="ACT20" s="323"/>
      <c r="ACU20" s="323"/>
      <c r="ACV20" s="323"/>
      <c r="ACW20" s="323"/>
      <c r="ACX20" s="323"/>
      <c r="ACY20" s="323"/>
      <c r="ACZ20" s="323"/>
      <c r="ADA20" s="323"/>
      <c r="ADB20" s="323"/>
      <c r="ADC20" s="409"/>
      <c r="ADD20" s="409"/>
      <c r="ADE20" s="323"/>
      <c r="ADF20" s="323"/>
      <c r="ADG20" s="323"/>
      <c r="ADH20" s="323"/>
      <c r="ADI20" s="323"/>
      <c r="ADJ20" s="323"/>
      <c r="ADK20" s="323"/>
      <c r="ADL20" s="323"/>
      <c r="ADM20" s="323"/>
      <c r="ADN20" s="323"/>
      <c r="ADO20" s="409"/>
      <c r="ADP20" s="409"/>
      <c r="ADQ20" s="323"/>
      <c r="ADR20" s="323"/>
      <c r="ADS20" s="323"/>
      <c r="ADT20" s="323"/>
      <c r="ADU20" s="323"/>
      <c r="ADV20" s="323"/>
      <c r="ADW20" s="323"/>
      <c r="ADX20" s="323"/>
      <c r="ADY20" s="323"/>
      <c r="ADZ20" s="323"/>
      <c r="AEA20" s="409"/>
      <c r="AEB20" s="409"/>
      <c r="AEC20" s="323"/>
      <c r="AED20" s="323"/>
      <c r="AEE20" s="323"/>
      <c r="AEF20" s="323"/>
      <c r="AEG20" s="323"/>
      <c r="AEH20" s="323"/>
      <c r="AEI20" s="323"/>
      <c r="AEJ20" s="323"/>
      <c r="AEK20" s="323"/>
      <c r="AEL20" s="323"/>
      <c r="AEM20" s="409"/>
      <c r="AEN20" s="409"/>
      <c r="AEO20" s="323"/>
      <c r="AEP20" s="323"/>
      <c r="AEQ20" s="323"/>
      <c r="AER20" s="323"/>
      <c r="AES20" s="323"/>
      <c r="AET20" s="323"/>
      <c r="AEU20" s="323"/>
      <c r="AEV20" s="323"/>
      <c r="AEW20" s="323"/>
      <c r="AEX20" s="323"/>
      <c r="AEY20" s="409"/>
      <c r="AEZ20" s="409"/>
      <c r="AFA20" s="323"/>
      <c r="AFB20" s="323"/>
      <c r="AFC20" s="323"/>
      <c r="AFD20" s="323"/>
      <c r="AFE20" s="323"/>
      <c r="AFF20" s="323"/>
      <c r="AFG20" s="323"/>
      <c r="AFH20" s="323"/>
      <c r="AFI20" s="323"/>
      <c r="AFJ20" s="323"/>
      <c r="AFK20" s="409"/>
      <c r="AFL20" s="409"/>
      <c r="AFM20" s="323"/>
      <c r="AFN20" s="323"/>
      <c r="AFO20" s="323"/>
      <c r="AFP20" s="323"/>
      <c r="AFQ20" s="323"/>
      <c r="AFR20" s="323"/>
      <c r="AFS20" s="323"/>
      <c r="AFT20" s="323"/>
      <c r="AFU20" s="323"/>
      <c r="AFV20" s="323"/>
      <c r="AFW20" s="409"/>
      <c r="AFX20" s="409"/>
      <c r="AFY20" s="323"/>
      <c r="AFZ20" s="323"/>
      <c r="AGA20" s="323"/>
      <c r="AGB20" s="323"/>
      <c r="AGC20" s="323"/>
      <c r="AGD20" s="323"/>
      <c r="AGE20" s="323"/>
      <c r="AGF20" s="323"/>
      <c r="AGG20" s="323"/>
      <c r="AGH20" s="323"/>
      <c r="AGI20" s="409"/>
      <c r="AGJ20" s="409"/>
      <c r="AGK20" s="323"/>
      <c r="AGL20" s="323"/>
      <c r="AGM20" s="323"/>
      <c r="AGN20" s="323"/>
      <c r="AGO20" s="323"/>
      <c r="AGP20" s="323"/>
      <c r="AGQ20" s="323"/>
      <c r="AGR20" s="323"/>
      <c r="AGS20" s="323"/>
      <c r="AGT20" s="323"/>
      <c r="AGU20" s="409"/>
      <c r="AGV20" s="409"/>
      <c r="AGW20" s="323"/>
      <c r="AGX20" s="323"/>
      <c r="AGY20" s="323"/>
      <c r="AGZ20" s="323"/>
      <c r="AHA20" s="323"/>
      <c r="AHB20" s="323"/>
      <c r="AHC20" s="323"/>
      <c r="AHD20" s="323"/>
      <c r="AHE20" s="323"/>
      <c r="AHF20" s="323"/>
      <c r="AHG20" s="409"/>
      <c r="AHH20" s="409"/>
      <c r="AHI20" s="323"/>
      <c r="AHJ20" s="323"/>
      <c r="AHK20" s="323"/>
      <c r="AHL20" s="323"/>
      <c r="AHM20" s="323"/>
      <c r="AHN20" s="323"/>
      <c r="AHO20" s="323"/>
      <c r="AHP20" s="323"/>
      <c r="AHQ20" s="323"/>
      <c r="AHR20" s="323"/>
      <c r="AHS20" s="409"/>
      <c r="AHT20" s="409"/>
      <c r="AHU20" s="323"/>
      <c r="AHV20" s="323"/>
      <c r="AHW20" s="323"/>
      <c r="AHX20" s="323"/>
      <c r="AHY20" s="323"/>
      <c r="AHZ20" s="323"/>
      <c r="AIA20" s="323"/>
      <c r="AIB20" s="323"/>
      <c r="AIC20" s="323"/>
      <c r="AID20" s="323"/>
      <c r="AIE20" s="409"/>
      <c r="AIF20" s="409"/>
      <c r="AIG20" s="323"/>
      <c r="AIH20" s="323"/>
      <c r="AII20" s="323"/>
      <c r="AIJ20" s="323"/>
      <c r="AIK20" s="323"/>
      <c r="AIL20" s="323"/>
      <c r="AIM20" s="323"/>
      <c r="AIN20" s="323"/>
      <c r="AIO20" s="323"/>
      <c r="AIP20" s="323"/>
      <c r="AIQ20" s="409"/>
      <c r="AIR20" s="409"/>
      <c r="AIS20" s="323"/>
      <c r="AIT20" s="323"/>
      <c r="AIU20" s="323"/>
      <c r="AIV20" s="323"/>
      <c r="AIW20" s="323"/>
      <c r="AIX20" s="323"/>
      <c r="AIY20" s="323"/>
      <c r="AIZ20" s="323"/>
      <c r="AJA20" s="323"/>
      <c r="AJB20" s="323"/>
      <c r="AJC20" s="409"/>
      <c r="AJD20" s="409"/>
      <c r="AJE20" s="323"/>
      <c r="AJF20" s="323"/>
      <c r="AJG20" s="323"/>
      <c r="AJH20" s="323"/>
      <c r="AJI20" s="323"/>
      <c r="AJJ20" s="323"/>
      <c r="AJK20" s="323"/>
      <c r="AJL20" s="323"/>
      <c r="AJM20" s="323"/>
      <c r="AJN20" s="323"/>
      <c r="AJO20" s="409"/>
      <c r="AJP20" s="409"/>
      <c r="AJQ20" s="323"/>
      <c r="AJR20" s="323"/>
      <c r="AJS20" s="323"/>
      <c r="AJT20" s="323"/>
      <c r="AJU20" s="323"/>
      <c r="AJV20" s="323"/>
      <c r="AJW20" s="323"/>
      <c r="AJX20" s="323"/>
      <c r="AJY20" s="323"/>
      <c r="AJZ20" s="323"/>
      <c r="AKA20" s="409"/>
      <c r="AKB20" s="409"/>
      <c r="AKC20" s="323"/>
      <c r="AKD20" s="323"/>
      <c r="AKE20" s="323"/>
      <c r="AKF20" s="323"/>
      <c r="AKG20" s="323"/>
      <c r="AKH20" s="323"/>
      <c r="AKI20" s="323"/>
      <c r="AKJ20" s="323"/>
      <c r="AKK20" s="323"/>
      <c r="AKL20" s="323"/>
      <c r="AKM20" s="409"/>
      <c r="AKN20" s="409"/>
      <c r="AKO20" s="323"/>
      <c r="AKP20" s="323"/>
      <c r="AKQ20" s="323"/>
      <c r="AKR20" s="323"/>
      <c r="AKS20" s="323"/>
      <c r="AKT20" s="323"/>
      <c r="AKU20" s="323"/>
      <c r="AKV20" s="323"/>
      <c r="AKW20" s="323"/>
      <c r="AKX20" s="323"/>
      <c r="AKY20" s="409"/>
      <c r="AKZ20" s="409"/>
      <c r="ALA20" s="323"/>
      <c r="ALB20" s="323"/>
      <c r="ALC20" s="323"/>
      <c r="ALD20" s="323"/>
      <c r="ALE20" s="323"/>
      <c r="ALF20" s="323"/>
      <c r="ALG20" s="323"/>
      <c r="ALH20" s="323"/>
      <c r="ALI20" s="323"/>
      <c r="ALJ20" s="323"/>
      <c r="ALK20" s="409"/>
      <c r="ALL20" s="409"/>
      <c r="ALM20" s="323"/>
      <c r="ALN20" s="323"/>
      <c r="ALO20" s="323"/>
      <c r="ALP20" s="323"/>
      <c r="ALQ20" s="323"/>
      <c r="ALR20" s="323"/>
      <c r="ALS20" s="323"/>
      <c r="ALT20" s="323"/>
      <c r="ALU20" s="323"/>
      <c r="ALV20" s="323"/>
      <c r="ALW20" s="409"/>
      <c r="ALX20" s="409"/>
      <c r="ALY20" s="323"/>
      <c r="ALZ20" s="323"/>
      <c r="AMA20" s="323"/>
      <c r="AMB20" s="323"/>
      <c r="AMC20" s="323"/>
      <c r="AMD20" s="323"/>
      <c r="AME20" s="323"/>
      <c r="AMF20" s="323"/>
      <c r="AMG20" s="323"/>
      <c r="AMH20" s="323"/>
      <c r="AMI20" s="409"/>
      <c r="AMJ20" s="409"/>
      <c r="AMK20" s="323"/>
      <c r="AML20" s="323"/>
      <c r="AMM20" s="323"/>
      <c r="AMN20" s="323"/>
      <c r="AMO20" s="323"/>
      <c r="AMP20" s="323"/>
      <c r="AMQ20" s="323"/>
      <c r="AMR20" s="323"/>
      <c r="AMS20" s="323"/>
      <c r="AMT20" s="323"/>
      <c r="AMU20" s="409"/>
      <c r="AMV20" s="409"/>
      <c r="AMW20" s="323"/>
      <c r="AMX20" s="323"/>
      <c r="AMY20" s="323"/>
      <c r="AMZ20" s="323"/>
      <c r="ANA20" s="323"/>
      <c r="ANB20" s="323"/>
      <c r="ANC20" s="323"/>
      <c r="AND20" s="323"/>
      <c r="ANE20" s="323"/>
      <c r="ANF20" s="323"/>
      <c r="ANG20" s="409"/>
      <c r="ANH20" s="409"/>
      <c r="ANI20" s="323"/>
      <c r="ANJ20" s="323"/>
      <c r="ANK20" s="323"/>
      <c r="ANL20" s="323"/>
      <c r="ANM20" s="323"/>
      <c r="ANN20" s="323"/>
      <c r="ANO20" s="323"/>
      <c r="ANP20" s="323"/>
      <c r="ANQ20" s="323"/>
      <c r="ANR20" s="323"/>
      <c r="ANS20" s="409"/>
      <c r="ANT20" s="409"/>
      <c r="ANU20" s="323"/>
      <c r="ANV20" s="323"/>
      <c r="ANW20" s="323"/>
      <c r="ANX20" s="323"/>
      <c r="ANY20" s="323"/>
      <c r="ANZ20" s="323"/>
      <c r="AOA20" s="323"/>
      <c r="AOB20" s="323"/>
      <c r="AOC20" s="323"/>
      <c r="AOD20" s="323"/>
      <c r="AOE20" s="409"/>
      <c r="AOF20" s="409"/>
      <c r="AOG20" s="323"/>
      <c r="AOH20" s="323"/>
      <c r="AOI20" s="323"/>
      <c r="AOJ20" s="323"/>
      <c r="AOK20" s="323"/>
      <c r="AOL20" s="323"/>
      <c r="AOM20" s="323"/>
      <c r="AON20" s="323"/>
      <c r="AOO20" s="323"/>
      <c r="AOP20" s="323"/>
      <c r="AOQ20" s="409"/>
      <c r="AOR20" s="409"/>
      <c r="AOS20" s="323"/>
      <c r="AOT20" s="323"/>
      <c r="AOU20" s="323"/>
      <c r="AOV20" s="323"/>
      <c r="AOW20" s="323"/>
      <c r="AOX20" s="323"/>
      <c r="AOY20" s="323"/>
      <c r="AOZ20" s="323"/>
      <c r="APA20" s="323"/>
      <c r="APB20" s="323"/>
      <c r="APC20" s="409"/>
      <c r="APD20" s="409"/>
      <c r="APE20" s="323"/>
      <c r="APF20" s="323"/>
      <c r="APG20" s="323"/>
      <c r="APH20" s="323"/>
      <c r="API20" s="323"/>
      <c r="APJ20" s="323"/>
      <c r="APK20" s="323"/>
      <c r="APL20" s="323"/>
      <c r="APM20" s="323"/>
      <c r="APN20" s="323"/>
      <c r="APO20" s="409"/>
      <c r="APP20" s="409"/>
      <c r="APQ20" s="323"/>
      <c r="APR20" s="323"/>
      <c r="APS20" s="323"/>
      <c r="APT20" s="323"/>
      <c r="APU20" s="323"/>
      <c r="APV20" s="323"/>
      <c r="APW20" s="323"/>
      <c r="APX20" s="323"/>
      <c r="APY20" s="323"/>
      <c r="APZ20" s="323"/>
      <c r="AQA20" s="409"/>
      <c r="AQB20" s="409"/>
      <c r="AQC20" s="323"/>
      <c r="AQD20" s="323"/>
      <c r="AQE20" s="323"/>
      <c r="AQF20" s="323"/>
      <c r="AQG20" s="323"/>
      <c r="AQH20" s="323"/>
      <c r="AQI20" s="323"/>
      <c r="AQJ20" s="323"/>
      <c r="AQK20" s="323"/>
      <c r="AQL20" s="323"/>
      <c r="AQM20" s="409"/>
      <c r="AQN20" s="409"/>
      <c r="AQO20" s="323"/>
      <c r="AQP20" s="323"/>
      <c r="AQQ20" s="323"/>
      <c r="AQR20" s="323"/>
      <c r="AQS20" s="323"/>
      <c r="AQT20" s="323"/>
      <c r="AQU20" s="323"/>
      <c r="AQV20" s="323"/>
      <c r="AQW20" s="323"/>
      <c r="AQX20" s="323"/>
      <c r="AQY20" s="409"/>
      <c r="AQZ20" s="409"/>
      <c r="ARA20" s="323"/>
      <c r="ARB20" s="323"/>
      <c r="ARC20" s="323"/>
      <c r="ARD20" s="323"/>
      <c r="ARE20" s="323"/>
      <c r="ARF20" s="323"/>
      <c r="ARG20" s="323"/>
      <c r="ARH20" s="323"/>
      <c r="ARI20" s="323"/>
      <c r="ARJ20" s="323"/>
      <c r="ARK20" s="409"/>
      <c r="ARL20" s="409"/>
      <c r="ARM20" s="323"/>
      <c r="ARN20" s="323"/>
      <c r="ARO20" s="323"/>
      <c r="ARP20" s="323"/>
      <c r="ARQ20" s="323"/>
      <c r="ARR20" s="323"/>
      <c r="ARS20" s="323"/>
      <c r="ART20" s="323"/>
      <c r="ARU20" s="323"/>
      <c r="ARV20" s="323"/>
      <c r="ARW20" s="409"/>
      <c r="ARX20" s="409"/>
      <c r="ARY20" s="323"/>
      <c r="ARZ20" s="323"/>
      <c r="ASA20" s="323"/>
      <c r="ASB20" s="323"/>
      <c r="ASC20" s="323"/>
      <c r="ASD20" s="323"/>
      <c r="ASE20" s="323"/>
      <c r="ASF20" s="323"/>
      <c r="ASG20" s="323"/>
      <c r="ASH20" s="323"/>
      <c r="ASI20" s="409"/>
      <c r="ASJ20" s="409"/>
      <c r="ASK20" s="323"/>
      <c r="ASL20" s="323"/>
      <c r="ASM20" s="323"/>
      <c r="ASN20" s="323"/>
      <c r="ASO20" s="323"/>
      <c r="ASP20" s="323"/>
      <c r="ASQ20" s="323"/>
      <c r="ASR20" s="323"/>
      <c r="ASS20" s="323"/>
      <c r="AST20" s="323"/>
      <c r="ASU20" s="409"/>
      <c r="ASV20" s="409"/>
      <c r="ASW20" s="323"/>
      <c r="ASX20" s="323"/>
      <c r="ASY20" s="323"/>
      <c r="ASZ20" s="323"/>
      <c r="ATA20" s="323"/>
      <c r="ATB20" s="323"/>
      <c r="ATC20" s="323"/>
      <c r="ATD20" s="323"/>
      <c r="ATE20" s="323"/>
      <c r="ATF20" s="323"/>
      <c r="ATG20" s="409"/>
      <c r="ATH20" s="409"/>
      <c r="ATI20" s="323"/>
      <c r="ATJ20" s="323"/>
      <c r="ATK20" s="323"/>
      <c r="ATL20" s="323"/>
      <c r="ATM20" s="323"/>
      <c r="ATN20" s="323"/>
      <c r="ATO20" s="323"/>
      <c r="ATP20" s="323"/>
      <c r="ATQ20" s="323"/>
      <c r="ATR20" s="323"/>
      <c r="ATS20" s="409"/>
      <c r="ATT20" s="409"/>
      <c r="ATU20" s="323"/>
      <c r="ATV20" s="323"/>
      <c r="ATW20" s="323"/>
      <c r="ATX20" s="323"/>
      <c r="ATY20" s="323"/>
      <c r="ATZ20" s="323"/>
      <c r="AUA20" s="323"/>
      <c r="AUB20" s="323"/>
      <c r="AUC20" s="323"/>
      <c r="AUD20" s="323"/>
      <c r="AUE20" s="409"/>
      <c r="AUF20" s="409"/>
      <c r="AUG20" s="323"/>
      <c r="AUH20" s="323"/>
      <c r="AUI20" s="323"/>
      <c r="AUJ20" s="323"/>
      <c r="AUK20" s="323"/>
      <c r="AUL20" s="323"/>
      <c r="AUM20" s="323"/>
      <c r="AUN20" s="323"/>
      <c r="AUO20" s="323"/>
      <c r="AUP20" s="323"/>
      <c r="AUQ20" s="409"/>
      <c r="AUR20" s="409"/>
      <c r="AUS20" s="323"/>
      <c r="AUT20" s="323"/>
      <c r="AUU20" s="323"/>
      <c r="AUV20" s="323"/>
      <c r="AUW20" s="323"/>
      <c r="AUX20" s="323"/>
      <c r="AUY20" s="323"/>
      <c r="AUZ20" s="323"/>
      <c r="AVA20" s="323"/>
      <c r="AVB20" s="323"/>
      <c r="AVC20" s="409"/>
      <c r="AVD20" s="409"/>
      <c r="AVE20" s="323"/>
      <c r="AVF20" s="323"/>
      <c r="AVG20" s="323"/>
      <c r="AVH20" s="323"/>
      <c r="AVI20" s="323"/>
      <c r="AVJ20" s="323"/>
      <c r="AVK20" s="323"/>
      <c r="AVL20" s="323"/>
      <c r="AVM20" s="323"/>
      <c r="AVN20" s="323"/>
      <c r="AVO20" s="409"/>
      <c r="AVP20" s="409"/>
      <c r="AVQ20" s="323"/>
      <c r="AVR20" s="323"/>
      <c r="AVS20" s="323"/>
      <c r="AVT20" s="323"/>
      <c r="AVU20" s="323"/>
      <c r="AVV20" s="323"/>
      <c r="AVW20" s="323"/>
      <c r="AVX20" s="323"/>
      <c r="AVY20" s="323"/>
      <c r="AVZ20" s="323"/>
      <c r="AWA20" s="409"/>
      <c r="AWB20" s="409"/>
      <c r="AWC20" s="323"/>
      <c r="AWD20" s="323"/>
      <c r="AWE20" s="323"/>
      <c r="AWF20" s="323"/>
      <c r="AWG20" s="323"/>
      <c r="AWH20" s="323"/>
      <c r="AWI20" s="323"/>
      <c r="AWJ20" s="323"/>
      <c r="AWK20" s="323"/>
      <c r="AWL20" s="323"/>
      <c r="AWM20" s="409"/>
      <c r="AWN20" s="409"/>
      <c r="AWO20" s="323"/>
      <c r="AWP20" s="323"/>
      <c r="AWQ20" s="323"/>
      <c r="AWR20" s="323"/>
      <c r="AWS20" s="323"/>
      <c r="AWT20" s="323"/>
      <c r="AWU20" s="323"/>
      <c r="AWV20" s="323"/>
      <c r="AWW20" s="323"/>
      <c r="AWX20" s="323"/>
      <c r="AWY20" s="409"/>
      <c r="AWZ20" s="409"/>
      <c r="AXA20" s="323"/>
      <c r="AXB20" s="323"/>
      <c r="AXC20" s="323"/>
      <c r="AXD20" s="323"/>
      <c r="AXE20" s="323"/>
      <c r="AXF20" s="323"/>
      <c r="AXG20" s="323"/>
      <c r="AXH20" s="323"/>
      <c r="AXI20" s="323"/>
      <c r="AXJ20" s="323"/>
      <c r="AXK20" s="409"/>
      <c r="AXL20" s="409"/>
      <c r="AXM20" s="323"/>
      <c r="AXN20" s="323"/>
      <c r="AXO20" s="323"/>
      <c r="AXP20" s="323"/>
      <c r="AXQ20" s="323"/>
      <c r="AXR20" s="323"/>
      <c r="AXS20" s="323"/>
      <c r="AXT20" s="323"/>
      <c r="AXU20" s="323"/>
      <c r="AXV20" s="323"/>
      <c r="AXW20" s="409"/>
      <c r="AXX20" s="409"/>
      <c r="AXY20" s="323"/>
      <c r="AXZ20" s="323"/>
      <c r="AYA20" s="323"/>
      <c r="AYB20" s="323"/>
      <c r="AYC20" s="323"/>
      <c r="AYD20" s="323"/>
      <c r="AYE20" s="323"/>
      <c r="AYF20" s="323"/>
      <c r="AYG20" s="323"/>
      <c r="AYH20" s="323"/>
      <c r="AYI20" s="409"/>
      <c r="AYJ20" s="409"/>
      <c r="AYK20" s="323"/>
      <c r="AYL20" s="323"/>
      <c r="AYM20" s="323"/>
      <c r="AYN20" s="323"/>
      <c r="AYO20" s="323"/>
      <c r="AYP20" s="323"/>
      <c r="AYQ20" s="323"/>
      <c r="AYR20" s="323"/>
      <c r="AYS20" s="323"/>
      <c r="AYT20" s="323"/>
      <c r="AYU20" s="409"/>
      <c r="AYV20" s="409"/>
      <c r="AYW20" s="323"/>
      <c r="AYX20" s="323"/>
      <c r="AYY20" s="323"/>
      <c r="AYZ20" s="323"/>
      <c r="AZA20" s="323"/>
      <c r="AZB20" s="323"/>
      <c r="AZC20" s="323"/>
      <c r="AZD20" s="323"/>
      <c r="AZE20" s="323"/>
      <c r="AZF20" s="323"/>
      <c r="AZG20" s="409"/>
      <c r="AZH20" s="409"/>
      <c r="AZI20" s="323"/>
      <c r="AZJ20" s="323"/>
      <c r="AZK20" s="323"/>
      <c r="AZL20" s="323"/>
      <c r="AZM20" s="323"/>
      <c r="AZN20" s="323"/>
      <c r="AZO20" s="323"/>
      <c r="AZP20" s="323"/>
      <c r="AZQ20" s="323"/>
      <c r="AZR20" s="323"/>
      <c r="AZS20" s="409"/>
      <c r="AZT20" s="409"/>
      <c r="AZU20" s="323"/>
      <c r="AZV20" s="323"/>
      <c r="AZW20" s="323"/>
      <c r="AZX20" s="323"/>
      <c r="AZY20" s="323"/>
      <c r="AZZ20" s="323"/>
      <c r="BAA20" s="323"/>
      <c r="BAB20" s="323"/>
      <c r="BAC20" s="323"/>
      <c r="BAD20" s="323"/>
      <c r="BAE20" s="409"/>
      <c r="BAF20" s="409"/>
      <c r="BAG20" s="323"/>
      <c r="BAH20" s="323"/>
      <c r="BAI20" s="323"/>
      <c r="BAJ20" s="323"/>
      <c r="BAK20" s="323"/>
      <c r="BAL20" s="323"/>
      <c r="BAM20" s="323"/>
      <c r="BAN20" s="323"/>
      <c r="BAO20" s="323"/>
      <c r="BAP20" s="323"/>
      <c r="BAQ20" s="409"/>
      <c r="BAR20" s="409"/>
      <c r="BAS20" s="323"/>
      <c r="BAT20" s="323"/>
      <c r="BAU20" s="323"/>
      <c r="BAV20" s="323"/>
      <c r="BAW20" s="323"/>
      <c r="BAX20" s="323"/>
      <c r="BAY20" s="323"/>
      <c r="BAZ20" s="323"/>
      <c r="BBA20" s="323"/>
      <c r="BBB20" s="323"/>
      <c r="BBC20" s="409"/>
      <c r="BBD20" s="409"/>
      <c r="BBE20" s="323"/>
      <c r="BBF20" s="323"/>
      <c r="BBG20" s="323"/>
      <c r="BBH20" s="323"/>
      <c r="BBI20" s="323"/>
      <c r="BBJ20" s="323"/>
      <c r="BBK20" s="323"/>
      <c r="BBL20" s="323"/>
      <c r="BBM20" s="323"/>
      <c r="BBN20" s="323"/>
      <c r="BBO20" s="409"/>
      <c r="BBP20" s="409"/>
      <c r="BBQ20" s="323"/>
      <c r="BBR20" s="323"/>
      <c r="BBS20" s="323"/>
      <c r="BBT20" s="323"/>
      <c r="BBU20" s="323"/>
      <c r="BBV20" s="323"/>
      <c r="BBW20" s="323"/>
      <c r="BBX20" s="323"/>
      <c r="BBY20" s="323"/>
      <c r="BBZ20" s="323"/>
      <c r="BCA20" s="409"/>
      <c r="BCB20" s="409"/>
      <c r="BCC20" s="323"/>
      <c r="BCD20" s="323"/>
      <c r="BCE20" s="323"/>
      <c r="BCF20" s="323"/>
      <c r="BCG20" s="323"/>
      <c r="BCH20" s="323"/>
      <c r="BCI20" s="323"/>
      <c r="BCJ20" s="323"/>
      <c r="BCK20" s="323"/>
      <c r="BCL20" s="323"/>
      <c r="BCM20" s="409"/>
      <c r="BCN20" s="409"/>
      <c r="BCO20" s="323"/>
      <c r="BCP20" s="323"/>
      <c r="BCQ20" s="323"/>
      <c r="BCR20" s="323"/>
      <c r="BCS20" s="323"/>
      <c r="BCT20" s="323"/>
      <c r="BCU20" s="323"/>
      <c r="BCV20" s="323"/>
      <c r="BCW20" s="323"/>
      <c r="BCX20" s="323"/>
      <c r="BCY20" s="409"/>
      <c r="BCZ20" s="409"/>
      <c r="BDA20" s="323"/>
      <c r="BDB20" s="323"/>
      <c r="BDC20" s="323"/>
      <c r="BDD20" s="323"/>
      <c r="BDE20" s="323"/>
      <c r="BDF20" s="323"/>
      <c r="BDG20" s="323"/>
      <c r="BDH20" s="323"/>
      <c r="BDI20" s="323"/>
      <c r="BDJ20" s="323"/>
      <c r="BDK20" s="409"/>
      <c r="BDL20" s="409"/>
      <c r="BDM20" s="323"/>
      <c r="BDN20" s="323"/>
      <c r="BDO20" s="323"/>
      <c r="BDP20" s="323"/>
      <c r="BDQ20" s="323"/>
      <c r="BDR20" s="323"/>
      <c r="BDS20" s="323"/>
      <c r="BDT20" s="323"/>
      <c r="BDU20" s="323"/>
      <c r="BDV20" s="323"/>
      <c r="BDW20" s="409"/>
      <c r="BDX20" s="409"/>
      <c r="BDY20" s="323"/>
      <c r="BDZ20" s="323"/>
      <c r="BEA20" s="323"/>
      <c r="BEB20" s="323"/>
      <c r="BEC20" s="323"/>
      <c r="BED20" s="323"/>
      <c r="BEE20" s="323"/>
      <c r="BEF20" s="323"/>
      <c r="BEG20" s="323"/>
      <c r="BEH20" s="323"/>
      <c r="BEI20" s="409"/>
      <c r="BEJ20" s="409"/>
      <c r="BEK20" s="323"/>
      <c r="BEL20" s="323"/>
      <c r="BEM20" s="323"/>
      <c r="BEN20" s="323"/>
      <c r="BEO20" s="323"/>
      <c r="BEP20" s="323"/>
      <c r="BEQ20" s="323"/>
      <c r="BER20" s="323"/>
      <c r="BES20" s="323"/>
      <c r="BET20" s="323"/>
      <c r="BEU20" s="409"/>
      <c r="BEV20" s="409"/>
      <c r="BEW20" s="323"/>
      <c r="BEX20" s="323"/>
      <c r="BEY20" s="323"/>
      <c r="BEZ20" s="323"/>
      <c r="BFA20" s="323"/>
      <c r="BFB20" s="323"/>
      <c r="BFC20" s="323"/>
      <c r="BFD20" s="323"/>
      <c r="BFE20" s="323"/>
      <c r="BFF20" s="323"/>
      <c r="BFG20" s="409"/>
      <c r="BFH20" s="409"/>
      <c r="BFI20" s="323"/>
      <c r="BFJ20" s="323"/>
      <c r="BFK20" s="323"/>
      <c r="BFL20" s="323"/>
      <c r="BFM20" s="323"/>
      <c r="BFN20" s="323"/>
      <c r="BFO20" s="323"/>
      <c r="BFP20" s="323"/>
      <c r="BFQ20" s="323"/>
      <c r="BFR20" s="323"/>
      <c r="BFS20" s="409"/>
      <c r="BFT20" s="409"/>
      <c r="BFU20" s="323"/>
      <c r="BFV20" s="323"/>
      <c r="BFW20" s="323"/>
      <c r="BFX20" s="323"/>
      <c r="BFY20" s="323"/>
      <c r="BFZ20" s="323"/>
      <c r="BGA20" s="323"/>
      <c r="BGB20" s="323"/>
      <c r="BGC20" s="323"/>
      <c r="BGD20" s="323"/>
      <c r="BGE20" s="409"/>
      <c r="BGF20" s="409"/>
      <c r="BGG20" s="323"/>
      <c r="BGH20" s="323"/>
      <c r="BGI20" s="323"/>
      <c r="BGJ20" s="323"/>
      <c r="BGK20" s="323"/>
      <c r="BGL20" s="323"/>
      <c r="BGM20" s="323"/>
      <c r="BGN20" s="323"/>
      <c r="BGO20" s="323"/>
      <c r="BGP20" s="323"/>
      <c r="BGQ20" s="409"/>
      <c r="BGR20" s="409"/>
      <c r="BGS20" s="323"/>
      <c r="BGT20" s="323"/>
      <c r="BGU20" s="323"/>
      <c r="BGV20" s="323"/>
      <c r="BGW20" s="323"/>
      <c r="BGX20" s="323"/>
      <c r="BGY20" s="323"/>
      <c r="BGZ20" s="323"/>
      <c r="BHA20" s="323"/>
      <c r="BHB20" s="323"/>
      <c r="BHC20" s="409"/>
      <c r="BHD20" s="409"/>
      <c r="BHE20" s="323"/>
      <c r="BHF20" s="323"/>
      <c r="BHG20" s="323"/>
      <c r="BHH20" s="323"/>
      <c r="BHI20" s="323"/>
      <c r="BHJ20" s="323"/>
      <c r="BHK20" s="323"/>
      <c r="BHL20" s="323"/>
      <c r="BHM20" s="323"/>
      <c r="BHN20" s="323"/>
      <c r="BHO20" s="409"/>
      <c r="BHP20" s="409"/>
      <c r="BHQ20" s="323"/>
      <c r="BHR20" s="323"/>
      <c r="BHS20" s="323"/>
      <c r="BHT20" s="323"/>
      <c r="BHU20" s="323"/>
      <c r="BHV20" s="323"/>
      <c r="BHW20" s="323"/>
      <c r="BHX20" s="323"/>
      <c r="BHY20" s="323"/>
      <c r="BHZ20" s="323"/>
      <c r="BIA20" s="409"/>
      <c r="BIB20" s="409"/>
      <c r="BIC20" s="323"/>
      <c r="BID20" s="323"/>
      <c r="BIE20" s="323"/>
      <c r="BIF20" s="323"/>
      <c r="BIG20" s="323"/>
      <c r="BIH20" s="323"/>
      <c r="BII20" s="323"/>
      <c r="BIJ20" s="323"/>
      <c r="BIK20" s="323"/>
      <c r="BIL20" s="323"/>
      <c r="BIM20" s="409"/>
      <c r="BIN20" s="409"/>
      <c r="BIO20" s="323"/>
      <c r="BIP20" s="323"/>
      <c r="BIQ20" s="323"/>
      <c r="BIR20" s="323"/>
      <c r="BIS20" s="323"/>
      <c r="BIT20" s="323"/>
      <c r="BIU20" s="323"/>
      <c r="BIV20" s="323"/>
      <c r="BIW20" s="323"/>
      <c r="BIX20" s="323"/>
      <c r="BIY20" s="409"/>
      <c r="BIZ20" s="409"/>
      <c r="BJA20" s="323"/>
      <c r="BJB20" s="323"/>
      <c r="BJC20" s="323"/>
      <c r="BJD20" s="323"/>
      <c r="BJE20" s="323"/>
      <c r="BJF20" s="323"/>
      <c r="BJG20" s="323"/>
      <c r="BJH20" s="323"/>
      <c r="BJI20" s="323"/>
      <c r="BJJ20" s="323"/>
      <c r="BJK20" s="409"/>
      <c r="BJL20" s="409"/>
      <c r="BJM20" s="323"/>
      <c r="BJN20" s="323"/>
      <c r="BJO20" s="323"/>
      <c r="BJP20" s="323"/>
      <c r="BJQ20" s="323"/>
      <c r="BJR20" s="323"/>
      <c r="BJS20" s="323"/>
      <c r="BJT20" s="323"/>
      <c r="BJU20" s="323"/>
      <c r="BJV20" s="323"/>
      <c r="BJW20" s="409"/>
      <c r="BJX20" s="409"/>
      <c r="BJY20" s="323"/>
      <c r="BJZ20" s="323"/>
      <c r="BKA20" s="323"/>
      <c r="BKB20" s="323"/>
      <c r="BKC20" s="323"/>
      <c r="BKD20" s="323"/>
      <c r="BKE20" s="323"/>
      <c r="BKF20" s="323"/>
      <c r="BKG20" s="323"/>
      <c r="BKH20" s="323"/>
      <c r="BKI20" s="409"/>
      <c r="BKJ20" s="409"/>
      <c r="BKK20" s="323"/>
      <c r="BKL20" s="323"/>
      <c r="BKM20" s="323"/>
      <c r="BKN20" s="323"/>
      <c r="BKO20" s="323"/>
      <c r="BKP20" s="323"/>
      <c r="BKQ20" s="323"/>
      <c r="BKR20" s="323"/>
      <c r="BKS20" s="323"/>
      <c r="BKT20" s="323"/>
      <c r="BKU20" s="409"/>
      <c r="BKV20" s="409"/>
      <c r="BKW20" s="323"/>
      <c r="BKX20" s="323"/>
      <c r="BKY20" s="323"/>
      <c r="BKZ20" s="323"/>
      <c r="BLA20" s="323"/>
      <c r="BLB20" s="323"/>
      <c r="BLC20" s="323"/>
      <c r="BLD20" s="323"/>
      <c r="BLE20" s="323"/>
      <c r="BLF20" s="323"/>
      <c r="BLG20" s="409"/>
      <c r="BLH20" s="409"/>
      <c r="BLI20" s="323"/>
      <c r="BLJ20" s="323"/>
      <c r="BLK20" s="323"/>
      <c r="BLL20" s="323"/>
      <c r="BLM20" s="323"/>
      <c r="BLN20" s="323"/>
      <c r="BLO20" s="323"/>
      <c r="BLP20" s="323"/>
      <c r="BLQ20" s="323"/>
      <c r="BLR20" s="323"/>
      <c r="BLS20" s="409"/>
      <c r="BLT20" s="409"/>
      <c r="BLU20" s="323"/>
      <c r="BLV20" s="323"/>
      <c r="BLW20" s="323"/>
      <c r="BLX20" s="323"/>
      <c r="BLY20" s="323"/>
      <c r="BLZ20" s="323"/>
      <c r="BMA20" s="323"/>
      <c r="BMB20" s="323"/>
      <c r="BMC20" s="323"/>
      <c r="BMD20" s="323"/>
      <c r="BME20" s="409"/>
      <c r="BMF20" s="409"/>
      <c r="BMG20" s="323"/>
      <c r="BMH20" s="323"/>
      <c r="BMI20" s="323"/>
      <c r="BMJ20" s="323"/>
      <c r="BMK20" s="323"/>
      <c r="BML20" s="323"/>
      <c r="BMM20" s="323"/>
      <c r="BMN20" s="323"/>
      <c r="BMO20" s="323"/>
      <c r="BMP20" s="323"/>
      <c r="BMQ20" s="409"/>
      <c r="BMR20" s="409"/>
      <c r="BMS20" s="323"/>
      <c r="BMT20" s="323"/>
      <c r="BMU20" s="323"/>
      <c r="BMV20" s="323"/>
      <c r="BMW20" s="323"/>
      <c r="BMX20" s="323"/>
      <c r="BMY20" s="323"/>
      <c r="BMZ20" s="323"/>
      <c r="BNA20" s="323"/>
      <c r="BNB20" s="323"/>
      <c r="BNC20" s="409"/>
      <c r="BND20" s="409"/>
      <c r="BNE20" s="323"/>
      <c r="BNF20" s="323"/>
      <c r="BNG20" s="323"/>
      <c r="BNH20" s="323"/>
      <c r="BNI20" s="323"/>
      <c r="BNJ20" s="323"/>
      <c r="BNK20" s="323"/>
      <c r="BNL20" s="323"/>
      <c r="BNM20" s="323"/>
      <c r="BNN20" s="323"/>
      <c r="BNO20" s="409"/>
      <c r="BNP20" s="409"/>
      <c r="BNQ20" s="323"/>
      <c r="BNR20" s="323"/>
      <c r="BNS20" s="323"/>
      <c r="BNT20" s="323"/>
      <c r="BNU20" s="323"/>
      <c r="BNV20" s="323"/>
      <c r="BNW20" s="323"/>
      <c r="BNX20" s="323"/>
      <c r="BNY20" s="323"/>
      <c r="BNZ20" s="323"/>
      <c r="BOA20" s="409"/>
      <c r="BOB20" s="409"/>
      <c r="BOC20" s="323"/>
      <c r="BOD20" s="323"/>
      <c r="BOE20" s="323"/>
      <c r="BOF20" s="323"/>
      <c r="BOG20" s="323"/>
      <c r="BOH20" s="323"/>
      <c r="BOI20" s="323"/>
      <c r="BOJ20" s="323"/>
      <c r="BOK20" s="323"/>
      <c r="BOL20" s="323"/>
      <c r="BOM20" s="409"/>
      <c r="BON20" s="409"/>
      <c r="BOO20" s="323"/>
      <c r="BOP20" s="323"/>
      <c r="BOQ20" s="323"/>
      <c r="BOR20" s="323"/>
      <c r="BOS20" s="323"/>
      <c r="BOT20" s="323"/>
      <c r="BOU20" s="323"/>
      <c r="BOV20" s="323"/>
      <c r="BOW20" s="323"/>
      <c r="BOX20" s="323"/>
      <c r="BOY20" s="409"/>
      <c r="BOZ20" s="409"/>
      <c r="BPA20" s="323"/>
      <c r="BPB20" s="323"/>
      <c r="BPC20" s="323"/>
      <c r="BPD20" s="323"/>
      <c r="BPE20" s="323"/>
      <c r="BPF20" s="323"/>
      <c r="BPG20" s="323"/>
      <c r="BPH20" s="323"/>
      <c r="BPI20" s="323"/>
      <c r="BPJ20" s="323"/>
      <c r="BPK20" s="409"/>
      <c r="BPL20" s="409"/>
      <c r="BPM20" s="323"/>
      <c r="BPN20" s="323"/>
      <c r="BPO20" s="323"/>
      <c r="BPP20" s="323"/>
      <c r="BPQ20" s="323"/>
      <c r="BPR20" s="323"/>
      <c r="BPS20" s="323"/>
      <c r="BPT20" s="323"/>
      <c r="BPU20" s="323"/>
      <c r="BPV20" s="323"/>
      <c r="BPW20" s="409"/>
      <c r="BPX20" s="409"/>
      <c r="BPY20" s="323"/>
      <c r="BPZ20" s="323"/>
      <c r="BQA20" s="323"/>
      <c r="BQB20" s="323"/>
      <c r="BQC20" s="323"/>
      <c r="BQD20" s="323"/>
      <c r="BQE20" s="323"/>
      <c r="BQF20" s="323"/>
      <c r="BQG20" s="323"/>
      <c r="BQH20" s="323"/>
      <c r="BQI20" s="409"/>
      <c r="BQJ20" s="409"/>
      <c r="BQK20" s="323"/>
      <c r="BQL20" s="323"/>
      <c r="BQM20" s="323"/>
      <c r="BQN20" s="323"/>
      <c r="BQO20" s="323"/>
      <c r="BQP20" s="323"/>
      <c r="BQQ20" s="323"/>
      <c r="BQR20" s="323"/>
      <c r="BQS20" s="323"/>
      <c r="BQT20" s="323"/>
      <c r="BQU20" s="409"/>
      <c r="BQV20" s="409"/>
      <c r="BQW20" s="323"/>
      <c r="BQX20" s="323"/>
      <c r="BQY20" s="323"/>
      <c r="BQZ20" s="323"/>
      <c r="BRA20" s="323"/>
      <c r="BRB20" s="323"/>
      <c r="BRC20" s="323"/>
      <c r="BRD20" s="323"/>
      <c r="BRE20" s="323"/>
      <c r="BRF20" s="323"/>
      <c r="BRG20" s="409"/>
      <c r="BRH20" s="409"/>
      <c r="BRI20" s="323"/>
      <c r="BRJ20" s="323"/>
      <c r="BRK20" s="323"/>
      <c r="BRL20" s="323"/>
      <c r="BRM20" s="323"/>
      <c r="BRN20" s="323"/>
      <c r="BRO20" s="323"/>
      <c r="BRP20" s="323"/>
      <c r="BRQ20" s="323"/>
      <c r="BRR20" s="323"/>
      <c r="BRS20" s="409"/>
      <c r="BRT20" s="409"/>
      <c r="BRU20" s="323"/>
      <c r="BRV20" s="323"/>
      <c r="BRW20" s="323"/>
      <c r="BRX20" s="323"/>
      <c r="BRY20" s="323"/>
      <c r="BRZ20" s="323"/>
      <c r="BSA20" s="323"/>
      <c r="BSB20" s="323"/>
      <c r="BSC20" s="323"/>
      <c r="BSD20" s="323"/>
      <c r="BSE20" s="409"/>
      <c r="BSF20" s="409"/>
      <c r="BSG20" s="323"/>
      <c r="BSH20" s="323"/>
      <c r="BSI20" s="323"/>
      <c r="BSJ20" s="323"/>
      <c r="BSK20" s="323"/>
      <c r="BSL20" s="323"/>
      <c r="BSM20" s="323"/>
      <c r="BSN20" s="323"/>
      <c r="BSO20" s="323"/>
      <c r="BSP20" s="323"/>
      <c r="BSQ20" s="409"/>
      <c r="BSR20" s="409"/>
      <c r="BSS20" s="323"/>
      <c r="BST20" s="323"/>
      <c r="BSU20" s="323"/>
      <c r="BSV20" s="323"/>
      <c r="BSW20" s="323"/>
      <c r="BSX20" s="323"/>
      <c r="BSY20" s="323"/>
      <c r="BSZ20" s="323"/>
      <c r="BTA20" s="323"/>
      <c r="BTB20" s="323"/>
      <c r="BTC20" s="409"/>
      <c r="BTD20" s="409"/>
      <c r="BTE20" s="323"/>
      <c r="BTF20" s="323"/>
      <c r="BTG20" s="323"/>
      <c r="BTH20" s="323"/>
      <c r="BTI20" s="323"/>
      <c r="BTJ20" s="323"/>
      <c r="BTK20" s="323"/>
      <c r="BTL20" s="323"/>
      <c r="BTM20" s="323"/>
      <c r="BTN20" s="323"/>
      <c r="BTO20" s="409"/>
      <c r="BTP20" s="409"/>
      <c r="BTQ20" s="323"/>
      <c r="BTR20" s="323"/>
      <c r="BTS20" s="323"/>
      <c r="BTT20" s="323"/>
      <c r="BTU20" s="323"/>
      <c r="BTV20" s="323"/>
      <c r="BTW20" s="323"/>
      <c r="BTX20" s="323"/>
      <c r="BTY20" s="323"/>
      <c r="BTZ20" s="323"/>
      <c r="BUA20" s="409"/>
      <c r="BUB20" s="409"/>
      <c r="BUC20" s="323"/>
      <c r="BUD20" s="323"/>
      <c r="BUE20" s="323"/>
      <c r="BUF20" s="323"/>
      <c r="BUG20" s="323"/>
      <c r="BUH20" s="323"/>
      <c r="BUI20" s="323"/>
      <c r="BUJ20" s="323"/>
      <c r="BUK20" s="323"/>
      <c r="BUL20" s="323"/>
      <c r="BUM20" s="409"/>
      <c r="BUN20" s="409"/>
      <c r="BUO20" s="323"/>
      <c r="BUP20" s="323"/>
      <c r="BUQ20" s="323"/>
      <c r="BUR20" s="323"/>
      <c r="BUS20" s="323"/>
      <c r="BUT20" s="323"/>
      <c r="BUU20" s="323"/>
      <c r="BUV20" s="323"/>
      <c r="BUW20" s="323"/>
      <c r="BUX20" s="323"/>
      <c r="BUY20" s="409"/>
      <c r="BUZ20" s="409"/>
      <c r="BVA20" s="323"/>
      <c r="BVB20" s="323"/>
      <c r="BVC20" s="323"/>
      <c r="BVD20" s="323"/>
      <c r="BVE20" s="323"/>
      <c r="BVF20" s="323"/>
      <c r="BVG20" s="323"/>
      <c r="BVH20" s="323"/>
      <c r="BVI20" s="323"/>
      <c r="BVJ20" s="323"/>
      <c r="BVK20" s="409"/>
      <c r="BVL20" s="409"/>
      <c r="BVM20" s="323"/>
      <c r="BVN20" s="323"/>
      <c r="BVO20" s="323"/>
      <c r="BVP20" s="323"/>
      <c r="BVQ20" s="323"/>
      <c r="BVR20" s="323"/>
      <c r="BVS20" s="323"/>
      <c r="BVT20" s="323"/>
      <c r="BVU20" s="323"/>
      <c r="BVV20" s="323"/>
      <c r="BVW20" s="409"/>
      <c r="BVX20" s="409"/>
      <c r="BVY20" s="323"/>
      <c r="BVZ20" s="323"/>
      <c r="BWA20" s="323"/>
      <c r="BWB20" s="323"/>
      <c r="BWC20" s="323"/>
      <c r="BWD20" s="323"/>
      <c r="BWE20" s="323"/>
      <c r="BWF20" s="323"/>
      <c r="BWG20" s="323"/>
      <c r="BWH20" s="323"/>
      <c r="BWI20" s="409"/>
      <c r="BWJ20" s="409"/>
      <c r="BWK20" s="323"/>
      <c r="BWL20" s="323"/>
      <c r="BWM20" s="323"/>
      <c r="BWN20" s="323"/>
      <c r="BWO20" s="323"/>
      <c r="BWP20" s="323"/>
      <c r="BWQ20" s="323"/>
      <c r="BWR20" s="323"/>
      <c r="BWS20" s="323"/>
      <c r="BWT20" s="323"/>
      <c r="BWU20" s="409"/>
      <c r="BWV20" s="409"/>
      <c r="BWW20" s="323"/>
      <c r="BWX20" s="323"/>
      <c r="BWY20" s="323"/>
      <c r="BWZ20" s="323"/>
      <c r="BXA20" s="323"/>
      <c r="BXB20" s="323"/>
      <c r="BXC20" s="323"/>
      <c r="BXD20" s="323"/>
      <c r="BXE20" s="323"/>
      <c r="BXF20" s="323"/>
      <c r="BXG20" s="409"/>
      <c r="BXH20" s="409"/>
      <c r="BXI20" s="323"/>
      <c r="BXJ20" s="323"/>
      <c r="BXK20" s="323"/>
      <c r="BXL20" s="323"/>
      <c r="BXM20" s="323"/>
      <c r="BXN20" s="323"/>
      <c r="BXO20" s="323"/>
      <c r="BXP20" s="323"/>
      <c r="BXQ20" s="323"/>
      <c r="BXR20" s="323"/>
      <c r="BXS20" s="409"/>
      <c r="BXT20" s="409"/>
      <c r="BXU20" s="323"/>
      <c r="BXV20" s="323"/>
      <c r="BXW20" s="323"/>
      <c r="BXX20" s="323"/>
      <c r="BXY20" s="323"/>
      <c r="BXZ20" s="323"/>
      <c r="BYA20" s="323"/>
      <c r="BYB20" s="323"/>
      <c r="BYC20" s="323"/>
      <c r="BYD20" s="323"/>
      <c r="BYE20" s="409"/>
      <c r="BYF20" s="409"/>
      <c r="BYG20" s="323"/>
      <c r="BYH20" s="323"/>
      <c r="BYI20" s="323"/>
      <c r="BYJ20" s="323"/>
      <c r="BYK20" s="323"/>
      <c r="BYL20" s="323"/>
      <c r="BYM20" s="323"/>
      <c r="BYN20" s="323"/>
      <c r="BYO20" s="323"/>
      <c r="BYP20" s="323"/>
      <c r="BYQ20" s="409"/>
      <c r="BYR20" s="409"/>
      <c r="BYS20" s="323"/>
      <c r="BYT20" s="323"/>
      <c r="BYU20" s="323"/>
      <c r="BYV20" s="323"/>
      <c r="BYW20" s="323"/>
      <c r="BYX20" s="323"/>
      <c r="BYY20" s="323"/>
      <c r="BYZ20" s="323"/>
      <c r="BZA20" s="323"/>
      <c r="BZB20" s="323"/>
      <c r="BZC20" s="409"/>
      <c r="BZD20" s="409"/>
      <c r="BZE20" s="323"/>
      <c r="BZF20" s="323"/>
      <c r="BZG20" s="323"/>
      <c r="BZH20" s="323"/>
      <c r="BZI20" s="323"/>
      <c r="BZJ20" s="323"/>
      <c r="BZK20" s="323"/>
      <c r="BZL20" s="323"/>
      <c r="BZM20" s="323"/>
      <c r="BZN20" s="323"/>
      <c r="BZO20" s="409"/>
      <c r="BZP20" s="409"/>
      <c r="BZQ20" s="323"/>
      <c r="BZR20" s="323"/>
      <c r="BZS20" s="323"/>
      <c r="BZT20" s="323"/>
      <c r="BZU20" s="323"/>
      <c r="BZV20" s="323"/>
      <c r="BZW20" s="323"/>
      <c r="BZX20" s="323"/>
      <c r="BZY20" s="323"/>
      <c r="BZZ20" s="323"/>
      <c r="CAA20" s="409"/>
      <c r="CAB20" s="409"/>
      <c r="CAC20" s="323"/>
      <c r="CAD20" s="323"/>
      <c r="CAE20" s="323"/>
      <c r="CAF20" s="323"/>
      <c r="CAG20" s="323"/>
      <c r="CAH20" s="323"/>
      <c r="CAI20" s="323"/>
      <c r="CAJ20" s="323"/>
      <c r="CAK20" s="323"/>
      <c r="CAL20" s="323"/>
      <c r="CAM20" s="409"/>
      <c r="CAN20" s="409"/>
      <c r="CAO20" s="323"/>
      <c r="CAP20" s="323"/>
      <c r="CAQ20" s="323"/>
      <c r="CAR20" s="323"/>
      <c r="CAS20" s="323"/>
      <c r="CAT20" s="323"/>
      <c r="CAU20" s="323"/>
      <c r="CAV20" s="323"/>
      <c r="CAW20" s="323"/>
      <c r="CAX20" s="323"/>
      <c r="CAY20" s="409"/>
      <c r="CAZ20" s="409"/>
      <c r="CBA20" s="323"/>
      <c r="CBB20" s="323"/>
      <c r="CBC20" s="323"/>
      <c r="CBD20" s="323"/>
      <c r="CBE20" s="323"/>
      <c r="CBF20" s="323"/>
      <c r="CBG20" s="323"/>
      <c r="CBH20" s="323"/>
      <c r="CBI20" s="323"/>
      <c r="CBJ20" s="323"/>
      <c r="CBK20" s="409"/>
      <c r="CBL20" s="409"/>
      <c r="CBM20" s="323"/>
      <c r="CBN20" s="323"/>
      <c r="CBO20" s="323"/>
      <c r="CBP20" s="323"/>
      <c r="CBQ20" s="323"/>
      <c r="CBR20" s="323"/>
      <c r="CBS20" s="323"/>
      <c r="CBT20" s="323"/>
      <c r="CBU20" s="323"/>
      <c r="CBV20" s="323"/>
      <c r="CBW20" s="409"/>
      <c r="CBX20" s="409"/>
      <c r="CBY20" s="323"/>
      <c r="CBZ20" s="323"/>
      <c r="CCA20" s="323"/>
      <c r="CCB20" s="323"/>
      <c r="CCC20" s="323"/>
      <c r="CCD20" s="323"/>
      <c r="CCE20" s="323"/>
      <c r="CCF20" s="323"/>
      <c r="CCG20" s="323"/>
      <c r="CCH20" s="323"/>
      <c r="CCI20" s="409"/>
      <c r="CCJ20" s="409"/>
      <c r="CCK20" s="323"/>
      <c r="CCL20" s="323"/>
      <c r="CCM20" s="323"/>
      <c r="CCN20" s="323"/>
      <c r="CCO20" s="323"/>
      <c r="CCP20" s="323"/>
      <c r="CCQ20" s="323"/>
      <c r="CCR20" s="323"/>
      <c r="CCS20" s="323"/>
      <c r="CCT20" s="323"/>
      <c r="CCU20" s="409"/>
      <c r="CCV20" s="409"/>
      <c r="CCW20" s="323"/>
      <c r="CCX20" s="323"/>
      <c r="CCY20" s="323"/>
      <c r="CCZ20" s="323"/>
      <c r="CDA20" s="323"/>
      <c r="CDB20" s="323"/>
      <c r="CDC20" s="323"/>
      <c r="CDD20" s="323"/>
      <c r="CDE20" s="323"/>
      <c r="CDF20" s="323"/>
      <c r="CDG20" s="409"/>
      <c r="CDH20" s="409"/>
      <c r="CDI20" s="323"/>
      <c r="CDJ20" s="323"/>
      <c r="CDK20" s="323"/>
      <c r="CDL20" s="323"/>
      <c r="CDM20" s="323"/>
      <c r="CDN20" s="323"/>
      <c r="CDO20" s="323"/>
      <c r="CDP20" s="323"/>
      <c r="CDQ20" s="323"/>
      <c r="CDR20" s="323"/>
      <c r="CDS20" s="409"/>
      <c r="CDT20" s="409"/>
      <c r="CDU20" s="323"/>
      <c r="CDV20" s="323"/>
      <c r="CDW20" s="323"/>
      <c r="CDX20" s="323"/>
      <c r="CDY20" s="323"/>
      <c r="CDZ20" s="323"/>
      <c r="CEA20" s="323"/>
      <c r="CEB20" s="323"/>
      <c r="CEC20" s="323"/>
      <c r="CED20" s="323"/>
      <c r="CEE20" s="409"/>
      <c r="CEF20" s="409"/>
      <c r="CEG20" s="323"/>
      <c r="CEH20" s="323"/>
      <c r="CEI20" s="323"/>
      <c r="CEJ20" s="323"/>
      <c r="CEK20" s="323"/>
      <c r="CEL20" s="323"/>
      <c r="CEM20" s="323"/>
      <c r="CEN20" s="323"/>
      <c r="CEO20" s="323"/>
      <c r="CEP20" s="323"/>
      <c r="CEQ20" s="409"/>
      <c r="CER20" s="409"/>
      <c r="CES20" s="323"/>
      <c r="CET20" s="323"/>
      <c r="CEU20" s="323"/>
      <c r="CEV20" s="323"/>
      <c r="CEW20" s="323"/>
      <c r="CEX20" s="323"/>
      <c r="CEY20" s="323"/>
      <c r="CEZ20" s="323"/>
      <c r="CFA20" s="323"/>
      <c r="CFB20" s="323"/>
      <c r="CFC20" s="409"/>
      <c r="CFD20" s="409"/>
      <c r="CFE20" s="323"/>
      <c r="CFF20" s="323"/>
      <c r="CFG20" s="323"/>
      <c r="CFH20" s="323"/>
      <c r="CFI20" s="323"/>
      <c r="CFJ20" s="323"/>
      <c r="CFK20" s="323"/>
      <c r="CFL20" s="323"/>
      <c r="CFM20" s="323"/>
      <c r="CFN20" s="323"/>
      <c r="CFO20" s="409"/>
      <c r="CFP20" s="409"/>
      <c r="CFQ20" s="323"/>
      <c r="CFR20" s="323"/>
      <c r="CFS20" s="323"/>
      <c r="CFT20" s="323"/>
      <c r="CFU20" s="323"/>
      <c r="CFV20" s="323"/>
      <c r="CFW20" s="323"/>
      <c r="CFX20" s="323"/>
      <c r="CFY20" s="323"/>
      <c r="CFZ20" s="323"/>
      <c r="CGA20" s="409"/>
      <c r="CGB20" s="409"/>
      <c r="CGC20" s="323"/>
      <c r="CGD20" s="323"/>
      <c r="CGE20" s="323"/>
      <c r="CGF20" s="323"/>
      <c r="CGG20" s="323"/>
      <c r="CGH20" s="323"/>
      <c r="CGI20" s="323"/>
      <c r="CGJ20" s="323"/>
      <c r="CGK20" s="323"/>
      <c r="CGL20" s="323"/>
      <c r="CGM20" s="409"/>
      <c r="CGN20" s="409"/>
      <c r="CGO20" s="323"/>
      <c r="CGP20" s="323"/>
      <c r="CGQ20" s="323"/>
      <c r="CGR20" s="323"/>
      <c r="CGS20" s="323"/>
      <c r="CGT20" s="323"/>
      <c r="CGU20" s="323"/>
      <c r="CGV20" s="323"/>
      <c r="CGW20" s="323"/>
      <c r="CGX20" s="323"/>
      <c r="CGY20" s="409"/>
      <c r="CGZ20" s="409"/>
      <c r="CHA20" s="323"/>
      <c r="CHB20" s="323"/>
      <c r="CHC20" s="323"/>
      <c r="CHD20" s="323"/>
      <c r="CHE20" s="323"/>
      <c r="CHF20" s="323"/>
      <c r="CHG20" s="323"/>
      <c r="CHH20" s="323"/>
      <c r="CHI20" s="323"/>
      <c r="CHJ20" s="323"/>
      <c r="CHK20" s="409"/>
      <c r="CHL20" s="409"/>
      <c r="CHM20" s="323"/>
      <c r="CHN20" s="323"/>
      <c r="CHO20" s="323"/>
      <c r="CHP20" s="323"/>
      <c r="CHQ20" s="323"/>
      <c r="CHR20" s="323"/>
      <c r="CHS20" s="323"/>
      <c r="CHT20" s="323"/>
      <c r="CHU20" s="323"/>
      <c r="CHV20" s="323"/>
      <c r="CHW20" s="409"/>
      <c r="CHX20" s="409"/>
      <c r="CHY20" s="323"/>
      <c r="CHZ20" s="323"/>
      <c r="CIA20" s="323"/>
      <c r="CIB20" s="323"/>
      <c r="CIC20" s="323"/>
      <c r="CID20" s="323"/>
      <c r="CIE20" s="323"/>
      <c r="CIF20" s="323"/>
      <c r="CIG20" s="323"/>
      <c r="CIH20" s="323"/>
      <c r="CII20" s="409"/>
      <c r="CIJ20" s="409"/>
      <c r="CIK20" s="323"/>
      <c r="CIL20" s="323"/>
      <c r="CIM20" s="323"/>
      <c r="CIN20" s="323"/>
      <c r="CIO20" s="323"/>
      <c r="CIP20" s="323"/>
      <c r="CIQ20" s="323"/>
      <c r="CIR20" s="323"/>
      <c r="CIS20" s="323"/>
      <c r="CIT20" s="323"/>
      <c r="CIU20" s="409"/>
      <c r="CIV20" s="409"/>
      <c r="CIW20" s="323"/>
      <c r="CIX20" s="323"/>
      <c r="CIY20" s="323"/>
      <c r="CIZ20" s="323"/>
      <c r="CJA20" s="323"/>
      <c r="CJB20" s="323"/>
      <c r="CJC20" s="323"/>
      <c r="CJD20" s="323"/>
      <c r="CJE20" s="323"/>
      <c r="CJF20" s="323"/>
      <c r="CJG20" s="409"/>
      <c r="CJH20" s="409"/>
      <c r="CJI20" s="323"/>
      <c r="CJJ20" s="323"/>
      <c r="CJK20" s="323"/>
      <c r="CJL20" s="323"/>
      <c r="CJM20" s="323"/>
      <c r="CJN20" s="323"/>
      <c r="CJO20" s="323"/>
      <c r="CJP20" s="323"/>
      <c r="CJQ20" s="323"/>
      <c r="CJR20" s="323"/>
      <c r="CJS20" s="409"/>
      <c r="CJT20" s="409"/>
      <c r="CJU20" s="323"/>
      <c r="CJV20" s="323"/>
      <c r="CJW20" s="323"/>
      <c r="CJX20" s="323"/>
      <c r="CJY20" s="323"/>
      <c r="CJZ20" s="323"/>
      <c r="CKA20" s="323"/>
      <c r="CKB20" s="323"/>
      <c r="CKC20" s="323"/>
      <c r="CKD20" s="323"/>
      <c r="CKE20" s="409"/>
      <c r="CKF20" s="409"/>
      <c r="CKG20" s="323"/>
      <c r="CKH20" s="323"/>
      <c r="CKI20" s="323"/>
      <c r="CKJ20" s="323"/>
      <c r="CKK20" s="323"/>
      <c r="CKL20" s="323"/>
      <c r="CKM20" s="323"/>
      <c r="CKN20" s="323"/>
      <c r="CKO20" s="323"/>
      <c r="CKP20" s="323"/>
      <c r="CKQ20" s="409"/>
      <c r="CKR20" s="409"/>
      <c r="CKS20" s="323"/>
      <c r="CKT20" s="323"/>
      <c r="CKU20" s="323"/>
      <c r="CKV20" s="323"/>
      <c r="CKW20" s="323"/>
      <c r="CKX20" s="323"/>
      <c r="CKY20" s="323"/>
      <c r="CKZ20" s="323"/>
      <c r="CLA20" s="323"/>
      <c r="CLB20" s="323"/>
      <c r="CLC20" s="409"/>
      <c r="CLD20" s="409"/>
      <c r="CLE20" s="323"/>
      <c r="CLF20" s="323"/>
      <c r="CLG20" s="323"/>
      <c r="CLH20" s="323"/>
      <c r="CLI20" s="323"/>
      <c r="CLJ20" s="323"/>
      <c r="CLK20" s="323"/>
      <c r="CLL20" s="323"/>
      <c r="CLM20" s="323"/>
      <c r="CLN20" s="323"/>
      <c r="CLO20" s="409"/>
      <c r="CLP20" s="409"/>
      <c r="CLQ20" s="323"/>
      <c r="CLR20" s="323"/>
      <c r="CLS20" s="323"/>
      <c r="CLT20" s="323"/>
      <c r="CLU20" s="323"/>
      <c r="CLV20" s="323"/>
      <c r="CLW20" s="323"/>
      <c r="CLX20" s="323"/>
      <c r="CLY20" s="323"/>
      <c r="CLZ20" s="323"/>
      <c r="CMA20" s="409"/>
      <c r="CMB20" s="409"/>
      <c r="CMC20" s="323"/>
      <c r="CMD20" s="323"/>
      <c r="CME20" s="323"/>
      <c r="CMF20" s="323"/>
      <c r="CMG20" s="323"/>
      <c r="CMH20" s="323"/>
      <c r="CMI20" s="323"/>
      <c r="CMJ20" s="323"/>
      <c r="CMK20" s="323"/>
      <c r="CML20" s="323"/>
      <c r="CMM20" s="409"/>
      <c r="CMN20" s="409"/>
      <c r="CMO20" s="323"/>
      <c r="CMP20" s="323"/>
      <c r="CMQ20" s="323"/>
      <c r="CMR20" s="323"/>
      <c r="CMS20" s="323"/>
      <c r="CMT20" s="323"/>
      <c r="CMU20" s="323"/>
      <c r="CMV20" s="323"/>
      <c r="CMW20" s="323"/>
      <c r="CMX20" s="323"/>
      <c r="CMY20" s="409"/>
      <c r="CMZ20" s="409"/>
      <c r="CNA20" s="323"/>
      <c r="CNB20" s="323"/>
      <c r="CNC20" s="323"/>
      <c r="CND20" s="323"/>
      <c r="CNE20" s="323"/>
      <c r="CNF20" s="323"/>
      <c r="CNG20" s="323"/>
      <c r="CNH20" s="323"/>
      <c r="CNI20" s="323"/>
      <c r="CNJ20" s="323"/>
      <c r="CNK20" s="409"/>
      <c r="CNL20" s="409"/>
      <c r="CNM20" s="323"/>
      <c r="CNN20" s="323"/>
      <c r="CNO20" s="323"/>
      <c r="CNP20" s="323"/>
      <c r="CNQ20" s="323"/>
      <c r="CNR20" s="323"/>
      <c r="CNS20" s="323"/>
      <c r="CNT20" s="323"/>
      <c r="CNU20" s="323"/>
      <c r="CNV20" s="323"/>
      <c r="CNW20" s="409"/>
      <c r="CNX20" s="409"/>
      <c r="CNY20" s="323"/>
      <c r="CNZ20" s="323"/>
      <c r="COA20" s="323"/>
      <c r="COB20" s="323"/>
      <c r="COC20" s="323"/>
      <c r="COD20" s="323"/>
      <c r="COE20" s="323"/>
      <c r="COF20" s="323"/>
      <c r="COG20" s="323"/>
      <c r="COH20" s="323"/>
      <c r="COI20" s="409"/>
      <c r="COJ20" s="409"/>
      <c r="COK20" s="323"/>
      <c r="COL20" s="323"/>
      <c r="COM20" s="323"/>
      <c r="CON20" s="323"/>
      <c r="COO20" s="323"/>
      <c r="COP20" s="323"/>
      <c r="COQ20" s="323"/>
      <c r="COR20" s="323"/>
      <c r="COS20" s="323"/>
      <c r="COT20" s="323"/>
      <c r="COU20" s="409"/>
      <c r="COV20" s="409"/>
      <c r="COW20" s="323"/>
      <c r="COX20" s="323"/>
      <c r="COY20" s="323"/>
      <c r="COZ20" s="323"/>
      <c r="CPA20" s="323"/>
      <c r="CPB20" s="323"/>
      <c r="CPC20" s="323"/>
      <c r="CPD20" s="323"/>
      <c r="CPE20" s="323"/>
      <c r="CPF20" s="323"/>
      <c r="CPG20" s="409"/>
      <c r="CPH20" s="409"/>
      <c r="CPI20" s="323"/>
      <c r="CPJ20" s="323"/>
      <c r="CPK20" s="323"/>
      <c r="CPL20" s="323"/>
      <c r="CPM20" s="323"/>
      <c r="CPN20" s="323"/>
      <c r="CPO20" s="323"/>
      <c r="CPP20" s="323"/>
      <c r="CPQ20" s="323"/>
      <c r="CPR20" s="323"/>
      <c r="CPS20" s="409"/>
      <c r="CPT20" s="409"/>
      <c r="CPU20" s="323"/>
      <c r="CPV20" s="323"/>
      <c r="CPW20" s="323"/>
      <c r="CPX20" s="323"/>
      <c r="CPY20" s="323"/>
      <c r="CPZ20" s="323"/>
      <c r="CQA20" s="323"/>
      <c r="CQB20" s="323"/>
      <c r="CQC20" s="323"/>
      <c r="CQD20" s="323"/>
      <c r="CQE20" s="409"/>
      <c r="CQF20" s="409"/>
      <c r="CQG20" s="323"/>
      <c r="CQH20" s="323"/>
      <c r="CQI20" s="323"/>
      <c r="CQJ20" s="323"/>
      <c r="CQK20" s="323"/>
      <c r="CQL20" s="323"/>
      <c r="CQM20" s="323"/>
      <c r="CQN20" s="323"/>
      <c r="CQO20" s="323"/>
      <c r="CQP20" s="323"/>
      <c r="CQQ20" s="409"/>
      <c r="CQR20" s="409"/>
      <c r="CQS20" s="323"/>
      <c r="CQT20" s="323"/>
      <c r="CQU20" s="323"/>
      <c r="CQV20" s="323"/>
      <c r="CQW20" s="323"/>
      <c r="CQX20" s="323"/>
      <c r="CQY20" s="323"/>
      <c r="CQZ20" s="323"/>
      <c r="CRA20" s="323"/>
      <c r="CRB20" s="323"/>
      <c r="CRC20" s="409"/>
      <c r="CRD20" s="409"/>
      <c r="CRE20" s="323"/>
      <c r="CRF20" s="323"/>
      <c r="CRG20" s="323"/>
      <c r="CRH20" s="323"/>
      <c r="CRI20" s="323"/>
      <c r="CRJ20" s="323"/>
      <c r="CRK20" s="323"/>
      <c r="CRL20" s="323"/>
      <c r="CRM20" s="323"/>
      <c r="CRN20" s="323"/>
      <c r="CRO20" s="409"/>
      <c r="CRP20" s="409"/>
      <c r="CRQ20" s="323"/>
      <c r="CRR20" s="323"/>
      <c r="CRS20" s="323"/>
      <c r="CRT20" s="323"/>
      <c r="CRU20" s="323"/>
      <c r="CRV20" s="323"/>
      <c r="CRW20" s="323"/>
      <c r="CRX20" s="323"/>
      <c r="CRY20" s="323"/>
      <c r="CRZ20" s="323"/>
      <c r="CSA20" s="409"/>
      <c r="CSB20" s="409"/>
      <c r="CSC20" s="323"/>
      <c r="CSD20" s="323"/>
      <c r="CSE20" s="323"/>
      <c r="CSF20" s="323"/>
      <c r="CSG20" s="323"/>
      <c r="CSH20" s="323"/>
      <c r="CSI20" s="323"/>
      <c r="CSJ20" s="323"/>
      <c r="CSK20" s="323"/>
      <c r="CSL20" s="323"/>
      <c r="CSM20" s="409"/>
      <c r="CSN20" s="409"/>
      <c r="CSO20" s="323"/>
      <c r="CSP20" s="323"/>
      <c r="CSQ20" s="323"/>
      <c r="CSR20" s="323"/>
      <c r="CSS20" s="323"/>
      <c r="CST20" s="323"/>
      <c r="CSU20" s="323"/>
      <c r="CSV20" s="323"/>
      <c r="CSW20" s="323"/>
      <c r="CSX20" s="323"/>
      <c r="CSY20" s="409"/>
      <c r="CSZ20" s="409"/>
      <c r="CTA20" s="323"/>
      <c r="CTB20" s="323"/>
      <c r="CTC20" s="323"/>
      <c r="CTD20" s="323"/>
      <c r="CTE20" s="323"/>
      <c r="CTF20" s="323"/>
      <c r="CTG20" s="323"/>
      <c r="CTH20" s="323"/>
      <c r="CTI20" s="323"/>
      <c r="CTJ20" s="323"/>
      <c r="CTK20" s="409"/>
      <c r="CTL20" s="409"/>
      <c r="CTM20" s="323"/>
      <c r="CTN20" s="323"/>
      <c r="CTO20" s="323"/>
      <c r="CTP20" s="323"/>
      <c r="CTQ20" s="323"/>
      <c r="CTR20" s="323"/>
      <c r="CTS20" s="323"/>
      <c r="CTT20" s="323"/>
      <c r="CTU20" s="323"/>
      <c r="CTV20" s="323"/>
      <c r="CTW20" s="409"/>
      <c r="CTX20" s="409"/>
      <c r="CTY20" s="323"/>
      <c r="CTZ20" s="323"/>
      <c r="CUA20" s="323"/>
      <c r="CUB20" s="323"/>
      <c r="CUC20" s="323"/>
      <c r="CUD20" s="323"/>
      <c r="CUE20" s="323"/>
      <c r="CUF20" s="323"/>
      <c r="CUG20" s="323"/>
      <c r="CUH20" s="323"/>
      <c r="CUI20" s="409"/>
      <c r="CUJ20" s="409"/>
      <c r="CUK20" s="323"/>
      <c r="CUL20" s="323"/>
      <c r="CUM20" s="323"/>
      <c r="CUN20" s="323"/>
      <c r="CUO20" s="323"/>
      <c r="CUP20" s="323"/>
      <c r="CUQ20" s="323"/>
      <c r="CUR20" s="323"/>
      <c r="CUS20" s="323"/>
      <c r="CUT20" s="323"/>
      <c r="CUU20" s="409"/>
      <c r="CUV20" s="409"/>
      <c r="CUW20" s="323"/>
      <c r="CUX20" s="323"/>
      <c r="CUY20" s="323"/>
      <c r="CUZ20" s="323"/>
      <c r="CVA20" s="323"/>
      <c r="CVB20" s="323"/>
      <c r="CVC20" s="323"/>
      <c r="CVD20" s="323"/>
      <c r="CVE20" s="323"/>
      <c r="CVF20" s="323"/>
      <c r="CVG20" s="409"/>
      <c r="CVH20" s="409"/>
      <c r="CVI20" s="323"/>
      <c r="CVJ20" s="323"/>
      <c r="CVK20" s="323"/>
      <c r="CVL20" s="323"/>
      <c r="CVM20" s="323"/>
      <c r="CVN20" s="323"/>
      <c r="CVO20" s="323"/>
      <c r="CVP20" s="323"/>
      <c r="CVQ20" s="323"/>
      <c r="CVR20" s="323"/>
      <c r="CVS20" s="409"/>
      <c r="CVT20" s="409"/>
      <c r="CVU20" s="323"/>
      <c r="CVV20" s="323"/>
      <c r="CVW20" s="323"/>
      <c r="CVX20" s="323"/>
      <c r="CVY20" s="323"/>
      <c r="CVZ20" s="323"/>
      <c r="CWA20" s="323"/>
      <c r="CWB20" s="323"/>
      <c r="CWC20" s="323"/>
      <c r="CWD20" s="323"/>
      <c r="CWE20" s="409"/>
      <c r="CWF20" s="409"/>
      <c r="CWG20" s="323"/>
      <c r="CWH20" s="323"/>
      <c r="CWI20" s="323"/>
      <c r="CWJ20" s="323"/>
      <c r="CWK20" s="323"/>
      <c r="CWL20" s="323"/>
      <c r="CWM20" s="323"/>
      <c r="CWN20" s="323"/>
      <c r="CWO20" s="323"/>
      <c r="CWP20" s="323"/>
      <c r="CWQ20" s="409"/>
      <c r="CWR20" s="409"/>
      <c r="CWS20" s="323"/>
      <c r="CWT20" s="323"/>
      <c r="CWU20" s="323"/>
      <c r="CWV20" s="323"/>
      <c r="CWW20" s="323"/>
      <c r="CWX20" s="323"/>
      <c r="CWY20" s="323"/>
      <c r="CWZ20" s="323"/>
      <c r="CXA20" s="323"/>
      <c r="CXB20" s="323"/>
      <c r="CXC20" s="409"/>
      <c r="CXD20" s="409"/>
      <c r="CXE20" s="323"/>
      <c r="CXF20" s="323"/>
      <c r="CXG20" s="323"/>
      <c r="CXH20" s="323"/>
      <c r="CXI20" s="323"/>
      <c r="CXJ20" s="323"/>
      <c r="CXK20" s="323"/>
      <c r="CXL20" s="323"/>
      <c r="CXM20" s="323"/>
      <c r="CXN20" s="323"/>
      <c r="CXO20" s="409"/>
      <c r="CXP20" s="409"/>
      <c r="CXQ20" s="323"/>
      <c r="CXR20" s="323"/>
      <c r="CXS20" s="323"/>
      <c r="CXT20" s="323"/>
      <c r="CXU20" s="323"/>
      <c r="CXV20" s="323"/>
      <c r="CXW20" s="323"/>
      <c r="CXX20" s="323"/>
      <c r="CXY20" s="323"/>
      <c r="CXZ20" s="323"/>
      <c r="CYA20" s="409"/>
      <c r="CYB20" s="409"/>
      <c r="CYC20" s="323"/>
      <c r="CYD20" s="323"/>
      <c r="CYE20" s="323"/>
      <c r="CYF20" s="323"/>
      <c r="CYG20" s="323"/>
      <c r="CYH20" s="323"/>
      <c r="CYI20" s="323"/>
      <c r="CYJ20" s="323"/>
      <c r="CYK20" s="323"/>
      <c r="CYL20" s="323"/>
      <c r="CYM20" s="409"/>
      <c r="CYN20" s="409"/>
      <c r="CYO20" s="323"/>
      <c r="CYP20" s="323"/>
      <c r="CYQ20" s="323"/>
      <c r="CYR20" s="323"/>
      <c r="CYS20" s="323"/>
      <c r="CYT20" s="323"/>
      <c r="CYU20" s="323"/>
      <c r="CYV20" s="323"/>
      <c r="CYW20" s="323"/>
      <c r="CYX20" s="323"/>
      <c r="CYY20" s="409"/>
      <c r="CYZ20" s="409"/>
      <c r="CZA20" s="323"/>
      <c r="CZB20" s="323"/>
      <c r="CZC20" s="323"/>
      <c r="CZD20" s="323"/>
      <c r="CZE20" s="323"/>
      <c r="CZF20" s="323"/>
      <c r="CZG20" s="323"/>
      <c r="CZH20" s="323"/>
      <c r="CZI20" s="323"/>
      <c r="CZJ20" s="323"/>
      <c r="CZK20" s="409"/>
      <c r="CZL20" s="409"/>
      <c r="CZM20" s="323"/>
      <c r="CZN20" s="323"/>
      <c r="CZO20" s="323"/>
      <c r="CZP20" s="323"/>
      <c r="CZQ20" s="323"/>
      <c r="CZR20" s="323"/>
      <c r="CZS20" s="323"/>
      <c r="CZT20" s="323"/>
      <c r="CZU20" s="323"/>
      <c r="CZV20" s="323"/>
      <c r="CZW20" s="409"/>
      <c r="CZX20" s="409"/>
      <c r="CZY20" s="323"/>
      <c r="CZZ20" s="323"/>
      <c r="DAA20" s="323"/>
      <c r="DAB20" s="323"/>
      <c r="DAC20" s="323"/>
      <c r="DAD20" s="323"/>
      <c r="DAE20" s="323"/>
      <c r="DAF20" s="323"/>
      <c r="DAG20" s="323"/>
      <c r="DAH20" s="323"/>
      <c r="DAI20" s="409"/>
      <c r="DAJ20" s="409"/>
      <c r="DAK20" s="323"/>
      <c r="DAL20" s="323"/>
      <c r="DAM20" s="323"/>
      <c r="DAN20" s="323"/>
      <c r="DAO20" s="323"/>
      <c r="DAP20" s="323"/>
      <c r="DAQ20" s="323"/>
      <c r="DAR20" s="323"/>
      <c r="DAS20" s="323"/>
      <c r="DAT20" s="323"/>
      <c r="DAU20" s="409"/>
      <c r="DAV20" s="409"/>
      <c r="DAW20" s="323"/>
      <c r="DAX20" s="323"/>
      <c r="DAY20" s="323"/>
      <c r="DAZ20" s="323"/>
      <c r="DBA20" s="323"/>
      <c r="DBB20" s="323"/>
      <c r="DBC20" s="323"/>
      <c r="DBD20" s="323"/>
      <c r="DBE20" s="323"/>
      <c r="DBF20" s="323"/>
      <c r="DBG20" s="409"/>
      <c r="DBH20" s="409"/>
      <c r="DBI20" s="323"/>
      <c r="DBJ20" s="323"/>
      <c r="DBK20" s="323"/>
      <c r="DBL20" s="323"/>
      <c r="DBM20" s="323"/>
      <c r="DBN20" s="323"/>
      <c r="DBO20" s="323"/>
      <c r="DBP20" s="323"/>
      <c r="DBQ20" s="323"/>
      <c r="DBR20" s="323"/>
      <c r="DBS20" s="409"/>
      <c r="DBT20" s="409"/>
      <c r="DBU20" s="323"/>
      <c r="DBV20" s="323"/>
      <c r="DBW20" s="323"/>
      <c r="DBX20" s="323"/>
      <c r="DBY20" s="323"/>
      <c r="DBZ20" s="323"/>
      <c r="DCA20" s="323"/>
      <c r="DCB20" s="323"/>
      <c r="DCC20" s="323"/>
      <c r="DCD20" s="323"/>
      <c r="DCE20" s="409"/>
      <c r="DCF20" s="409"/>
      <c r="DCG20" s="323"/>
      <c r="DCH20" s="323"/>
      <c r="DCI20" s="323"/>
      <c r="DCJ20" s="323"/>
      <c r="DCK20" s="323"/>
      <c r="DCL20" s="323"/>
      <c r="DCM20" s="323"/>
      <c r="DCN20" s="323"/>
      <c r="DCO20" s="323"/>
      <c r="DCP20" s="323"/>
      <c r="DCQ20" s="409"/>
      <c r="DCR20" s="409"/>
      <c r="DCS20" s="323"/>
      <c r="DCT20" s="323"/>
      <c r="DCU20" s="323"/>
      <c r="DCV20" s="323"/>
      <c r="DCW20" s="323"/>
      <c r="DCX20" s="323"/>
      <c r="DCY20" s="323"/>
      <c r="DCZ20" s="323"/>
      <c r="DDA20" s="323"/>
      <c r="DDB20" s="323"/>
      <c r="DDC20" s="409"/>
      <c r="DDD20" s="409"/>
      <c r="DDE20" s="323"/>
      <c r="DDF20" s="323"/>
      <c r="DDG20" s="323"/>
      <c r="DDH20" s="323"/>
      <c r="DDI20" s="323"/>
      <c r="DDJ20" s="323"/>
      <c r="DDK20" s="323"/>
      <c r="DDL20" s="323"/>
      <c r="DDM20" s="323"/>
      <c r="DDN20" s="323"/>
      <c r="DDO20" s="409"/>
      <c r="DDP20" s="409"/>
      <c r="DDQ20" s="323"/>
      <c r="DDR20" s="323"/>
      <c r="DDS20" s="323"/>
      <c r="DDT20" s="323"/>
      <c r="DDU20" s="323"/>
      <c r="DDV20" s="323"/>
      <c r="DDW20" s="323"/>
      <c r="DDX20" s="323"/>
      <c r="DDY20" s="323"/>
      <c r="DDZ20" s="323"/>
      <c r="DEA20" s="409"/>
      <c r="DEB20" s="409"/>
      <c r="DEC20" s="323"/>
      <c r="DED20" s="323"/>
      <c r="DEE20" s="323"/>
      <c r="DEF20" s="323"/>
      <c r="DEG20" s="323"/>
      <c r="DEH20" s="323"/>
      <c r="DEI20" s="323"/>
      <c r="DEJ20" s="323"/>
      <c r="DEK20" s="323"/>
      <c r="DEL20" s="323"/>
      <c r="DEM20" s="409"/>
      <c r="DEN20" s="409"/>
      <c r="DEO20" s="323"/>
      <c r="DEP20" s="323"/>
      <c r="DEQ20" s="323"/>
      <c r="DER20" s="323"/>
      <c r="DES20" s="323"/>
      <c r="DET20" s="323"/>
      <c r="DEU20" s="323"/>
      <c r="DEV20" s="323"/>
      <c r="DEW20" s="323"/>
      <c r="DEX20" s="323"/>
      <c r="DEY20" s="409"/>
      <c r="DEZ20" s="409"/>
      <c r="DFA20" s="323"/>
      <c r="DFB20" s="323"/>
      <c r="DFC20" s="323"/>
      <c r="DFD20" s="323"/>
      <c r="DFE20" s="323"/>
      <c r="DFF20" s="323"/>
      <c r="DFG20" s="323"/>
      <c r="DFH20" s="323"/>
      <c r="DFI20" s="323"/>
      <c r="DFJ20" s="323"/>
      <c r="DFK20" s="409"/>
      <c r="DFL20" s="409"/>
      <c r="DFM20" s="323"/>
      <c r="DFN20" s="323"/>
      <c r="DFO20" s="323"/>
      <c r="DFP20" s="323"/>
      <c r="DFQ20" s="323"/>
      <c r="DFR20" s="323"/>
      <c r="DFS20" s="323"/>
      <c r="DFT20" s="323"/>
      <c r="DFU20" s="323"/>
      <c r="DFV20" s="323"/>
      <c r="DFW20" s="409"/>
      <c r="DFX20" s="409"/>
      <c r="DFY20" s="323"/>
      <c r="DFZ20" s="323"/>
      <c r="DGA20" s="323"/>
      <c r="DGB20" s="323"/>
      <c r="DGC20" s="323"/>
      <c r="DGD20" s="323"/>
      <c r="DGE20" s="323"/>
      <c r="DGF20" s="323"/>
      <c r="DGG20" s="323"/>
      <c r="DGH20" s="323"/>
      <c r="DGI20" s="409"/>
      <c r="DGJ20" s="409"/>
      <c r="DGK20" s="323"/>
      <c r="DGL20" s="323"/>
      <c r="DGM20" s="323"/>
      <c r="DGN20" s="323"/>
      <c r="DGO20" s="323"/>
      <c r="DGP20" s="323"/>
      <c r="DGQ20" s="323"/>
      <c r="DGR20" s="323"/>
      <c r="DGS20" s="323"/>
      <c r="DGT20" s="323"/>
      <c r="DGU20" s="409"/>
      <c r="DGV20" s="409"/>
      <c r="DGW20" s="323"/>
      <c r="DGX20" s="323"/>
      <c r="DGY20" s="323"/>
      <c r="DGZ20" s="323"/>
      <c r="DHA20" s="323"/>
      <c r="DHB20" s="323"/>
      <c r="DHC20" s="323"/>
      <c r="DHD20" s="323"/>
      <c r="DHE20" s="323"/>
      <c r="DHF20" s="323"/>
      <c r="DHG20" s="409"/>
      <c r="DHH20" s="409"/>
      <c r="DHI20" s="323"/>
      <c r="DHJ20" s="323"/>
      <c r="DHK20" s="323"/>
      <c r="DHL20" s="323"/>
      <c r="DHM20" s="323"/>
      <c r="DHN20" s="323"/>
      <c r="DHO20" s="323"/>
      <c r="DHP20" s="323"/>
      <c r="DHQ20" s="323"/>
      <c r="DHR20" s="323"/>
      <c r="DHS20" s="409"/>
      <c r="DHT20" s="409"/>
      <c r="DHU20" s="323"/>
      <c r="DHV20" s="323"/>
      <c r="DHW20" s="323"/>
      <c r="DHX20" s="323"/>
      <c r="DHY20" s="323"/>
      <c r="DHZ20" s="323"/>
      <c r="DIA20" s="323"/>
      <c r="DIB20" s="323"/>
      <c r="DIC20" s="323"/>
      <c r="DID20" s="323"/>
      <c r="DIE20" s="409"/>
      <c r="DIF20" s="409"/>
      <c r="DIG20" s="323"/>
      <c r="DIH20" s="323"/>
      <c r="DII20" s="323"/>
      <c r="DIJ20" s="323"/>
      <c r="DIK20" s="323"/>
      <c r="DIL20" s="323"/>
      <c r="DIM20" s="323"/>
      <c r="DIN20" s="323"/>
      <c r="DIO20" s="323"/>
      <c r="DIP20" s="323"/>
      <c r="DIQ20" s="409"/>
      <c r="DIR20" s="409"/>
      <c r="DIS20" s="323"/>
      <c r="DIT20" s="323"/>
      <c r="DIU20" s="323"/>
      <c r="DIV20" s="323"/>
      <c r="DIW20" s="323"/>
      <c r="DIX20" s="323"/>
      <c r="DIY20" s="323"/>
      <c r="DIZ20" s="323"/>
      <c r="DJA20" s="323"/>
      <c r="DJB20" s="323"/>
      <c r="DJC20" s="409"/>
      <c r="DJD20" s="409"/>
      <c r="DJE20" s="323"/>
      <c r="DJF20" s="323"/>
      <c r="DJG20" s="323"/>
      <c r="DJH20" s="323"/>
      <c r="DJI20" s="323"/>
      <c r="DJJ20" s="323"/>
      <c r="DJK20" s="323"/>
      <c r="DJL20" s="323"/>
      <c r="DJM20" s="323"/>
      <c r="DJN20" s="323"/>
      <c r="DJO20" s="409"/>
      <c r="DJP20" s="409"/>
      <c r="DJQ20" s="323"/>
      <c r="DJR20" s="323"/>
      <c r="DJS20" s="323"/>
      <c r="DJT20" s="323"/>
      <c r="DJU20" s="323"/>
      <c r="DJV20" s="323"/>
      <c r="DJW20" s="323"/>
      <c r="DJX20" s="323"/>
      <c r="DJY20" s="323"/>
      <c r="DJZ20" s="323"/>
      <c r="DKA20" s="409"/>
      <c r="DKB20" s="409"/>
      <c r="DKC20" s="323"/>
      <c r="DKD20" s="323"/>
      <c r="DKE20" s="323"/>
      <c r="DKF20" s="323"/>
      <c r="DKG20" s="323"/>
      <c r="DKH20" s="323"/>
      <c r="DKI20" s="323"/>
      <c r="DKJ20" s="323"/>
      <c r="DKK20" s="323"/>
      <c r="DKL20" s="323"/>
      <c r="DKM20" s="409"/>
      <c r="DKN20" s="409"/>
      <c r="DKO20" s="323"/>
      <c r="DKP20" s="323"/>
      <c r="DKQ20" s="323"/>
      <c r="DKR20" s="323"/>
      <c r="DKS20" s="323"/>
      <c r="DKT20" s="323"/>
      <c r="DKU20" s="323"/>
      <c r="DKV20" s="323"/>
      <c r="DKW20" s="323"/>
      <c r="DKX20" s="323"/>
      <c r="DKY20" s="409"/>
      <c r="DKZ20" s="409"/>
      <c r="DLA20" s="323"/>
      <c r="DLB20" s="323"/>
      <c r="DLC20" s="323"/>
      <c r="DLD20" s="323"/>
      <c r="DLE20" s="323"/>
      <c r="DLF20" s="323"/>
      <c r="DLG20" s="323"/>
      <c r="DLH20" s="323"/>
      <c r="DLI20" s="323"/>
      <c r="DLJ20" s="323"/>
      <c r="DLK20" s="409"/>
      <c r="DLL20" s="409"/>
      <c r="DLM20" s="323"/>
      <c r="DLN20" s="323"/>
      <c r="DLO20" s="323"/>
      <c r="DLP20" s="323"/>
      <c r="DLQ20" s="323"/>
      <c r="DLR20" s="323"/>
      <c r="DLS20" s="323"/>
      <c r="DLT20" s="323"/>
      <c r="DLU20" s="323"/>
      <c r="DLV20" s="323"/>
      <c r="DLW20" s="409"/>
      <c r="DLX20" s="409"/>
      <c r="DLY20" s="323"/>
      <c r="DLZ20" s="323"/>
      <c r="DMA20" s="323"/>
      <c r="DMB20" s="323"/>
      <c r="DMC20" s="323"/>
      <c r="DMD20" s="323"/>
      <c r="DME20" s="323"/>
      <c r="DMF20" s="323"/>
      <c r="DMG20" s="323"/>
      <c r="DMH20" s="323"/>
      <c r="DMI20" s="409"/>
      <c r="DMJ20" s="409"/>
      <c r="DMK20" s="323"/>
      <c r="DML20" s="323"/>
      <c r="DMM20" s="323"/>
      <c r="DMN20" s="323"/>
      <c r="DMO20" s="323"/>
      <c r="DMP20" s="323"/>
      <c r="DMQ20" s="323"/>
      <c r="DMR20" s="323"/>
      <c r="DMS20" s="323"/>
      <c r="DMT20" s="323"/>
      <c r="DMU20" s="409"/>
      <c r="DMV20" s="409"/>
      <c r="DMW20" s="323"/>
      <c r="DMX20" s="323"/>
      <c r="DMY20" s="323"/>
      <c r="DMZ20" s="323"/>
      <c r="DNA20" s="323"/>
      <c r="DNB20" s="323"/>
      <c r="DNC20" s="323"/>
      <c r="DND20" s="323"/>
      <c r="DNE20" s="323"/>
      <c r="DNF20" s="323"/>
      <c r="DNG20" s="409"/>
      <c r="DNH20" s="409"/>
      <c r="DNI20" s="323"/>
      <c r="DNJ20" s="323"/>
      <c r="DNK20" s="323"/>
      <c r="DNL20" s="323"/>
      <c r="DNM20" s="323"/>
      <c r="DNN20" s="323"/>
      <c r="DNO20" s="323"/>
      <c r="DNP20" s="323"/>
      <c r="DNQ20" s="323"/>
      <c r="DNR20" s="323"/>
      <c r="DNS20" s="409"/>
      <c r="DNT20" s="409"/>
      <c r="DNU20" s="323"/>
      <c r="DNV20" s="323"/>
      <c r="DNW20" s="323"/>
      <c r="DNX20" s="323"/>
      <c r="DNY20" s="323"/>
      <c r="DNZ20" s="323"/>
      <c r="DOA20" s="323"/>
      <c r="DOB20" s="323"/>
      <c r="DOC20" s="323"/>
      <c r="DOD20" s="323"/>
      <c r="DOE20" s="409"/>
      <c r="DOF20" s="409"/>
      <c r="DOG20" s="323"/>
      <c r="DOH20" s="323"/>
      <c r="DOI20" s="323"/>
      <c r="DOJ20" s="323"/>
      <c r="DOK20" s="323"/>
      <c r="DOL20" s="323"/>
      <c r="DOM20" s="323"/>
      <c r="DON20" s="323"/>
      <c r="DOO20" s="323"/>
      <c r="DOP20" s="323"/>
      <c r="DOQ20" s="409"/>
      <c r="DOR20" s="409"/>
      <c r="DOS20" s="323"/>
      <c r="DOT20" s="323"/>
      <c r="DOU20" s="323"/>
      <c r="DOV20" s="323"/>
      <c r="DOW20" s="323"/>
      <c r="DOX20" s="323"/>
      <c r="DOY20" s="323"/>
      <c r="DOZ20" s="323"/>
      <c r="DPA20" s="323"/>
      <c r="DPB20" s="323"/>
      <c r="DPC20" s="409"/>
      <c r="DPD20" s="409"/>
      <c r="DPE20" s="323"/>
      <c r="DPF20" s="323"/>
      <c r="DPG20" s="323"/>
      <c r="DPH20" s="323"/>
      <c r="DPI20" s="323"/>
      <c r="DPJ20" s="323"/>
      <c r="DPK20" s="323"/>
      <c r="DPL20" s="323"/>
      <c r="DPM20" s="323"/>
      <c r="DPN20" s="323"/>
      <c r="DPO20" s="409"/>
      <c r="DPP20" s="409"/>
      <c r="DPQ20" s="323"/>
      <c r="DPR20" s="323"/>
      <c r="DPS20" s="323"/>
      <c r="DPT20" s="323"/>
      <c r="DPU20" s="323"/>
      <c r="DPV20" s="323"/>
      <c r="DPW20" s="323"/>
      <c r="DPX20" s="323"/>
      <c r="DPY20" s="323"/>
      <c r="DPZ20" s="323"/>
      <c r="DQA20" s="409"/>
      <c r="DQB20" s="409"/>
      <c r="DQC20" s="323"/>
      <c r="DQD20" s="323"/>
      <c r="DQE20" s="323"/>
      <c r="DQF20" s="323"/>
      <c r="DQG20" s="323"/>
      <c r="DQH20" s="323"/>
      <c r="DQI20" s="323"/>
      <c r="DQJ20" s="323"/>
      <c r="DQK20" s="323"/>
      <c r="DQL20" s="323"/>
      <c r="DQM20" s="409"/>
      <c r="DQN20" s="409"/>
      <c r="DQO20" s="323"/>
      <c r="DQP20" s="323"/>
      <c r="DQQ20" s="323"/>
      <c r="DQR20" s="323"/>
      <c r="DQS20" s="323"/>
      <c r="DQT20" s="323"/>
      <c r="DQU20" s="323"/>
      <c r="DQV20" s="323"/>
      <c r="DQW20" s="323"/>
      <c r="DQX20" s="323"/>
      <c r="DQY20" s="409"/>
      <c r="DQZ20" s="409"/>
      <c r="DRA20" s="323"/>
      <c r="DRB20" s="323"/>
      <c r="DRC20" s="323"/>
      <c r="DRD20" s="323"/>
      <c r="DRE20" s="323"/>
      <c r="DRF20" s="323"/>
      <c r="DRG20" s="323"/>
      <c r="DRH20" s="323"/>
      <c r="DRI20" s="323"/>
      <c r="DRJ20" s="323"/>
      <c r="DRK20" s="409"/>
      <c r="DRL20" s="409"/>
      <c r="DRM20" s="323"/>
      <c r="DRN20" s="323"/>
      <c r="DRO20" s="323"/>
      <c r="DRP20" s="323"/>
      <c r="DRQ20" s="323"/>
      <c r="DRR20" s="323"/>
      <c r="DRS20" s="323"/>
      <c r="DRT20" s="323"/>
      <c r="DRU20" s="323"/>
      <c r="DRV20" s="323"/>
      <c r="DRW20" s="409"/>
      <c r="DRX20" s="409"/>
      <c r="DRY20" s="323"/>
      <c r="DRZ20" s="323"/>
      <c r="DSA20" s="323"/>
      <c r="DSB20" s="323"/>
      <c r="DSC20" s="323"/>
      <c r="DSD20" s="323"/>
      <c r="DSE20" s="323"/>
      <c r="DSF20" s="323"/>
      <c r="DSG20" s="323"/>
      <c r="DSH20" s="323"/>
      <c r="DSI20" s="409"/>
      <c r="DSJ20" s="409"/>
      <c r="DSK20" s="323"/>
      <c r="DSL20" s="323"/>
      <c r="DSM20" s="323"/>
      <c r="DSN20" s="323"/>
      <c r="DSO20" s="323"/>
      <c r="DSP20" s="323"/>
      <c r="DSQ20" s="323"/>
      <c r="DSR20" s="323"/>
      <c r="DSS20" s="323"/>
      <c r="DST20" s="323"/>
      <c r="DSU20" s="409"/>
      <c r="DSV20" s="409"/>
      <c r="DSW20" s="323"/>
      <c r="DSX20" s="323"/>
      <c r="DSY20" s="323"/>
      <c r="DSZ20" s="323"/>
      <c r="DTA20" s="323"/>
      <c r="DTB20" s="323"/>
      <c r="DTC20" s="323"/>
      <c r="DTD20" s="323"/>
      <c r="DTE20" s="323"/>
      <c r="DTF20" s="323"/>
      <c r="DTG20" s="409"/>
      <c r="DTH20" s="409"/>
      <c r="DTI20" s="323"/>
      <c r="DTJ20" s="323"/>
      <c r="DTK20" s="323"/>
      <c r="DTL20" s="323"/>
      <c r="DTM20" s="323"/>
      <c r="DTN20" s="323"/>
      <c r="DTO20" s="323"/>
      <c r="DTP20" s="323"/>
      <c r="DTQ20" s="323"/>
      <c r="DTR20" s="323"/>
      <c r="DTS20" s="409"/>
      <c r="DTT20" s="409"/>
      <c r="DTU20" s="323"/>
      <c r="DTV20" s="323"/>
      <c r="DTW20" s="323"/>
      <c r="DTX20" s="323"/>
      <c r="DTY20" s="323"/>
      <c r="DTZ20" s="323"/>
      <c r="DUA20" s="323"/>
      <c r="DUB20" s="323"/>
      <c r="DUC20" s="323"/>
      <c r="DUD20" s="323"/>
      <c r="DUE20" s="409"/>
      <c r="DUF20" s="409"/>
      <c r="DUG20" s="323"/>
      <c r="DUH20" s="323"/>
      <c r="DUI20" s="323"/>
      <c r="DUJ20" s="323"/>
      <c r="DUK20" s="323"/>
      <c r="DUL20" s="323"/>
      <c r="DUM20" s="323"/>
      <c r="DUN20" s="323"/>
      <c r="DUO20" s="323"/>
      <c r="DUP20" s="323"/>
      <c r="DUQ20" s="409"/>
      <c r="DUR20" s="409"/>
      <c r="DUS20" s="323"/>
      <c r="DUT20" s="323"/>
      <c r="DUU20" s="323"/>
      <c r="DUV20" s="323"/>
      <c r="DUW20" s="323"/>
      <c r="DUX20" s="323"/>
      <c r="DUY20" s="323"/>
      <c r="DUZ20" s="323"/>
      <c r="DVA20" s="323"/>
      <c r="DVB20" s="323"/>
      <c r="DVC20" s="409"/>
      <c r="DVD20" s="409"/>
      <c r="DVE20" s="323"/>
      <c r="DVF20" s="323"/>
      <c r="DVG20" s="323"/>
      <c r="DVH20" s="323"/>
      <c r="DVI20" s="323"/>
      <c r="DVJ20" s="323"/>
      <c r="DVK20" s="323"/>
      <c r="DVL20" s="323"/>
      <c r="DVM20" s="323"/>
      <c r="DVN20" s="323"/>
      <c r="DVO20" s="409"/>
      <c r="DVP20" s="409"/>
      <c r="DVQ20" s="323"/>
      <c r="DVR20" s="323"/>
      <c r="DVS20" s="323"/>
      <c r="DVT20" s="323"/>
      <c r="DVU20" s="323"/>
      <c r="DVV20" s="323"/>
      <c r="DVW20" s="323"/>
      <c r="DVX20" s="323"/>
      <c r="DVY20" s="323"/>
      <c r="DVZ20" s="323"/>
      <c r="DWA20" s="409"/>
      <c r="DWB20" s="409"/>
      <c r="DWC20" s="323"/>
      <c r="DWD20" s="323"/>
      <c r="DWE20" s="323"/>
      <c r="DWF20" s="323"/>
      <c r="DWG20" s="323"/>
      <c r="DWH20" s="323"/>
      <c r="DWI20" s="323"/>
      <c r="DWJ20" s="323"/>
      <c r="DWK20" s="323"/>
      <c r="DWL20" s="323"/>
      <c r="DWM20" s="409"/>
      <c r="DWN20" s="409"/>
      <c r="DWO20" s="323"/>
      <c r="DWP20" s="323"/>
      <c r="DWQ20" s="323"/>
      <c r="DWR20" s="323"/>
      <c r="DWS20" s="323"/>
      <c r="DWT20" s="323"/>
      <c r="DWU20" s="323"/>
      <c r="DWV20" s="323"/>
      <c r="DWW20" s="323"/>
      <c r="DWX20" s="323"/>
      <c r="DWY20" s="409"/>
      <c r="DWZ20" s="409"/>
      <c r="DXA20" s="323"/>
      <c r="DXB20" s="323"/>
      <c r="DXC20" s="323"/>
      <c r="DXD20" s="323"/>
      <c r="DXE20" s="323"/>
      <c r="DXF20" s="323"/>
      <c r="DXG20" s="323"/>
      <c r="DXH20" s="323"/>
      <c r="DXI20" s="323"/>
      <c r="DXJ20" s="323"/>
      <c r="DXK20" s="409"/>
      <c r="DXL20" s="409"/>
      <c r="DXM20" s="323"/>
      <c r="DXN20" s="323"/>
      <c r="DXO20" s="323"/>
      <c r="DXP20" s="323"/>
      <c r="DXQ20" s="323"/>
      <c r="DXR20" s="323"/>
      <c r="DXS20" s="323"/>
      <c r="DXT20" s="323"/>
      <c r="DXU20" s="323"/>
      <c r="DXV20" s="323"/>
      <c r="DXW20" s="409"/>
      <c r="DXX20" s="409"/>
      <c r="DXY20" s="323"/>
      <c r="DXZ20" s="323"/>
      <c r="DYA20" s="323"/>
      <c r="DYB20" s="323"/>
      <c r="DYC20" s="323"/>
      <c r="DYD20" s="323"/>
      <c r="DYE20" s="323"/>
      <c r="DYF20" s="323"/>
      <c r="DYG20" s="323"/>
      <c r="DYH20" s="323"/>
      <c r="DYI20" s="409"/>
      <c r="DYJ20" s="409"/>
      <c r="DYK20" s="323"/>
      <c r="DYL20" s="323"/>
      <c r="DYM20" s="323"/>
      <c r="DYN20" s="323"/>
      <c r="DYO20" s="323"/>
      <c r="DYP20" s="323"/>
      <c r="DYQ20" s="323"/>
      <c r="DYR20" s="323"/>
      <c r="DYS20" s="323"/>
      <c r="DYT20" s="323"/>
      <c r="DYU20" s="409"/>
      <c r="DYV20" s="409"/>
      <c r="DYW20" s="323"/>
      <c r="DYX20" s="323"/>
      <c r="DYY20" s="323"/>
      <c r="DYZ20" s="323"/>
      <c r="DZA20" s="323"/>
      <c r="DZB20" s="323"/>
      <c r="DZC20" s="323"/>
      <c r="DZD20" s="323"/>
      <c r="DZE20" s="323"/>
      <c r="DZF20" s="323"/>
      <c r="DZG20" s="409"/>
      <c r="DZH20" s="409"/>
      <c r="DZI20" s="323"/>
      <c r="DZJ20" s="323"/>
      <c r="DZK20" s="323"/>
      <c r="DZL20" s="323"/>
      <c r="DZM20" s="323"/>
      <c r="DZN20" s="323"/>
      <c r="DZO20" s="323"/>
      <c r="DZP20" s="323"/>
      <c r="DZQ20" s="323"/>
      <c r="DZR20" s="323"/>
      <c r="DZS20" s="409"/>
      <c r="DZT20" s="409"/>
      <c r="DZU20" s="323"/>
      <c r="DZV20" s="323"/>
      <c r="DZW20" s="323"/>
      <c r="DZX20" s="323"/>
      <c r="DZY20" s="323"/>
      <c r="DZZ20" s="323"/>
      <c r="EAA20" s="323"/>
      <c r="EAB20" s="323"/>
      <c r="EAC20" s="323"/>
      <c r="EAD20" s="323"/>
      <c r="EAE20" s="409"/>
      <c r="EAF20" s="409"/>
      <c r="EAG20" s="323"/>
      <c r="EAH20" s="323"/>
      <c r="EAI20" s="323"/>
      <c r="EAJ20" s="323"/>
      <c r="EAK20" s="323"/>
      <c r="EAL20" s="323"/>
      <c r="EAM20" s="323"/>
      <c r="EAN20" s="323"/>
      <c r="EAO20" s="323"/>
      <c r="EAP20" s="323"/>
      <c r="EAQ20" s="409"/>
      <c r="EAR20" s="409"/>
      <c r="EAS20" s="323"/>
      <c r="EAT20" s="323"/>
      <c r="EAU20" s="323"/>
      <c r="EAV20" s="323"/>
      <c r="EAW20" s="323"/>
      <c r="EAX20" s="323"/>
      <c r="EAY20" s="323"/>
      <c r="EAZ20" s="323"/>
      <c r="EBA20" s="323"/>
      <c r="EBB20" s="323"/>
      <c r="EBC20" s="409"/>
      <c r="EBD20" s="409"/>
      <c r="EBE20" s="323"/>
      <c r="EBF20" s="323"/>
      <c r="EBG20" s="323"/>
      <c r="EBH20" s="323"/>
      <c r="EBI20" s="323"/>
      <c r="EBJ20" s="323"/>
      <c r="EBK20" s="323"/>
      <c r="EBL20" s="323"/>
      <c r="EBM20" s="323"/>
      <c r="EBN20" s="323"/>
      <c r="EBO20" s="409"/>
      <c r="EBP20" s="409"/>
      <c r="EBQ20" s="323"/>
      <c r="EBR20" s="323"/>
      <c r="EBS20" s="323"/>
      <c r="EBT20" s="323"/>
      <c r="EBU20" s="323"/>
      <c r="EBV20" s="323"/>
      <c r="EBW20" s="323"/>
      <c r="EBX20" s="323"/>
      <c r="EBY20" s="323"/>
      <c r="EBZ20" s="323"/>
      <c r="ECA20" s="409"/>
      <c r="ECB20" s="409"/>
      <c r="ECC20" s="323"/>
      <c r="ECD20" s="323"/>
      <c r="ECE20" s="323"/>
      <c r="ECF20" s="323"/>
      <c r="ECG20" s="323"/>
      <c r="ECH20" s="323"/>
      <c r="ECI20" s="323"/>
      <c r="ECJ20" s="323"/>
      <c r="ECK20" s="323"/>
      <c r="ECL20" s="323"/>
      <c r="ECM20" s="409"/>
      <c r="ECN20" s="409"/>
      <c r="ECO20" s="323"/>
      <c r="ECP20" s="323"/>
      <c r="ECQ20" s="323"/>
      <c r="ECR20" s="323"/>
      <c r="ECS20" s="323"/>
      <c r="ECT20" s="323"/>
      <c r="ECU20" s="323"/>
      <c r="ECV20" s="323"/>
      <c r="ECW20" s="323"/>
      <c r="ECX20" s="323"/>
      <c r="ECY20" s="409"/>
      <c r="ECZ20" s="409"/>
      <c r="EDA20" s="323"/>
      <c r="EDB20" s="323"/>
      <c r="EDC20" s="323"/>
      <c r="EDD20" s="323"/>
      <c r="EDE20" s="323"/>
      <c r="EDF20" s="323"/>
      <c r="EDG20" s="323"/>
      <c r="EDH20" s="323"/>
      <c r="EDI20" s="323"/>
      <c r="EDJ20" s="323"/>
      <c r="EDK20" s="409"/>
      <c r="EDL20" s="409"/>
      <c r="EDM20" s="323"/>
      <c r="EDN20" s="323"/>
      <c r="EDO20" s="323"/>
      <c r="EDP20" s="323"/>
      <c r="EDQ20" s="323"/>
      <c r="EDR20" s="323"/>
      <c r="EDS20" s="323"/>
      <c r="EDT20" s="323"/>
      <c r="EDU20" s="323"/>
      <c r="EDV20" s="323"/>
      <c r="EDW20" s="409"/>
      <c r="EDX20" s="409"/>
      <c r="EDY20" s="323"/>
      <c r="EDZ20" s="323"/>
      <c r="EEA20" s="323"/>
      <c r="EEB20" s="323"/>
      <c r="EEC20" s="323"/>
      <c r="EED20" s="323"/>
      <c r="EEE20" s="323"/>
      <c r="EEF20" s="323"/>
      <c r="EEG20" s="323"/>
      <c r="EEH20" s="323"/>
      <c r="EEI20" s="409"/>
      <c r="EEJ20" s="409"/>
      <c r="EEK20" s="323"/>
      <c r="EEL20" s="323"/>
      <c r="EEM20" s="323"/>
      <c r="EEN20" s="323"/>
      <c r="EEO20" s="323"/>
      <c r="EEP20" s="323"/>
      <c r="EEQ20" s="323"/>
      <c r="EER20" s="323"/>
      <c r="EES20" s="323"/>
      <c r="EET20" s="323"/>
      <c r="EEU20" s="409"/>
      <c r="EEV20" s="409"/>
      <c r="EEW20" s="323"/>
      <c r="EEX20" s="323"/>
      <c r="EEY20" s="323"/>
      <c r="EEZ20" s="323"/>
      <c r="EFA20" s="323"/>
      <c r="EFB20" s="323"/>
      <c r="EFC20" s="323"/>
      <c r="EFD20" s="323"/>
      <c r="EFE20" s="323"/>
      <c r="EFF20" s="323"/>
      <c r="EFG20" s="409"/>
      <c r="EFH20" s="409"/>
      <c r="EFI20" s="323"/>
      <c r="EFJ20" s="323"/>
      <c r="EFK20" s="323"/>
      <c r="EFL20" s="323"/>
      <c r="EFM20" s="323"/>
      <c r="EFN20" s="323"/>
      <c r="EFO20" s="323"/>
      <c r="EFP20" s="323"/>
      <c r="EFQ20" s="323"/>
      <c r="EFR20" s="323"/>
      <c r="EFS20" s="409"/>
      <c r="EFT20" s="409"/>
      <c r="EFU20" s="323"/>
      <c r="EFV20" s="323"/>
      <c r="EFW20" s="323"/>
      <c r="EFX20" s="323"/>
      <c r="EFY20" s="323"/>
      <c r="EFZ20" s="323"/>
      <c r="EGA20" s="323"/>
      <c r="EGB20" s="323"/>
      <c r="EGC20" s="323"/>
      <c r="EGD20" s="323"/>
      <c r="EGE20" s="409"/>
      <c r="EGF20" s="409"/>
      <c r="EGG20" s="323"/>
      <c r="EGH20" s="323"/>
      <c r="EGI20" s="323"/>
      <c r="EGJ20" s="323"/>
      <c r="EGK20" s="323"/>
      <c r="EGL20" s="323"/>
      <c r="EGM20" s="323"/>
      <c r="EGN20" s="323"/>
      <c r="EGO20" s="323"/>
      <c r="EGP20" s="323"/>
      <c r="EGQ20" s="409"/>
      <c r="EGR20" s="409"/>
      <c r="EGS20" s="323"/>
      <c r="EGT20" s="323"/>
      <c r="EGU20" s="323"/>
      <c r="EGV20" s="323"/>
      <c r="EGW20" s="323"/>
      <c r="EGX20" s="323"/>
      <c r="EGY20" s="323"/>
      <c r="EGZ20" s="323"/>
      <c r="EHA20" s="323"/>
      <c r="EHB20" s="323"/>
      <c r="EHC20" s="409"/>
      <c r="EHD20" s="409"/>
      <c r="EHE20" s="323"/>
      <c r="EHF20" s="323"/>
      <c r="EHG20" s="323"/>
      <c r="EHH20" s="323"/>
      <c r="EHI20" s="323"/>
      <c r="EHJ20" s="323"/>
      <c r="EHK20" s="323"/>
      <c r="EHL20" s="323"/>
      <c r="EHM20" s="323"/>
      <c r="EHN20" s="323"/>
      <c r="EHO20" s="409"/>
      <c r="EHP20" s="409"/>
      <c r="EHQ20" s="323"/>
      <c r="EHR20" s="323"/>
      <c r="EHS20" s="323"/>
      <c r="EHT20" s="323"/>
      <c r="EHU20" s="323"/>
      <c r="EHV20" s="323"/>
      <c r="EHW20" s="323"/>
      <c r="EHX20" s="323"/>
      <c r="EHY20" s="323"/>
      <c r="EHZ20" s="323"/>
      <c r="EIA20" s="409"/>
      <c r="EIB20" s="409"/>
      <c r="EIC20" s="323"/>
      <c r="EID20" s="323"/>
      <c r="EIE20" s="323"/>
      <c r="EIF20" s="323"/>
      <c r="EIG20" s="323"/>
      <c r="EIH20" s="323"/>
      <c r="EII20" s="323"/>
      <c r="EIJ20" s="323"/>
      <c r="EIK20" s="323"/>
      <c r="EIL20" s="323"/>
      <c r="EIM20" s="409"/>
      <c r="EIN20" s="409"/>
      <c r="EIO20" s="323"/>
      <c r="EIP20" s="323"/>
      <c r="EIQ20" s="323"/>
      <c r="EIR20" s="323"/>
      <c r="EIS20" s="323"/>
      <c r="EIT20" s="323"/>
      <c r="EIU20" s="323"/>
      <c r="EIV20" s="323"/>
      <c r="EIW20" s="323"/>
      <c r="EIX20" s="323"/>
      <c r="EIY20" s="409"/>
      <c r="EIZ20" s="409"/>
      <c r="EJA20" s="323"/>
      <c r="EJB20" s="323"/>
      <c r="EJC20" s="323"/>
      <c r="EJD20" s="323"/>
      <c r="EJE20" s="323"/>
      <c r="EJF20" s="323"/>
      <c r="EJG20" s="323"/>
      <c r="EJH20" s="323"/>
      <c r="EJI20" s="323"/>
      <c r="EJJ20" s="323"/>
      <c r="EJK20" s="409"/>
      <c r="EJL20" s="409"/>
      <c r="EJM20" s="323"/>
      <c r="EJN20" s="323"/>
      <c r="EJO20" s="323"/>
      <c r="EJP20" s="323"/>
      <c r="EJQ20" s="323"/>
      <c r="EJR20" s="323"/>
      <c r="EJS20" s="323"/>
      <c r="EJT20" s="323"/>
      <c r="EJU20" s="323"/>
      <c r="EJV20" s="323"/>
      <c r="EJW20" s="409"/>
      <c r="EJX20" s="409"/>
      <c r="EJY20" s="323"/>
      <c r="EJZ20" s="323"/>
      <c r="EKA20" s="323"/>
      <c r="EKB20" s="323"/>
      <c r="EKC20" s="323"/>
      <c r="EKD20" s="323"/>
      <c r="EKE20" s="323"/>
      <c r="EKF20" s="323"/>
      <c r="EKG20" s="323"/>
      <c r="EKH20" s="323"/>
      <c r="EKI20" s="409"/>
      <c r="EKJ20" s="409"/>
      <c r="EKK20" s="323"/>
      <c r="EKL20" s="323"/>
      <c r="EKM20" s="323"/>
      <c r="EKN20" s="323"/>
      <c r="EKO20" s="323"/>
      <c r="EKP20" s="323"/>
      <c r="EKQ20" s="323"/>
      <c r="EKR20" s="323"/>
      <c r="EKS20" s="323"/>
      <c r="EKT20" s="323"/>
      <c r="EKU20" s="409"/>
      <c r="EKV20" s="409"/>
      <c r="EKW20" s="323"/>
      <c r="EKX20" s="323"/>
      <c r="EKY20" s="323"/>
      <c r="EKZ20" s="323"/>
      <c r="ELA20" s="323"/>
      <c r="ELB20" s="323"/>
      <c r="ELC20" s="323"/>
      <c r="ELD20" s="323"/>
      <c r="ELE20" s="323"/>
      <c r="ELF20" s="323"/>
      <c r="ELG20" s="409"/>
      <c r="ELH20" s="409"/>
      <c r="ELI20" s="323"/>
      <c r="ELJ20" s="323"/>
      <c r="ELK20" s="323"/>
      <c r="ELL20" s="323"/>
      <c r="ELM20" s="323"/>
      <c r="ELN20" s="323"/>
      <c r="ELO20" s="323"/>
      <c r="ELP20" s="323"/>
      <c r="ELQ20" s="323"/>
      <c r="ELR20" s="323"/>
      <c r="ELS20" s="409"/>
      <c r="ELT20" s="409"/>
      <c r="ELU20" s="323"/>
      <c r="ELV20" s="323"/>
      <c r="ELW20" s="323"/>
      <c r="ELX20" s="323"/>
      <c r="ELY20" s="323"/>
      <c r="ELZ20" s="323"/>
      <c r="EMA20" s="323"/>
      <c r="EMB20" s="323"/>
      <c r="EMC20" s="323"/>
      <c r="EMD20" s="323"/>
      <c r="EME20" s="409"/>
      <c r="EMF20" s="409"/>
      <c r="EMG20" s="323"/>
      <c r="EMH20" s="323"/>
      <c r="EMI20" s="323"/>
      <c r="EMJ20" s="323"/>
      <c r="EMK20" s="323"/>
      <c r="EML20" s="323"/>
      <c r="EMM20" s="323"/>
      <c r="EMN20" s="323"/>
      <c r="EMO20" s="323"/>
      <c r="EMP20" s="323"/>
      <c r="EMQ20" s="409"/>
      <c r="EMR20" s="409"/>
      <c r="EMS20" s="323"/>
      <c r="EMT20" s="323"/>
      <c r="EMU20" s="323"/>
      <c r="EMV20" s="323"/>
      <c r="EMW20" s="323"/>
      <c r="EMX20" s="323"/>
      <c r="EMY20" s="323"/>
      <c r="EMZ20" s="323"/>
      <c r="ENA20" s="323"/>
      <c r="ENB20" s="323"/>
      <c r="ENC20" s="409"/>
      <c r="END20" s="409"/>
      <c r="ENE20" s="323"/>
      <c r="ENF20" s="323"/>
      <c r="ENG20" s="323"/>
      <c r="ENH20" s="323"/>
      <c r="ENI20" s="323"/>
      <c r="ENJ20" s="323"/>
      <c r="ENK20" s="323"/>
      <c r="ENL20" s="323"/>
      <c r="ENM20" s="323"/>
      <c r="ENN20" s="323"/>
      <c r="ENO20" s="409"/>
      <c r="ENP20" s="409"/>
      <c r="ENQ20" s="323"/>
      <c r="ENR20" s="323"/>
      <c r="ENS20" s="323"/>
      <c r="ENT20" s="323"/>
      <c r="ENU20" s="323"/>
      <c r="ENV20" s="323"/>
      <c r="ENW20" s="323"/>
      <c r="ENX20" s="323"/>
      <c r="ENY20" s="323"/>
      <c r="ENZ20" s="323"/>
      <c r="EOA20" s="409"/>
      <c r="EOB20" s="409"/>
      <c r="EOC20" s="323"/>
      <c r="EOD20" s="323"/>
      <c r="EOE20" s="323"/>
      <c r="EOF20" s="323"/>
      <c r="EOG20" s="323"/>
      <c r="EOH20" s="323"/>
      <c r="EOI20" s="323"/>
      <c r="EOJ20" s="323"/>
      <c r="EOK20" s="323"/>
      <c r="EOL20" s="323"/>
      <c r="EOM20" s="409"/>
      <c r="EON20" s="409"/>
      <c r="EOO20" s="323"/>
      <c r="EOP20" s="323"/>
      <c r="EOQ20" s="323"/>
      <c r="EOR20" s="323"/>
      <c r="EOS20" s="323"/>
      <c r="EOT20" s="323"/>
      <c r="EOU20" s="323"/>
      <c r="EOV20" s="323"/>
      <c r="EOW20" s="323"/>
      <c r="EOX20" s="323"/>
      <c r="EOY20" s="409"/>
      <c r="EOZ20" s="409"/>
      <c r="EPA20" s="323"/>
      <c r="EPB20" s="323"/>
      <c r="EPC20" s="323"/>
      <c r="EPD20" s="323"/>
      <c r="EPE20" s="323"/>
      <c r="EPF20" s="323"/>
      <c r="EPG20" s="323"/>
      <c r="EPH20" s="323"/>
      <c r="EPI20" s="323"/>
      <c r="EPJ20" s="323"/>
      <c r="EPK20" s="409"/>
      <c r="EPL20" s="409"/>
      <c r="EPM20" s="323"/>
      <c r="EPN20" s="323"/>
      <c r="EPO20" s="323"/>
      <c r="EPP20" s="323"/>
      <c r="EPQ20" s="323"/>
      <c r="EPR20" s="323"/>
      <c r="EPS20" s="323"/>
      <c r="EPT20" s="323"/>
      <c r="EPU20" s="323"/>
      <c r="EPV20" s="323"/>
      <c r="EPW20" s="409"/>
      <c r="EPX20" s="409"/>
      <c r="EPY20" s="323"/>
      <c r="EPZ20" s="323"/>
      <c r="EQA20" s="323"/>
      <c r="EQB20" s="323"/>
      <c r="EQC20" s="323"/>
      <c r="EQD20" s="323"/>
      <c r="EQE20" s="323"/>
      <c r="EQF20" s="323"/>
      <c r="EQG20" s="323"/>
      <c r="EQH20" s="323"/>
      <c r="EQI20" s="409"/>
      <c r="EQJ20" s="409"/>
      <c r="EQK20" s="323"/>
      <c r="EQL20" s="323"/>
      <c r="EQM20" s="323"/>
      <c r="EQN20" s="323"/>
      <c r="EQO20" s="323"/>
      <c r="EQP20" s="323"/>
      <c r="EQQ20" s="323"/>
      <c r="EQR20" s="323"/>
      <c r="EQS20" s="323"/>
      <c r="EQT20" s="323"/>
      <c r="EQU20" s="409"/>
      <c r="EQV20" s="409"/>
      <c r="EQW20" s="323"/>
      <c r="EQX20" s="323"/>
      <c r="EQY20" s="323"/>
      <c r="EQZ20" s="323"/>
      <c r="ERA20" s="323"/>
      <c r="ERB20" s="323"/>
      <c r="ERC20" s="323"/>
      <c r="ERD20" s="323"/>
      <c r="ERE20" s="323"/>
      <c r="ERF20" s="323"/>
      <c r="ERG20" s="409"/>
      <c r="ERH20" s="409"/>
      <c r="ERI20" s="323"/>
      <c r="ERJ20" s="323"/>
      <c r="ERK20" s="323"/>
      <c r="ERL20" s="323"/>
      <c r="ERM20" s="323"/>
      <c r="ERN20" s="323"/>
      <c r="ERO20" s="323"/>
      <c r="ERP20" s="323"/>
      <c r="ERQ20" s="323"/>
      <c r="ERR20" s="323"/>
      <c r="ERS20" s="409"/>
      <c r="ERT20" s="409"/>
      <c r="ERU20" s="323"/>
      <c r="ERV20" s="323"/>
      <c r="ERW20" s="323"/>
      <c r="ERX20" s="323"/>
      <c r="ERY20" s="323"/>
      <c r="ERZ20" s="323"/>
      <c r="ESA20" s="323"/>
      <c r="ESB20" s="323"/>
      <c r="ESC20" s="323"/>
      <c r="ESD20" s="323"/>
      <c r="ESE20" s="409"/>
      <c r="ESF20" s="409"/>
      <c r="ESG20" s="323"/>
      <c r="ESH20" s="323"/>
      <c r="ESI20" s="323"/>
      <c r="ESJ20" s="323"/>
      <c r="ESK20" s="323"/>
      <c r="ESL20" s="323"/>
      <c r="ESM20" s="323"/>
      <c r="ESN20" s="323"/>
      <c r="ESO20" s="323"/>
      <c r="ESP20" s="323"/>
      <c r="ESQ20" s="409"/>
      <c r="ESR20" s="409"/>
      <c r="ESS20" s="323"/>
      <c r="EST20" s="323"/>
      <c r="ESU20" s="323"/>
      <c r="ESV20" s="323"/>
      <c r="ESW20" s="323"/>
      <c r="ESX20" s="323"/>
      <c r="ESY20" s="323"/>
      <c r="ESZ20" s="323"/>
      <c r="ETA20" s="323"/>
      <c r="ETB20" s="323"/>
      <c r="ETC20" s="409"/>
      <c r="ETD20" s="409"/>
      <c r="ETE20" s="323"/>
      <c r="ETF20" s="323"/>
      <c r="ETG20" s="323"/>
      <c r="ETH20" s="323"/>
      <c r="ETI20" s="323"/>
      <c r="ETJ20" s="323"/>
      <c r="ETK20" s="323"/>
      <c r="ETL20" s="323"/>
      <c r="ETM20" s="323"/>
      <c r="ETN20" s="323"/>
      <c r="ETO20" s="409"/>
      <c r="ETP20" s="409"/>
      <c r="ETQ20" s="323"/>
      <c r="ETR20" s="323"/>
      <c r="ETS20" s="323"/>
      <c r="ETT20" s="323"/>
      <c r="ETU20" s="323"/>
      <c r="ETV20" s="323"/>
      <c r="ETW20" s="323"/>
      <c r="ETX20" s="323"/>
      <c r="ETY20" s="323"/>
      <c r="ETZ20" s="323"/>
      <c r="EUA20" s="409"/>
      <c r="EUB20" s="409"/>
      <c r="EUC20" s="323"/>
      <c r="EUD20" s="323"/>
      <c r="EUE20" s="323"/>
      <c r="EUF20" s="323"/>
      <c r="EUG20" s="323"/>
      <c r="EUH20" s="323"/>
      <c r="EUI20" s="323"/>
      <c r="EUJ20" s="323"/>
      <c r="EUK20" s="323"/>
      <c r="EUL20" s="323"/>
      <c r="EUM20" s="409"/>
      <c r="EUN20" s="409"/>
      <c r="EUO20" s="323"/>
      <c r="EUP20" s="323"/>
      <c r="EUQ20" s="323"/>
      <c r="EUR20" s="323"/>
      <c r="EUS20" s="323"/>
      <c r="EUT20" s="323"/>
      <c r="EUU20" s="323"/>
      <c r="EUV20" s="323"/>
      <c r="EUW20" s="323"/>
      <c r="EUX20" s="323"/>
      <c r="EUY20" s="409"/>
      <c r="EUZ20" s="409"/>
      <c r="EVA20" s="323"/>
      <c r="EVB20" s="323"/>
      <c r="EVC20" s="323"/>
      <c r="EVD20" s="323"/>
      <c r="EVE20" s="323"/>
      <c r="EVF20" s="323"/>
      <c r="EVG20" s="323"/>
      <c r="EVH20" s="323"/>
      <c r="EVI20" s="323"/>
      <c r="EVJ20" s="323"/>
      <c r="EVK20" s="409"/>
      <c r="EVL20" s="409"/>
      <c r="EVM20" s="323"/>
      <c r="EVN20" s="323"/>
      <c r="EVO20" s="323"/>
      <c r="EVP20" s="323"/>
      <c r="EVQ20" s="323"/>
      <c r="EVR20" s="323"/>
      <c r="EVS20" s="323"/>
      <c r="EVT20" s="323"/>
      <c r="EVU20" s="323"/>
      <c r="EVV20" s="323"/>
      <c r="EVW20" s="409"/>
      <c r="EVX20" s="409"/>
      <c r="EVY20" s="323"/>
      <c r="EVZ20" s="323"/>
      <c r="EWA20" s="323"/>
      <c r="EWB20" s="323"/>
      <c r="EWC20" s="323"/>
      <c r="EWD20" s="323"/>
      <c r="EWE20" s="323"/>
      <c r="EWF20" s="323"/>
      <c r="EWG20" s="323"/>
      <c r="EWH20" s="323"/>
      <c r="EWI20" s="409"/>
      <c r="EWJ20" s="409"/>
      <c r="EWK20" s="323"/>
      <c r="EWL20" s="323"/>
      <c r="EWM20" s="323"/>
      <c r="EWN20" s="323"/>
      <c r="EWO20" s="323"/>
      <c r="EWP20" s="323"/>
      <c r="EWQ20" s="323"/>
      <c r="EWR20" s="323"/>
      <c r="EWS20" s="323"/>
      <c r="EWT20" s="323"/>
      <c r="EWU20" s="409"/>
      <c r="EWV20" s="409"/>
      <c r="EWW20" s="323"/>
      <c r="EWX20" s="323"/>
      <c r="EWY20" s="323"/>
      <c r="EWZ20" s="323"/>
      <c r="EXA20" s="323"/>
      <c r="EXB20" s="323"/>
      <c r="EXC20" s="323"/>
      <c r="EXD20" s="323"/>
      <c r="EXE20" s="323"/>
      <c r="EXF20" s="323"/>
      <c r="EXG20" s="409"/>
      <c r="EXH20" s="409"/>
      <c r="EXI20" s="323"/>
      <c r="EXJ20" s="323"/>
      <c r="EXK20" s="323"/>
      <c r="EXL20" s="323"/>
      <c r="EXM20" s="323"/>
      <c r="EXN20" s="323"/>
      <c r="EXO20" s="323"/>
      <c r="EXP20" s="323"/>
      <c r="EXQ20" s="323"/>
      <c r="EXR20" s="323"/>
      <c r="EXS20" s="409"/>
      <c r="EXT20" s="409"/>
      <c r="EXU20" s="323"/>
      <c r="EXV20" s="323"/>
      <c r="EXW20" s="323"/>
      <c r="EXX20" s="323"/>
      <c r="EXY20" s="323"/>
      <c r="EXZ20" s="323"/>
      <c r="EYA20" s="323"/>
      <c r="EYB20" s="323"/>
      <c r="EYC20" s="323"/>
      <c r="EYD20" s="323"/>
      <c r="EYE20" s="409"/>
      <c r="EYF20" s="409"/>
      <c r="EYG20" s="323"/>
      <c r="EYH20" s="323"/>
      <c r="EYI20" s="323"/>
      <c r="EYJ20" s="323"/>
      <c r="EYK20" s="323"/>
      <c r="EYL20" s="323"/>
      <c r="EYM20" s="323"/>
      <c r="EYN20" s="323"/>
      <c r="EYO20" s="323"/>
      <c r="EYP20" s="323"/>
      <c r="EYQ20" s="409"/>
      <c r="EYR20" s="409"/>
      <c r="EYS20" s="323"/>
      <c r="EYT20" s="323"/>
      <c r="EYU20" s="323"/>
      <c r="EYV20" s="323"/>
      <c r="EYW20" s="323"/>
      <c r="EYX20" s="323"/>
      <c r="EYY20" s="323"/>
      <c r="EYZ20" s="323"/>
      <c r="EZA20" s="323"/>
      <c r="EZB20" s="323"/>
      <c r="EZC20" s="409"/>
      <c r="EZD20" s="409"/>
      <c r="EZE20" s="323"/>
      <c r="EZF20" s="323"/>
      <c r="EZG20" s="323"/>
      <c r="EZH20" s="323"/>
      <c r="EZI20" s="323"/>
      <c r="EZJ20" s="323"/>
      <c r="EZK20" s="323"/>
      <c r="EZL20" s="323"/>
      <c r="EZM20" s="323"/>
      <c r="EZN20" s="323"/>
      <c r="EZO20" s="409"/>
      <c r="EZP20" s="409"/>
      <c r="EZQ20" s="323"/>
      <c r="EZR20" s="323"/>
      <c r="EZS20" s="323"/>
      <c r="EZT20" s="323"/>
      <c r="EZU20" s="323"/>
      <c r="EZV20" s="323"/>
      <c r="EZW20" s="323"/>
      <c r="EZX20" s="323"/>
      <c r="EZY20" s="323"/>
      <c r="EZZ20" s="323"/>
      <c r="FAA20" s="409"/>
      <c r="FAB20" s="409"/>
      <c r="FAC20" s="323"/>
      <c r="FAD20" s="323"/>
      <c r="FAE20" s="323"/>
      <c r="FAF20" s="323"/>
      <c r="FAG20" s="323"/>
      <c r="FAH20" s="323"/>
      <c r="FAI20" s="323"/>
      <c r="FAJ20" s="323"/>
      <c r="FAK20" s="323"/>
      <c r="FAL20" s="323"/>
      <c r="FAM20" s="409"/>
      <c r="FAN20" s="409"/>
      <c r="FAO20" s="323"/>
      <c r="FAP20" s="323"/>
      <c r="FAQ20" s="323"/>
      <c r="FAR20" s="323"/>
      <c r="FAS20" s="323"/>
      <c r="FAT20" s="323"/>
      <c r="FAU20" s="323"/>
      <c r="FAV20" s="323"/>
      <c r="FAW20" s="323"/>
      <c r="FAX20" s="323"/>
      <c r="FAY20" s="409"/>
      <c r="FAZ20" s="409"/>
      <c r="FBA20" s="323"/>
      <c r="FBB20" s="323"/>
      <c r="FBC20" s="323"/>
      <c r="FBD20" s="323"/>
      <c r="FBE20" s="323"/>
      <c r="FBF20" s="323"/>
      <c r="FBG20" s="323"/>
      <c r="FBH20" s="323"/>
      <c r="FBI20" s="323"/>
      <c r="FBJ20" s="323"/>
      <c r="FBK20" s="409"/>
      <c r="FBL20" s="409"/>
      <c r="FBM20" s="323"/>
      <c r="FBN20" s="323"/>
      <c r="FBO20" s="323"/>
      <c r="FBP20" s="323"/>
      <c r="FBQ20" s="323"/>
      <c r="FBR20" s="323"/>
      <c r="FBS20" s="323"/>
      <c r="FBT20" s="323"/>
      <c r="FBU20" s="323"/>
      <c r="FBV20" s="323"/>
      <c r="FBW20" s="409"/>
      <c r="FBX20" s="409"/>
      <c r="FBY20" s="323"/>
      <c r="FBZ20" s="323"/>
      <c r="FCA20" s="323"/>
      <c r="FCB20" s="323"/>
      <c r="FCC20" s="323"/>
      <c r="FCD20" s="323"/>
      <c r="FCE20" s="323"/>
      <c r="FCF20" s="323"/>
      <c r="FCG20" s="323"/>
      <c r="FCH20" s="323"/>
      <c r="FCI20" s="409"/>
      <c r="FCJ20" s="409"/>
      <c r="FCK20" s="323"/>
      <c r="FCL20" s="323"/>
      <c r="FCM20" s="323"/>
      <c r="FCN20" s="323"/>
      <c r="FCO20" s="323"/>
      <c r="FCP20" s="323"/>
      <c r="FCQ20" s="323"/>
      <c r="FCR20" s="323"/>
      <c r="FCS20" s="323"/>
      <c r="FCT20" s="323"/>
      <c r="FCU20" s="409"/>
      <c r="FCV20" s="409"/>
      <c r="FCW20" s="323"/>
      <c r="FCX20" s="323"/>
      <c r="FCY20" s="323"/>
      <c r="FCZ20" s="323"/>
      <c r="FDA20" s="323"/>
      <c r="FDB20" s="323"/>
      <c r="FDC20" s="323"/>
      <c r="FDD20" s="323"/>
      <c r="FDE20" s="323"/>
      <c r="FDF20" s="323"/>
      <c r="FDG20" s="409"/>
      <c r="FDH20" s="409"/>
      <c r="FDI20" s="323"/>
      <c r="FDJ20" s="323"/>
      <c r="FDK20" s="323"/>
      <c r="FDL20" s="323"/>
      <c r="FDM20" s="323"/>
      <c r="FDN20" s="323"/>
      <c r="FDO20" s="323"/>
      <c r="FDP20" s="323"/>
      <c r="FDQ20" s="323"/>
      <c r="FDR20" s="323"/>
      <c r="FDS20" s="409"/>
      <c r="FDT20" s="409"/>
      <c r="FDU20" s="323"/>
      <c r="FDV20" s="323"/>
      <c r="FDW20" s="323"/>
      <c r="FDX20" s="323"/>
      <c r="FDY20" s="323"/>
      <c r="FDZ20" s="323"/>
      <c r="FEA20" s="323"/>
      <c r="FEB20" s="323"/>
      <c r="FEC20" s="323"/>
      <c r="FED20" s="323"/>
      <c r="FEE20" s="409"/>
      <c r="FEF20" s="409"/>
      <c r="FEG20" s="323"/>
      <c r="FEH20" s="323"/>
      <c r="FEI20" s="323"/>
      <c r="FEJ20" s="323"/>
      <c r="FEK20" s="323"/>
      <c r="FEL20" s="323"/>
      <c r="FEM20" s="323"/>
      <c r="FEN20" s="323"/>
      <c r="FEO20" s="323"/>
      <c r="FEP20" s="323"/>
      <c r="FEQ20" s="409"/>
      <c r="FER20" s="409"/>
      <c r="FES20" s="323"/>
      <c r="FET20" s="323"/>
      <c r="FEU20" s="323"/>
      <c r="FEV20" s="323"/>
      <c r="FEW20" s="323"/>
      <c r="FEX20" s="323"/>
      <c r="FEY20" s="323"/>
      <c r="FEZ20" s="323"/>
      <c r="FFA20" s="323"/>
      <c r="FFB20" s="323"/>
      <c r="FFC20" s="409"/>
      <c r="FFD20" s="409"/>
      <c r="FFE20" s="323"/>
      <c r="FFF20" s="323"/>
      <c r="FFG20" s="323"/>
      <c r="FFH20" s="323"/>
      <c r="FFI20" s="323"/>
      <c r="FFJ20" s="323"/>
      <c r="FFK20" s="323"/>
      <c r="FFL20" s="323"/>
      <c r="FFM20" s="323"/>
      <c r="FFN20" s="323"/>
      <c r="FFO20" s="409"/>
      <c r="FFP20" s="409"/>
      <c r="FFQ20" s="323"/>
      <c r="FFR20" s="323"/>
      <c r="FFS20" s="323"/>
      <c r="FFT20" s="323"/>
      <c r="FFU20" s="323"/>
      <c r="FFV20" s="323"/>
      <c r="FFW20" s="323"/>
      <c r="FFX20" s="323"/>
      <c r="FFY20" s="323"/>
      <c r="FFZ20" s="323"/>
      <c r="FGA20" s="409"/>
      <c r="FGB20" s="409"/>
      <c r="FGC20" s="323"/>
      <c r="FGD20" s="323"/>
      <c r="FGE20" s="323"/>
      <c r="FGF20" s="323"/>
      <c r="FGG20" s="323"/>
      <c r="FGH20" s="323"/>
      <c r="FGI20" s="323"/>
      <c r="FGJ20" s="323"/>
      <c r="FGK20" s="323"/>
      <c r="FGL20" s="323"/>
      <c r="FGM20" s="409"/>
      <c r="FGN20" s="409"/>
      <c r="FGO20" s="323"/>
      <c r="FGP20" s="323"/>
      <c r="FGQ20" s="323"/>
      <c r="FGR20" s="323"/>
      <c r="FGS20" s="323"/>
      <c r="FGT20" s="323"/>
      <c r="FGU20" s="323"/>
      <c r="FGV20" s="323"/>
      <c r="FGW20" s="323"/>
      <c r="FGX20" s="323"/>
      <c r="FGY20" s="409"/>
      <c r="FGZ20" s="409"/>
      <c r="FHA20" s="323"/>
      <c r="FHB20" s="323"/>
      <c r="FHC20" s="323"/>
      <c r="FHD20" s="323"/>
      <c r="FHE20" s="323"/>
      <c r="FHF20" s="323"/>
      <c r="FHG20" s="323"/>
      <c r="FHH20" s="323"/>
      <c r="FHI20" s="323"/>
      <c r="FHJ20" s="323"/>
      <c r="FHK20" s="409"/>
      <c r="FHL20" s="409"/>
      <c r="FHM20" s="323"/>
      <c r="FHN20" s="323"/>
      <c r="FHO20" s="323"/>
      <c r="FHP20" s="323"/>
      <c r="FHQ20" s="323"/>
      <c r="FHR20" s="323"/>
      <c r="FHS20" s="323"/>
      <c r="FHT20" s="323"/>
      <c r="FHU20" s="323"/>
      <c r="FHV20" s="323"/>
      <c r="FHW20" s="409"/>
      <c r="FHX20" s="409"/>
      <c r="FHY20" s="323"/>
      <c r="FHZ20" s="323"/>
      <c r="FIA20" s="323"/>
      <c r="FIB20" s="323"/>
      <c r="FIC20" s="323"/>
      <c r="FID20" s="323"/>
      <c r="FIE20" s="323"/>
      <c r="FIF20" s="323"/>
      <c r="FIG20" s="323"/>
      <c r="FIH20" s="323"/>
      <c r="FII20" s="409"/>
      <c r="FIJ20" s="409"/>
      <c r="FIK20" s="323"/>
      <c r="FIL20" s="323"/>
      <c r="FIM20" s="323"/>
      <c r="FIN20" s="323"/>
      <c r="FIO20" s="323"/>
      <c r="FIP20" s="323"/>
      <c r="FIQ20" s="323"/>
      <c r="FIR20" s="323"/>
      <c r="FIS20" s="323"/>
      <c r="FIT20" s="323"/>
      <c r="FIU20" s="409"/>
      <c r="FIV20" s="409"/>
      <c r="FIW20" s="323"/>
      <c r="FIX20" s="323"/>
      <c r="FIY20" s="323"/>
      <c r="FIZ20" s="323"/>
      <c r="FJA20" s="323"/>
      <c r="FJB20" s="323"/>
      <c r="FJC20" s="323"/>
      <c r="FJD20" s="323"/>
      <c r="FJE20" s="323"/>
      <c r="FJF20" s="323"/>
      <c r="FJG20" s="409"/>
      <c r="FJH20" s="409"/>
      <c r="FJI20" s="323"/>
      <c r="FJJ20" s="323"/>
      <c r="FJK20" s="323"/>
      <c r="FJL20" s="323"/>
      <c r="FJM20" s="323"/>
      <c r="FJN20" s="323"/>
      <c r="FJO20" s="323"/>
      <c r="FJP20" s="323"/>
      <c r="FJQ20" s="323"/>
      <c r="FJR20" s="323"/>
      <c r="FJS20" s="409"/>
      <c r="FJT20" s="409"/>
      <c r="FJU20" s="323"/>
      <c r="FJV20" s="323"/>
      <c r="FJW20" s="323"/>
      <c r="FJX20" s="323"/>
      <c r="FJY20" s="323"/>
      <c r="FJZ20" s="323"/>
      <c r="FKA20" s="323"/>
      <c r="FKB20" s="323"/>
      <c r="FKC20" s="323"/>
      <c r="FKD20" s="323"/>
      <c r="FKE20" s="409"/>
      <c r="FKF20" s="409"/>
      <c r="FKG20" s="323"/>
      <c r="FKH20" s="323"/>
      <c r="FKI20" s="323"/>
      <c r="FKJ20" s="323"/>
      <c r="FKK20" s="323"/>
      <c r="FKL20" s="323"/>
      <c r="FKM20" s="323"/>
      <c r="FKN20" s="323"/>
      <c r="FKO20" s="323"/>
      <c r="FKP20" s="323"/>
      <c r="FKQ20" s="409"/>
      <c r="FKR20" s="409"/>
      <c r="FKS20" s="323"/>
      <c r="FKT20" s="323"/>
      <c r="FKU20" s="323"/>
      <c r="FKV20" s="323"/>
      <c r="FKW20" s="323"/>
      <c r="FKX20" s="323"/>
      <c r="FKY20" s="323"/>
      <c r="FKZ20" s="323"/>
      <c r="FLA20" s="323"/>
      <c r="FLB20" s="323"/>
      <c r="FLC20" s="409"/>
      <c r="FLD20" s="409"/>
      <c r="FLE20" s="323"/>
      <c r="FLF20" s="323"/>
      <c r="FLG20" s="323"/>
      <c r="FLH20" s="323"/>
      <c r="FLI20" s="323"/>
      <c r="FLJ20" s="323"/>
      <c r="FLK20" s="323"/>
      <c r="FLL20" s="323"/>
      <c r="FLM20" s="323"/>
      <c r="FLN20" s="323"/>
      <c r="FLO20" s="409"/>
      <c r="FLP20" s="409"/>
      <c r="FLQ20" s="323"/>
      <c r="FLR20" s="323"/>
      <c r="FLS20" s="323"/>
      <c r="FLT20" s="323"/>
      <c r="FLU20" s="323"/>
      <c r="FLV20" s="323"/>
      <c r="FLW20" s="323"/>
      <c r="FLX20" s="323"/>
      <c r="FLY20" s="323"/>
      <c r="FLZ20" s="323"/>
      <c r="FMA20" s="409"/>
      <c r="FMB20" s="409"/>
      <c r="FMC20" s="323"/>
      <c r="FMD20" s="323"/>
      <c r="FME20" s="323"/>
      <c r="FMF20" s="323"/>
      <c r="FMG20" s="323"/>
      <c r="FMH20" s="323"/>
      <c r="FMI20" s="323"/>
      <c r="FMJ20" s="323"/>
      <c r="FMK20" s="323"/>
      <c r="FML20" s="323"/>
      <c r="FMM20" s="409"/>
      <c r="FMN20" s="409"/>
      <c r="FMO20" s="323"/>
      <c r="FMP20" s="323"/>
      <c r="FMQ20" s="323"/>
      <c r="FMR20" s="323"/>
      <c r="FMS20" s="323"/>
      <c r="FMT20" s="323"/>
      <c r="FMU20" s="323"/>
      <c r="FMV20" s="323"/>
      <c r="FMW20" s="323"/>
      <c r="FMX20" s="323"/>
      <c r="FMY20" s="409"/>
      <c r="FMZ20" s="409"/>
      <c r="FNA20" s="323"/>
      <c r="FNB20" s="323"/>
      <c r="FNC20" s="323"/>
      <c r="FND20" s="323"/>
      <c r="FNE20" s="323"/>
      <c r="FNF20" s="323"/>
      <c r="FNG20" s="323"/>
      <c r="FNH20" s="323"/>
      <c r="FNI20" s="323"/>
      <c r="FNJ20" s="323"/>
      <c r="FNK20" s="409"/>
      <c r="FNL20" s="409"/>
      <c r="FNM20" s="323"/>
      <c r="FNN20" s="323"/>
      <c r="FNO20" s="323"/>
      <c r="FNP20" s="323"/>
      <c r="FNQ20" s="323"/>
      <c r="FNR20" s="323"/>
      <c r="FNS20" s="323"/>
      <c r="FNT20" s="323"/>
      <c r="FNU20" s="323"/>
      <c r="FNV20" s="323"/>
      <c r="FNW20" s="409"/>
      <c r="FNX20" s="409"/>
      <c r="FNY20" s="323"/>
      <c r="FNZ20" s="323"/>
      <c r="FOA20" s="323"/>
      <c r="FOB20" s="323"/>
      <c r="FOC20" s="323"/>
      <c r="FOD20" s="323"/>
      <c r="FOE20" s="323"/>
      <c r="FOF20" s="323"/>
      <c r="FOG20" s="323"/>
      <c r="FOH20" s="323"/>
      <c r="FOI20" s="409"/>
      <c r="FOJ20" s="409"/>
      <c r="FOK20" s="323"/>
      <c r="FOL20" s="323"/>
      <c r="FOM20" s="323"/>
      <c r="FON20" s="323"/>
      <c r="FOO20" s="323"/>
      <c r="FOP20" s="323"/>
      <c r="FOQ20" s="323"/>
      <c r="FOR20" s="323"/>
      <c r="FOS20" s="323"/>
      <c r="FOT20" s="323"/>
      <c r="FOU20" s="409"/>
      <c r="FOV20" s="409"/>
      <c r="FOW20" s="323"/>
      <c r="FOX20" s="323"/>
      <c r="FOY20" s="323"/>
      <c r="FOZ20" s="323"/>
      <c r="FPA20" s="323"/>
      <c r="FPB20" s="323"/>
      <c r="FPC20" s="323"/>
      <c r="FPD20" s="323"/>
      <c r="FPE20" s="323"/>
      <c r="FPF20" s="323"/>
      <c r="FPG20" s="409"/>
      <c r="FPH20" s="409"/>
      <c r="FPI20" s="323"/>
      <c r="FPJ20" s="323"/>
      <c r="FPK20" s="323"/>
      <c r="FPL20" s="323"/>
      <c r="FPM20" s="323"/>
      <c r="FPN20" s="323"/>
      <c r="FPO20" s="323"/>
      <c r="FPP20" s="323"/>
      <c r="FPQ20" s="323"/>
      <c r="FPR20" s="323"/>
      <c r="FPS20" s="409"/>
      <c r="FPT20" s="409"/>
      <c r="FPU20" s="323"/>
      <c r="FPV20" s="323"/>
      <c r="FPW20" s="323"/>
      <c r="FPX20" s="323"/>
      <c r="FPY20" s="323"/>
      <c r="FPZ20" s="323"/>
      <c r="FQA20" s="323"/>
      <c r="FQB20" s="323"/>
      <c r="FQC20" s="323"/>
      <c r="FQD20" s="323"/>
      <c r="FQE20" s="409"/>
      <c r="FQF20" s="409"/>
      <c r="FQG20" s="323"/>
      <c r="FQH20" s="323"/>
      <c r="FQI20" s="323"/>
      <c r="FQJ20" s="323"/>
      <c r="FQK20" s="323"/>
      <c r="FQL20" s="323"/>
      <c r="FQM20" s="323"/>
      <c r="FQN20" s="323"/>
      <c r="FQO20" s="323"/>
      <c r="FQP20" s="323"/>
      <c r="FQQ20" s="409"/>
      <c r="FQR20" s="409"/>
      <c r="FQS20" s="323"/>
      <c r="FQT20" s="323"/>
      <c r="FQU20" s="323"/>
      <c r="FQV20" s="323"/>
      <c r="FQW20" s="323"/>
      <c r="FQX20" s="323"/>
      <c r="FQY20" s="323"/>
      <c r="FQZ20" s="323"/>
      <c r="FRA20" s="323"/>
      <c r="FRB20" s="323"/>
      <c r="FRC20" s="409"/>
      <c r="FRD20" s="409"/>
      <c r="FRE20" s="323"/>
      <c r="FRF20" s="323"/>
      <c r="FRG20" s="323"/>
      <c r="FRH20" s="323"/>
      <c r="FRI20" s="323"/>
      <c r="FRJ20" s="323"/>
      <c r="FRK20" s="323"/>
      <c r="FRL20" s="323"/>
      <c r="FRM20" s="323"/>
      <c r="FRN20" s="323"/>
      <c r="FRO20" s="409"/>
      <c r="FRP20" s="409"/>
      <c r="FRQ20" s="323"/>
      <c r="FRR20" s="323"/>
      <c r="FRS20" s="323"/>
      <c r="FRT20" s="323"/>
      <c r="FRU20" s="323"/>
      <c r="FRV20" s="323"/>
      <c r="FRW20" s="323"/>
      <c r="FRX20" s="323"/>
      <c r="FRY20" s="323"/>
      <c r="FRZ20" s="323"/>
      <c r="FSA20" s="409"/>
      <c r="FSB20" s="409"/>
      <c r="FSC20" s="323"/>
      <c r="FSD20" s="323"/>
      <c r="FSE20" s="323"/>
      <c r="FSF20" s="323"/>
      <c r="FSG20" s="323"/>
      <c r="FSH20" s="323"/>
      <c r="FSI20" s="323"/>
      <c r="FSJ20" s="323"/>
      <c r="FSK20" s="323"/>
      <c r="FSL20" s="323"/>
      <c r="FSM20" s="409"/>
      <c r="FSN20" s="409"/>
      <c r="FSO20" s="323"/>
      <c r="FSP20" s="323"/>
      <c r="FSQ20" s="323"/>
      <c r="FSR20" s="323"/>
      <c r="FSS20" s="323"/>
      <c r="FST20" s="323"/>
      <c r="FSU20" s="323"/>
      <c r="FSV20" s="323"/>
      <c r="FSW20" s="323"/>
      <c r="FSX20" s="323"/>
      <c r="FSY20" s="409"/>
      <c r="FSZ20" s="409"/>
      <c r="FTA20" s="323"/>
      <c r="FTB20" s="323"/>
      <c r="FTC20" s="323"/>
      <c r="FTD20" s="323"/>
      <c r="FTE20" s="323"/>
      <c r="FTF20" s="323"/>
      <c r="FTG20" s="323"/>
      <c r="FTH20" s="323"/>
      <c r="FTI20" s="323"/>
      <c r="FTJ20" s="323"/>
      <c r="FTK20" s="409"/>
      <c r="FTL20" s="409"/>
      <c r="FTM20" s="323"/>
      <c r="FTN20" s="323"/>
      <c r="FTO20" s="323"/>
      <c r="FTP20" s="323"/>
      <c r="FTQ20" s="323"/>
      <c r="FTR20" s="323"/>
      <c r="FTS20" s="323"/>
      <c r="FTT20" s="323"/>
      <c r="FTU20" s="323"/>
      <c r="FTV20" s="323"/>
      <c r="FTW20" s="409"/>
      <c r="FTX20" s="409"/>
      <c r="FTY20" s="323"/>
      <c r="FTZ20" s="323"/>
      <c r="FUA20" s="323"/>
      <c r="FUB20" s="323"/>
      <c r="FUC20" s="323"/>
      <c r="FUD20" s="323"/>
      <c r="FUE20" s="323"/>
      <c r="FUF20" s="323"/>
      <c r="FUG20" s="323"/>
      <c r="FUH20" s="323"/>
      <c r="FUI20" s="409"/>
      <c r="FUJ20" s="409"/>
      <c r="FUK20" s="323"/>
      <c r="FUL20" s="323"/>
      <c r="FUM20" s="323"/>
      <c r="FUN20" s="323"/>
      <c r="FUO20" s="323"/>
      <c r="FUP20" s="323"/>
      <c r="FUQ20" s="323"/>
      <c r="FUR20" s="323"/>
      <c r="FUS20" s="323"/>
      <c r="FUT20" s="323"/>
      <c r="FUU20" s="409"/>
      <c r="FUV20" s="409"/>
      <c r="FUW20" s="323"/>
      <c r="FUX20" s="323"/>
      <c r="FUY20" s="323"/>
      <c r="FUZ20" s="323"/>
      <c r="FVA20" s="323"/>
      <c r="FVB20" s="323"/>
      <c r="FVC20" s="323"/>
      <c r="FVD20" s="323"/>
      <c r="FVE20" s="323"/>
      <c r="FVF20" s="323"/>
      <c r="FVG20" s="409"/>
      <c r="FVH20" s="409"/>
      <c r="FVI20" s="323"/>
      <c r="FVJ20" s="323"/>
      <c r="FVK20" s="323"/>
      <c r="FVL20" s="323"/>
      <c r="FVM20" s="323"/>
      <c r="FVN20" s="323"/>
      <c r="FVO20" s="323"/>
      <c r="FVP20" s="323"/>
      <c r="FVQ20" s="323"/>
      <c r="FVR20" s="323"/>
      <c r="FVS20" s="409"/>
      <c r="FVT20" s="409"/>
      <c r="FVU20" s="323"/>
      <c r="FVV20" s="323"/>
      <c r="FVW20" s="323"/>
      <c r="FVX20" s="323"/>
      <c r="FVY20" s="323"/>
      <c r="FVZ20" s="323"/>
      <c r="FWA20" s="323"/>
      <c r="FWB20" s="323"/>
      <c r="FWC20" s="323"/>
      <c r="FWD20" s="323"/>
      <c r="FWE20" s="409"/>
      <c r="FWF20" s="409"/>
      <c r="FWG20" s="323"/>
      <c r="FWH20" s="323"/>
      <c r="FWI20" s="323"/>
      <c r="FWJ20" s="323"/>
      <c r="FWK20" s="323"/>
      <c r="FWL20" s="323"/>
      <c r="FWM20" s="323"/>
      <c r="FWN20" s="323"/>
      <c r="FWO20" s="323"/>
      <c r="FWP20" s="323"/>
      <c r="FWQ20" s="409"/>
      <c r="FWR20" s="409"/>
      <c r="FWS20" s="323"/>
      <c r="FWT20" s="323"/>
      <c r="FWU20" s="323"/>
      <c r="FWV20" s="323"/>
      <c r="FWW20" s="323"/>
      <c r="FWX20" s="323"/>
      <c r="FWY20" s="323"/>
      <c r="FWZ20" s="323"/>
      <c r="FXA20" s="323"/>
      <c r="FXB20" s="323"/>
      <c r="FXC20" s="409"/>
      <c r="FXD20" s="409"/>
      <c r="FXE20" s="323"/>
      <c r="FXF20" s="323"/>
      <c r="FXG20" s="323"/>
      <c r="FXH20" s="323"/>
      <c r="FXI20" s="323"/>
      <c r="FXJ20" s="323"/>
      <c r="FXK20" s="323"/>
      <c r="FXL20" s="323"/>
      <c r="FXM20" s="323"/>
      <c r="FXN20" s="323"/>
      <c r="FXO20" s="409"/>
      <c r="FXP20" s="409"/>
      <c r="FXQ20" s="323"/>
      <c r="FXR20" s="323"/>
      <c r="FXS20" s="323"/>
      <c r="FXT20" s="323"/>
      <c r="FXU20" s="323"/>
      <c r="FXV20" s="323"/>
      <c r="FXW20" s="323"/>
      <c r="FXX20" s="323"/>
      <c r="FXY20" s="323"/>
      <c r="FXZ20" s="323"/>
      <c r="FYA20" s="409"/>
      <c r="FYB20" s="409"/>
      <c r="FYC20" s="323"/>
      <c r="FYD20" s="323"/>
      <c r="FYE20" s="323"/>
      <c r="FYF20" s="323"/>
      <c r="FYG20" s="323"/>
      <c r="FYH20" s="323"/>
      <c r="FYI20" s="323"/>
      <c r="FYJ20" s="323"/>
      <c r="FYK20" s="323"/>
      <c r="FYL20" s="323"/>
      <c r="FYM20" s="409"/>
      <c r="FYN20" s="409"/>
      <c r="FYO20" s="323"/>
      <c r="FYP20" s="323"/>
      <c r="FYQ20" s="323"/>
      <c r="FYR20" s="323"/>
      <c r="FYS20" s="323"/>
      <c r="FYT20" s="323"/>
      <c r="FYU20" s="323"/>
      <c r="FYV20" s="323"/>
      <c r="FYW20" s="323"/>
      <c r="FYX20" s="323"/>
      <c r="FYY20" s="409"/>
      <c r="FYZ20" s="409"/>
      <c r="FZA20" s="323"/>
      <c r="FZB20" s="323"/>
      <c r="FZC20" s="323"/>
      <c r="FZD20" s="323"/>
      <c r="FZE20" s="323"/>
      <c r="FZF20" s="323"/>
      <c r="FZG20" s="323"/>
      <c r="FZH20" s="323"/>
      <c r="FZI20" s="323"/>
      <c r="FZJ20" s="323"/>
      <c r="FZK20" s="409"/>
      <c r="FZL20" s="409"/>
      <c r="FZM20" s="323"/>
      <c r="FZN20" s="323"/>
      <c r="FZO20" s="323"/>
      <c r="FZP20" s="323"/>
      <c r="FZQ20" s="323"/>
      <c r="FZR20" s="323"/>
      <c r="FZS20" s="323"/>
      <c r="FZT20" s="323"/>
      <c r="FZU20" s="323"/>
      <c r="FZV20" s="323"/>
      <c r="FZW20" s="409"/>
      <c r="FZX20" s="409"/>
      <c r="FZY20" s="323"/>
      <c r="FZZ20" s="323"/>
      <c r="GAA20" s="323"/>
      <c r="GAB20" s="323"/>
      <c r="GAC20" s="323"/>
      <c r="GAD20" s="323"/>
      <c r="GAE20" s="323"/>
      <c r="GAF20" s="323"/>
      <c r="GAG20" s="323"/>
      <c r="GAH20" s="323"/>
      <c r="GAI20" s="409"/>
      <c r="GAJ20" s="409"/>
      <c r="GAK20" s="323"/>
      <c r="GAL20" s="323"/>
      <c r="GAM20" s="323"/>
      <c r="GAN20" s="323"/>
      <c r="GAO20" s="323"/>
      <c r="GAP20" s="323"/>
      <c r="GAQ20" s="323"/>
      <c r="GAR20" s="323"/>
      <c r="GAS20" s="323"/>
      <c r="GAT20" s="323"/>
      <c r="GAU20" s="409"/>
      <c r="GAV20" s="409"/>
      <c r="GAW20" s="323"/>
      <c r="GAX20" s="323"/>
      <c r="GAY20" s="323"/>
      <c r="GAZ20" s="323"/>
      <c r="GBA20" s="323"/>
      <c r="GBB20" s="323"/>
      <c r="GBC20" s="323"/>
      <c r="GBD20" s="323"/>
      <c r="GBE20" s="323"/>
      <c r="GBF20" s="323"/>
      <c r="GBG20" s="409"/>
      <c r="GBH20" s="409"/>
      <c r="GBI20" s="323"/>
      <c r="GBJ20" s="323"/>
      <c r="GBK20" s="323"/>
      <c r="GBL20" s="323"/>
      <c r="GBM20" s="323"/>
      <c r="GBN20" s="323"/>
      <c r="GBO20" s="323"/>
      <c r="GBP20" s="323"/>
      <c r="GBQ20" s="323"/>
      <c r="GBR20" s="323"/>
      <c r="GBS20" s="409"/>
      <c r="GBT20" s="409"/>
      <c r="GBU20" s="323"/>
      <c r="GBV20" s="323"/>
      <c r="GBW20" s="323"/>
      <c r="GBX20" s="323"/>
      <c r="GBY20" s="323"/>
      <c r="GBZ20" s="323"/>
      <c r="GCA20" s="323"/>
      <c r="GCB20" s="323"/>
      <c r="GCC20" s="323"/>
      <c r="GCD20" s="323"/>
      <c r="GCE20" s="409"/>
      <c r="GCF20" s="409"/>
      <c r="GCG20" s="323"/>
      <c r="GCH20" s="323"/>
      <c r="GCI20" s="323"/>
      <c r="GCJ20" s="323"/>
      <c r="GCK20" s="323"/>
      <c r="GCL20" s="323"/>
      <c r="GCM20" s="323"/>
      <c r="GCN20" s="323"/>
      <c r="GCO20" s="323"/>
      <c r="GCP20" s="323"/>
      <c r="GCQ20" s="409"/>
      <c r="GCR20" s="409"/>
      <c r="GCS20" s="323"/>
      <c r="GCT20" s="323"/>
      <c r="GCU20" s="323"/>
      <c r="GCV20" s="323"/>
      <c r="GCW20" s="323"/>
      <c r="GCX20" s="323"/>
      <c r="GCY20" s="323"/>
      <c r="GCZ20" s="323"/>
      <c r="GDA20" s="323"/>
      <c r="GDB20" s="323"/>
      <c r="GDC20" s="409"/>
      <c r="GDD20" s="409"/>
      <c r="GDE20" s="323"/>
      <c r="GDF20" s="323"/>
      <c r="GDG20" s="323"/>
      <c r="GDH20" s="323"/>
      <c r="GDI20" s="323"/>
      <c r="GDJ20" s="323"/>
      <c r="GDK20" s="323"/>
      <c r="GDL20" s="323"/>
      <c r="GDM20" s="323"/>
      <c r="GDN20" s="323"/>
      <c r="GDO20" s="409"/>
      <c r="GDP20" s="409"/>
      <c r="GDQ20" s="323"/>
      <c r="GDR20" s="323"/>
      <c r="GDS20" s="323"/>
      <c r="GDT20" s="323"/>
      <c r="GDU20" s="323"/>
      <c r="GDV20" s="323"/>
      <c r="GDW20" s="323"/>
      <c r="GDX20" s="323"/>
      <c r="GDY20" s="323"/>
      <c r="GDZ20" s="323"/>
      <c r="GEA20" s="409"/>
      <c r="GEB20" s="409"/>
      <c r="GEC20" s="323"/>
      <c r="GED20" s="323"/>
      <c r="GEE20" s="323"/>
      <c r="GEF20" s="323"/>
      <c r="GEG20" s="323"/>
      <c r="GEH20" s="323"/>
      <c r="GEI20" s="323"/>
      <c r="GEJ20" s="323"/>
      <c r="GEK20" s="323"/>
      <c r="GEL20" s="323"/>
      <c r="GEM20" s="409"/>
      <c r="GEN20" s="409"/>
      <c r="GEO20" s="323"/>
      <c r="GEP20" s="323"/>
      <c r="GEQ20" s="323"/>
      <c r="GER20" s="323"/>
      <c r="GES20" s="323"/>
      <c r="GET20" s="323"/>
      <c r="GEU20" s="323"/>
      <c r="GEV20" s="323"/>
      <c r="GEW20" s="323"/>
      <c r="GEX20" s="323"/>
      <c r="GEY20" s="409"/>
      <c r="GEZ20" s="409"/>
      <c r="GFA20" s="323"/>
      <c r="GFB20" s="323"/>
      <c r="GFC20" s="323"/>
      <c r="GFD20" s="323"/>
      <c r="GFE20" s="323"/>
      <c r="GFF20" s="323"/>
      <c r="GFG20" s="323"/>
      <c r="GFH20" s="323"/>
      <c r="GFI20" s="323"/>
      <c r="GFJ20" s="323"/>
      <c r="GFK20" s="409"/>
      <c r="GFL20" s="409"/>
      <c r="GFM20" s="323"/>
      <c r="GFN20" s="323"/>
      <c r="GFO20" s="323"/>
      <c r="GFP20" s="323"/>
      <c r="GFQ20" s="323"/>
      <c r="GFR20" s="323"/>
      <c r="GFS20" s="323"/>
      <c r="GFT20" s="323"/>
      <c r="GFU20" s="323"/>
      <c r="GFV20" s="323"/>
      <c r="GFW20" s="409"/>
      <c r="GFX20" s="409"/>
      <c r="GFY20" s="323"/>
      <c r="GFZ20" s="323"/>
      <c r="GGA20" s="323"/>
      <c r="GGB20" s="323"/>
      <c r="GGC20" s="323"/>
      <c r="GGD20" s="323"/>
      <c r="GGE20" s="323"/>
      <c r="GGF20" s="323"/>
      <c r="GGG20" s="323"/>
      <c r="GGH20" s="323"/>
      <c r="GGI20" s="409"/>
      <c r="GGJ20" s="409"/>
      <c r="GGK20" s="323"/>
      <c r="GGL20" s="323"/>
      <c r="GGM20" s="323"/>
      <c r="GGN20" s="323"/>
      <c r="GGO20" s="323"/>
      <c r="GGP20" s="323"/>
      <c r="GGQ20" s="323"/>
      <c r="GGR20" s="323"/>
      <c r="GGS20" s="323"/>
      <c r="GGT20" s="323"/>
      <c r="GGU20" s="409"/>
      <c r="GGV20" s="409"/>
      <c r="GGW20" s="323"/>
      <c r="GGX20" s="323"/>
      <c r="GGY20" s="323"/>
      <c r="GGZ20" s="323"/>
      <c r="GHA20" s="323"/>
      <c r="GHB20" s="323"/>
      <c r="GHC20" s="323"/>
      <c r="GHD20" s="323"/>
      <c r="GHE20" s="323"/>
      <c r="GHF20" s="323"/>
      <c r="GHG20" s="409"/>
      <c r="GHH20" s="409"/>
      <c r="GHI20" s="323"/>
      <c r="GHJ20" s="323"/>
      <c r="GHK20" s="323"/>
      <c r="GHL20" s="323"/>
      <c r="GHM20" s="323"/>
      <c r="GHN20" s="323"/>
      <c r="GHO20" s="323"/>
      <c r="GHP20" s="323"/>
      <c r="GHQ20" s="323"/>
      <c r="GHR20" s="323"/>
      <c r="GHS20" s="409"/>
      <c r="GHT20" s="409"/>
      <c r="GHU20" s="323"/>
      <c r="GHV20" s="323"/>
      <c r="GHW20" s="323"/>
      <c r="GHX20" s="323"/>
      <c r="GHY20" s="323"/>
      <c r="GHZ20" s="323"/>
      <c r="GIA20" s="323"/>
      <c r="GIB20" s="323"/>
      <c r="GIC20" s="323"/>
      <c r="GID20" s="323"/>
      <c r="GIE20" s="409"/>
      <c r="GIF20" s="409"/>
      <c r="GIG20" s="323"/>
      <c r="GIH20" s="323"/>
      <c r="GII20" s="323"/>
      <c r="GIJ20" s="323"/>
      <c r="GIK20" s="323"/>
      <c r="GIL20" s="323"/>
      <c r="GIM20" s="323"/>
      <c r="GIN20" s="323"/>
      <c r="GIO20" s="323"/>
      <c r="GIP20" s="323"/>
      <c r="GIQ20" s="409"/>
      <c r="GIR20" s="409"/>
      <c r="GIS20" s="323"/>
      <c r="GIT20" s="323"/>
      <c r="GIU20" s="323"/>
      <c r="GIV20" s="323"/>
      <c r="GIW20" s="323"/>
      <c r="GIX20" s="323"/>
      <c r="GIY20" s="323"/>
      <c r="GIZ20" s="323"/>
      <c r="GJA20" s="323"/>
      <c r="GJB20" s="323"/>
      <c r="GJC20" s="409"/>
      <c r="GJD20" s="409"/>
      <c r="GJE20" s="323"/>
      <c r="GJF20" s="323"/>
      <c r="GJG20" s="323"/>
      <c r="GJH20" s="323"/>
      <c r="GJI20" s="323"/>
      <c r="GJJ20" s="323"/>
      <c r="GJK20" s="323"/>
      <c r="GJL20" s="323"/>
      <c r="GJM20" s="323"/>
      <c r="GJN20" s="323"/>
      <c r="GJO20" s="409"/>
      <c r="GJP20" s="409"/>
      <c r="GJQ20" s="323"/>
      <c r="GJR20" s="323"/>
      <c r="GJS20" s="323"/>
      <c r="GJT20" s="323"/>
      <c r="GJU20" s="323"/>
      <c r="GJV20" s="323"/>
      <c r="GJW20" s="323"/>
      <c r="GJX20" s="323"/>
      <c r="GJY20" s="323"/>
      <c r="GJZ20" s="323"/>
      <c r="GKA20" s="409"/>
      <c r="GKB20" s="409"/>
      <c r="GKC20" s="323"/>
      <c r="GKD20" s="323"/>
      <c r="GKE20" s="323"/>
      <c r="GKF20" s="323"/>
      <c r="GKG20" s="323"/>
      <c r="GKH20" s="323"/>
      <c r="GKI20" s="323"/>
      <c r="GKJ20" s="323"/>
      <c r="GKK20" s="323"/>
      <c r="GKL20" s="323"/>
      <c r="GKM20" s="409"/>
      <c r="GKN20" s="409"/>
      <c r="GKO20" s="323"/>
      <c r="GKP20" s="323"/>
      <c r="GKQ20" s="323"/>
      <c r="GKR20" s="323"/>
      <c r="GKS20" s="323"/>
      <c r="GKT20" s="323"/>
      <c r="GKU20" s="323"/>
      <c r="GKV20" s="323"/>
      <c r="GKW20" s="323"/>
      <c r="GKX20" s="323"/>
      <c r="GKY20" s="409"/>
      <c r="GKZ20" s="409"/>
      <c r="GLA20" s="323"/>
      <c r="GLB20" s="323"/>
      <c r="GLC20" s="323"/>
      <c r="GLD20" s="323"/>
      <c r="GLE20" s="323"/>
      <c r="GLF20" s="323"/>
      <c r="GLG20" s="323"/>
      <c r="GLH20" s="323"/>
      <c r="GLI20" s="323"/>
      <c r="GLJ20" s="323"/>
      <c r="GLK20" s="409"/>
      <c r="GLL20" s="409"/>
      <c r="GLM20" s="323"/>
      <c r="GLN20" s="323"/>
      <c r="GLO20" s="323"/>
      <c r="GLP20" s="323"/>
      <c r="GLQ20" s="323"/>
      <c r="GLR20" s="323"/>
      <c r="GLS20" s="323"/>
      <c r="GLT20" s="323"/>
      <c r="GLU20" s="323"/>
      <c r="GLV20" s="323"/>
      <c r="GLW20" s="409"/>
      <c r="GLX20" s="409"/>
      <c r="GLY20" s="323"/>
      <c r="GLZ20" s="323"/>
      <c r="GMA20" s="323"/>
      <c r="GMB20" s="323"/>
      <c r="GMC20" s="323"/>
      <c r="GMD20" s="323"/>
      <c r="GME20" s="323"/>
      <c r="GMF20" s="323"/>
      <c r="GMG20" s="323"/>
      <c r="GMH20" s="323"/>
      <c r="GMI20" s="409"/>
      <c r="GMJ20" s="409"/>
      <c r="GMK20" s="323"/>
      <c r="GML20" s="323"/>
      <c r="GMM20" s="323"/>
      <c r="GMN20" s="323"/>
      <c r="GMO20" s="323"/>
      <c r="GMP20" s="323"/>
      <c r="GMQ20" s="323"/>
      <c r="GMR20" s="323"/>
      <c r="GMS20" s="323"/>
      <c r="GMT20" s="323"/>
      <c r="GMU20" s="409"/>
      <c r="GMV20" s="409"/>
      <c r="GMW20" s="323"/>
      <c r="GMX20" s="323"/>
      <c r="GMY20" s="323"/>
      <c r="GMZ20" s="323"/>
      <c r="GNA20" s="323"/>
      <c r="GNB20" s="323"/>
      <c r="GNC20" s="323"/>
      <c r="GND20" s="323"/>
      <c r="GNE20" s="323"/>
      <c r="GNF20" s="323"/>
      <c r="GNG20" s="409"/>
      <c r="GNH20" s="409"/>
      <c r="GNI20" s="323"/>
      <c r="GNJ20" s="323"/>
      <c r="GNK20" s="323"/>
      <c r="GNL20" s="323"/>
      <c r="GNM20" s="323"/>
      <c r="GNN20" s="323"/>
      <c r="GNO20" s="323"/>
      <c r="GNP20" s="323"/>
      <c r="GNQ20" s="323"/>
      <c r="GNR20" s="323"/>
      <c r="GNS20" s="409"/>
      <c r="GNT20" s="409"/>
      <c r="GNU20" s="323"/>
      <c r="GNV20" s="323"/>
      <c r="GNW20" s="323"/>
      <c r="GNX20" s="323"/>
      <c r="GNY20" s="323"/>
      <c r="GNZ20" s="323"/>
      <c r="GOA20" s="323"/>
      <c r="GOB20" s="323"/>
      <c r="GOC20" s="323"/>
      <c r="GOD20" s="323"/>
      <c r="GOE20" s="409"/>
      <c r="GOF20" s="409"/>
      <c r="GOG20" s="323"/>
      <c r="GOH20" s="323"/>
      <c r="GOI20" s="323"/>
      <c r="GOJ20" s="323"/>
      <c r="GOK20" s="323"/>
      <c r="GOL20" s="323"/>
      <c r="GOM20" s="323"/>
      <c r="GON20" s="323"/>
      <c r="GOO20" s="323"/>
      <c r="GOP20" s="323"/>
      <c r="GOQ20" s="409"/>
      <c r="GOR20" s="409"/>
      <c r="GOS20" s="323"/>
      <c r="GOT20" s="323"/>
      <c r="GOU20" s="323"/>
      <c r="GOV20" s="323"/>
      <c r="GOW20" s="323"/>
      <c r="GOX20" s="323"/>
      <c r="GOY20" s="323"/>
      <c r="GOZ20" s="323"/>
      <c r="GPA20" s="323"/>
      <c r="GPB20" s="323"/>
      <c r="GPC20" s="409"/>
      <c r="GPD20" s="409"/>
      <c r="GPE20" s="323"/>
      <c r="GPF20" s="323"/>
      <c r="GPG20" s="323"/>
      <c r="GPH20" s="323"/>
      <c r="GPI20" s="323"/>
      <c r="GPJ20" s="323"/>
      <c r="GPK20" s="323"/>
      <c r="GPL20" s="323"/>
      <c r="GPM20" s="323"/>
      <c r="GPN20" s="323"/>
      <c r="GPO20" s="409"/>
      <c r="GPP20" s="409"/>
      <c r="GPQ20" s="323"/>
      <c r="GPR20" s="323"/>
      <c r="GPS20" s="323"/>
      <c r="GPT20" s="323"/>
      <c r="GPU20" s="323"/>
      <c r="GPV20" s="323"/>
      <c r="GPW20" s="323"/>
      <c r="GPX20" s="323"/>
      <c r="GPY20" s="323"/>
      <c r="GPZ20" s="323"/>
      <c r="GQA20" s="409"/>
      <c r="GQB20" s="409"/>
      <c r="GQC20" s="323"/>
      <c r="GQD20" s="323"/>
      <c r="GQE20" s="323"/>
      <c r="GQF20" s="323"/>
      <c r="GQG20" s="323"/>
      <c r="GQH20" s="323"/>
      <c r="GQI20" s="323"/>
      <c r="GQJ20" s="323"/>
      <c r="GQK20" s="323"/>
      <c r="GQL20" s="323"/>
      <c r="GQM20" s="409"/>
      <c r="GQN20" s="409"/>
      <c r="GQO20" s="323"/>
      <c r="GQP20" s="323"/>
      <c r="GQQ20" s="323"/>
      <c r="GQR20" s="323"/>
      <c r="GQS20" s="323"/>
      <c r="GQT20" s="323"/>
      <c r="GQU20" s="323"/>
      <c r="GQV20" s="323"/>
      <c r="GQW20" s="323"/>
      <c r="GQX20" s="323"/>
      <c r="GQY20" s="409"/>
      <c r="GQZ20" s="409"/>
      <c r="GRA20" s="323"/>
      <c r="GRB20" s="323"/>
      <c r="GRC20" s="323"/>
      <c r="GRD20" s="323"/>
      <c r="GRE20" s="323"/>
      <c r="GRF20" s="323"/>
      <c r="GRG20" s="323"/>
      <c r="GRH20" s="323"/>
      <c r="GRI20" s="323"/>
      <c r="GRJ20" s="323"/>
      <c r="GRK20" s="409"/>
      <c r="GRL20" s="409"/>
      <c r="GRM20" s="323"/>
      <c r="GRN20" s="323"/>
      <c r="GRO20" s="323"/>
      <c r="GRP20" s="323"/>
      <c r="GRQ20" s="323"/>
      <c r="GRR20" s="323"/>
      <c r="GRS20" s="323"/>
      <c r="GRT20" s="323"/>
      <c r="GRU20" s="323"/>
      <c r="GRV20" s="323"/>
      <c r="GRW20" s="409"/>
      <c r="GRX20" s="409"/>
      <c r="GRY20" s="323"/>
      <c r="GRZ20" s="323"/>
      <c r="GSA20" s="323"/>
      <c r="GSB20" s="323"/>
      <c r="GSC20" s="323"/>
      <c r="GSD20" s="323"/>
      <c r="GSE20" s="323"/>
      <c r="GSF20" s="323"/>
      <c r="GSG20" s="323"/>
      <c r="GSH20" s="323"/>
      <c r="GSI20" s="409"/>
      <c r="GSJ20" s="409"/>
      <c r="GSK20" s="323"/>
      <c r="GSL20" s="323"/>
      <c r="GSM20" s="323"/>
      <c r="GSN20" s="323"/>
      <c r="GSO20" s="323"/>
      <c r="GSP20" s="323"/>
      <c r="GSQ20" s="323"/>
      <c r="GSR20" s="323"/>
      <c r="GSS20" s="323"/>
      <c r="GST20" s="323"/>
      <c r="GSU20" s="409"/>
      <c r="GSV20" s="409"/>
      <c r="GSW20" s="323"/>
      <c r="GSX20" s="323"/>
      <c r="GSY20" s="323"/>
      <c r="GSZ20" s="323"/>
      <c r="GTA20" s="323"/>
      <c r="GTB20" s="323"/>
      <c r="GTC20" s="323"/>
      <c r="GTD20" s="323"/>
      <c r="GTE20" s="323"/>
      <c r="GTF20" s="323"/>
      <c r="GTG20" s="409"/>
      <c r="GTH20" s="409"/>
      <c r="GTI20" s="323"/>
      <c r="GTJ20" s="323"/>
      <c r="GTK20" s="323"/>
      <c r="GTL20" s="323"/>
      <c r="GTM20" s="323"/>
      <c r="GTN20" s="323"/>
      <c r="GTO20" s="323"/>
      <c r="GTP20" s="323"/>
      <c r="GTQ20" s="323"/>
      <c r="GTR20" s="323"/>
      <c r="GTS20" s="409"/>
      <c r="GTT20" s="409"/>
      <c r="GTU20" s="323"/>
      <c r="GTV20" s="323"/>
      <c r="GTW20" s="323"/>
      <c r="GTX20" s="323"/>
      <c r="GTY20" s="323"/>
      <c r="GTZ20" s="323"/>
      <c r="GUA20" s="323"/>
      <c r="GUB20" s="323"/>
      <c r="GUC20" s="323"/>
      <c r="GUD20" s="323"/>
      <c r="GUE20" s="409"/>
      <c r="GUF20" s="409"/>
      <c r="GUG20" s="323"/>
      <c r="GUH20" s="323"/>
      <c r="GUI20" s="323"/>
      <c r="GUJ20" s="323"/>
      <c r="GUK20" s="323"/>
      <c r="GUL20" s="323"/>
      <c r="GUM20" s="323"/>
      <c r="GUN20" s="323"/>
      <c r="GUO20" s="323"/>
      <c r="GUP20" s="323"/>
      <c r="GUQ20" s="409"/>
      <c r="GUR20" s="409"/>
      <c r="GUS20" s="323"/>
      <c r="GUT20" s="323"/>
      <c r="GUU20" s="323"/>
      <c r="GUV20" s="323"/>
      <c r="GUW20" s="323"/>
      <c r="GUX20" s="323"/>
      <c r="GUY20" s="323"/>
      <c r="GUZ20" s="323"/>
      <c r="GVA20" s="323"/>
      <c r="GVB20" s="323"/>
      <c r="GVC20" s="409"/>
      <c r="GVD20" s="409"/>
      <c r="GVE20" s="323"/>
      <c r="GVF20" s="323"/>
      <c r="GVG20" s="323"/>
      <c r="GVH20" s="323"/>
      <c r="GVI20" s="323"/>
      <c r="GVJ20" s="323"/>
      <c r="GVK20" s="323"/>
      <c r="GVL20" s="323"/>
      <c r="GVM20" s="323"/>
      <c r="GVN20" s="323"/>
      <c r="GVO20" s="409"/>
      <c r="GVP20" s="409"/>
      <c r="GVQ20" s="323"/>
      <c r="GVR20" s="323"/>
      <c r="GVS20" s="323"/>
      <c r="GVT20" s="323"/>
      <c r="GVU20" s="323"/>
      <c r="GVV20" s="323"/>
      <c r="GVW20" s="323"/>
      <c r="GVX20" s="323"/>
      <c r="GVY20" s="323"/>
      <c r="GVZ20" s="323"/>
      <c r="GWA20" s="409"/>
      <c r="GWB20" s="409"/>
      <c r="GWC20" s="323"/>
      <c r="GWD20" s="323"/>
      <c r="GWE20" s="323"/>
      <c r="GWF20" s="323"/>
      <c r="GWG20" s="323"/>
      <c r="GWH20" s="323"/>
      <c r="GWI20" s="323"/>
      <c r="GWJ20" s="323"/>
      <c r="GWK20" s="323"/>
      <c r="GWL20" s="323"/>
      <c r="GWM20" s="409"/>
      <c r="GWN20" s="409"/>
      <c r="GWO20" s="323"/>
      <c r="GWP20" s="323"/>
      <c r="GWQ20" s="323"/>
      <c r="GWR20" s="323"/>
      <c r="GWS20" s="323"/>
      <c r="GWT20" s="323"/>
      <c r="GWU20" s="323"/>
      <c r="GWV20" s="323"/>
      <c r="GWW20" s="323"/>
      <c r="GWX20" s="323"/>
      <c r="GWY20" s="409"/>
      <c r="GWZ20" s="409"/>
      <c r="GXA20" s="323"/>
      <c r="GXB20" s="323"/>
      <c r="GXC20" s="323"/>
      <c r="GXD20" s="323"/>
      <c r="GXE20" s="323"/>
      <c r="GXF20" s="323"/>
      <c r="GXG20" s="323"/>
      <c r="GXH20" s="323"/>
      <c r="GXI20" s="323"/>
      <c r="GXJ20" s="323"/>
      <c r="GXK20" s="409"/>
      <c r="GXL20" s="409"/>
      <c r="GXM20" s="323"/>
      <c r="GXN20" s="323"/>
      <c r="GXO20" s="323"/>
      <c r="GXP20" s="323"/>
      <c r="GXQ20" s="323"/>
      <c r="GXR20" s="323"/>
      <c r="GXS20" s="323"/>
      <c r="GXT20" s="323"/>
      <c r="GXU20" s="323"/>
      <c r="GXV20" s="323"/>
      <c r="GXW20" s="409"/>
      <c r="GXX20" s="409"/>
      <c r="GXY20" s="323"/>
      <c r="GXZ20" s="323"/>
      <c r="GYA20" s="323"/>
      <c r="GYB20" s="323"/>
      <c r="GYC20" s="323"/>
      <c r="GYD20" s="323"/>
      <c r="GYE20" s="323"/>
      <c r="GYF20" s="323"/>
      <c r="GYG20" s="323"/>
      <c r="GYH20" s="323"/>
      <c r="GYI20" s="409"/>
      <c r="GYJ20" s="409"/>
      <c r="GYK20" s="323"/>
      <c r="GYL20" s="323"/>
      <c r="GYM20" s="323"/>
      <c r="GYN20" s="323"/>
      <c r="GYO20" s="323"/>
      <c r="GYP20" s="323"/>
      <c r="GYQ20" s="323"/>
      <c r="GYR20" s="323"/>
      <c r="GYS20" s="323"/>
      <c r="GYT20" s="323"/>
      <c r="GYU20" s="409"/>
      <c r="GYV20" s="409"/>
      <c r="GYW20" s="323"/>
      <c r="GYX20" s="323"/>
      <c r="GYY20" s="323"/>
      <c r="GYZ20" s="323"/>
      <c r="GZA20" s="323"/>
      <c r="GZB20" s="323"/>
      <c r="GZC20" s="323"/>
      <c r="GZD20" s="323"/>
      <c r="GZE20" s="323"/>
      <c r="GZF20" s="323"/>
      <c r="GZG20" s="409"/>
      <c r="GZH20" s="409"/>
      <c r="GZI20" s="323"/>
      <c r="GZJ20" s="323"/>
      <c r="GZK20" s="323"/>
      <c r="GZL20" s="323"/>
      <c r="GZM20" s="323"/>
      <c r="GZN20" s="323"/>
      <c r="GZO20" s="323"/>
      <c r="GZP20" s="323"/>
      <c r="GZQ20" s="323"/>
      <c r="GZR20" s="323"/>
      <c r="GZS20" s="409"/>
      <c r="GZT20" s="409"/>
      <c r="GZU20" s="323"/>
      <c r="GZV20" s="323"/>
      <c r="GZW20" s="323"/>
      <c r="GZX20" s="323"/>
      <c r="GZY20" s="323"/>
      <c r="GZZ20" s="323"/>
      <c r="HAA20" s="323"/>
      <c r="HAB20" s="323"/>
      <c r="HAC20" s="323"/>
      <c r="HAD20" s="323"/>
      <c r="HAE20" s="409"/>
      <c r="HAF20" s="409"/>
      <c r="HAG20" s="323"/>
      <c r="HAH20" s="323"/>
      <c r="HAI20" s="323"/>
      <c r="HAJ20" s="323"/>
      <c r="HAK20" s="323"/>
      <c r="HAL20" s="323"/>
      <c r="HAM20" s="323"/>
      <c r="HAN20" s="323"/>
      <c r="HAO20" s="323"/>
      <c r="HAP20" s="323"/>
      <c r="HAQ20" s="409"/>
      <c r="HAR20" s="409"/>
      <c r="HAS20" s="323"/>
      <c r="HAT20" s="323"/>
      <c r="HAU20" s="323"/>
      <c r="HAV20" s="323"/>
      <c r="HAW20" s="323"/>
      <c r="HAX20" s="323"/>
      <c r="HAY20" s="323"/>
      <c r="HAZ20" s="323"/>
      <c r="HBA20" s="323"/>
      <c r="HBB20" s="323"/>
      <c r="HBC20" s="409"/>
      <c r="HBD20" s="409"/>
      <c r="HBE20" s="323"/>
      <c r="HBF20" s="323"/>
      <c r="HBG20" s="323"/>
      <c r="HBH20" s="323"/>
      <c r="HBI20" s="323"/>
      <c r="HBJ20" s="323"/>
      <c r="HBK20" s="323"/>
      <c r="HBL20" s="323"/>
      <c r="HBM20" s="323"/>
      <c r="HBN20" s="323"/>
      <c r="HBO20" s="409"/>
      <c r="HBP20" s="409"/>
      <c r="HBQ20" s="323"/>
      <c r="HBR20" s="323"/>
      <c r="HBS20" s="323"/>
      <c r="HBT20" s="323"/>
      <c r="HBU20" s="323"/>
      <c r="HBV20" s="323"/>
      <c r="HBW20" s="323"/>
      <c r="HBX20" s="323"/>
      <c r="HBY20" s="323"/>
      <c r="HBZ20" s="323"/>
      <c r="HCA20" s="409"/>
      <c r="HCB20" s="409"/>
      <c r="HCC20" s="323"/>
      <c r="HCD20" s="323"/>
      <c r="HCE20" s="323"/>
      <c r="HCF20" s="323"/>
      <c r="HCG20" s="323"/>
      <c r="HCH20" s="323"/>
      <c r="HCI20" s="323"/>
      <c r="HCJ20" s="323"/>
      <c r="HCK20" s="323"/>
      <c r="HCL20" s="323"/>
      <c r="HCM20" s="409"/>
      <c r="HCN20" s="409"/>
      <c r="HCO20" s="323"/>
      <c r="HCP20" s="323"/>
      <c r="HCQ20" s="323"/>
      <c r="HCR20" s="323"/>
      <c r="HCS20" s="323"/>
      <c r="HCT20" s="323"/>
      <c r="HCU20" s="323"/>
      <c r="HCV20" s="323"/>
      <c r="HCW20" s="323"/>
      <c r="HCX20" s="323"/>
      <c r="HCY20" s="409"/>
      <c r="HCZ20" s="409"/>
      <c r="HDA20" s="323"/>
      <c r="HDB20" s="323"/>
      <c r="HDC20" s="323"/>
      <c r="HDD20" s="323"/>
      <c r="HDE20" s="323"/>
      <c r="HDF20" s="323"/>
      <c r="HDG20" s="323"/>
      <c r="HDH20" s="323"/>
      <c r="HDI20" s="323"/>
      <c r="HDJ20" s="323"/>
      <c r="HDK20" s="409"/>
      <c r="HDL20" s="409"/>
      <c r="HDM20" s="323"/>
      <c r="HDN20" s="323"/>
      <c r="HDO20" s="323"/>
      <c r="HDP20" s="323"/>
      <c r="HDQ20" s="323"/>
      <c r="HDR20" s="323"/>
      <c r="HDS20" s="323"/>
      <c r="HDT20" s="323"/>
      <c r="HDU20" s="323"/>
      <c r="HDV20" s="323"/>
      <c r="HDW20" s="409"/>
      <c r="HDX20" s="409"/>
      <c r="HDY20" s="323"/>
      <c r="HDZ20" s="323"/>
      <c r="HEA20" s="323"/>
      <c r="HEB20" s="323"/>
      <c r="HEC20" s="323"/>
      <c r="HED20" s="323"/>
      <c r="HEE20" s="323"/>
      <c r="HEF20" s="323"/>
      <c r="HEG20" s="323"/>
      <c r="HEH20" s="323"/>
      <c r="HEI20" s="409"/>
      <c r="HEJ20" s="409"/>
      <c r="HEK20" s="323"/>
      <c r="HEL20" s="323"/>
      <c r="HEM20" s="323"/>
      <c r="HEN20" s="323"/>
      <c r="HEO20" s="323"/>
      <c r="HEP20" s="323"/>
      <c r="HEQ20" s="323"/>
      <c r="HER20" s="323"/>
      <c r="HES20" s="323"/>
      <c r="HET20" s="323"/>
      <c r="HEU20" s="409"/>
      <c r="HEV20" s="409"/>
      <c r="HEW20" s="323"/>
      <c r="HEX20" s="323"/>
      <c r="HEY20" s="323"/>
      <c r="HEZ20" s="323"/>
      <c r="HFA20" s="323"/>
      <c r="HFB20" s="323"/>
      <c r="HFC20" s="323"/>
      <c r="HFD20" s="323"/>
      <c r="HFE20" s="323"/>
      <c r="HFF20" s="323"/>
      <c r="HFG20" s="409"/>
      <c r="HFH20" s="409"/>
      <c r="HFI20" s="323"/>
      <c r="HFJ20" s="323"/>
      <c r="HFK20" s="323"/>
      <c r="HFL20" s="323"/>
      <c r="HFM20" s="323"/>
      <c r="HFN20" s="323"/>
      <c r="HFO20" s="323"/>
      <c r="HFP20" s="323"/>
      <c r="HFQ20" s="323"/>
      <c r="HFR20" s="323"/>
      <c r="HFS20" s="409"/>
      <c r="HFT20" s="409"/>
      <c r="HFU20" s="323"/>
      <c r="HFV20" s="323"/>
      <c r="HFW20" s="323"/>
      <c r="HFX20" s="323"/>
      <c r="HFY20" s="323"/>
      <c r="HFZ20" s="323"/>
      <c r="HGA20" s="323"/>
      <c r="HGB20" s="323"/>
      <c r="HGC20" s="323"/>
      <c r="HGD20" s="323"/>
      <c r="HGE20" s="409"/>
      <c r="HGF20" s="409"/>
      <c r="HGG20" s="323"/>
      <c r="HGH20" s="323"/>
      <c r="HGI20" s="323"/>
      <c r="HGJ20" s="323"/>
      <c r="HGK20" s="323"/>
      <c r="HGL20" s="323"/>
      <c r="HGM20" s="323"/>
      <c r="HGN20" s="323"/>
      <c r="HGO20" s="323"/>
      <c r="HGP20" s="323"/>
      <c r="HGQ20" s="409"/>
      <c r="HGR20" s="409"/>
      <c r="HGS20" s="323"/>
      <c r="HGT20" s="323"/>
      <c r="HGU20" s="323"/>
      <c r="HGV20" s="323"/>
      <c r="HGW20" s="323"/>
      <c r="HGX20" s="323"/>
      <c r="HGY20" s="323"/>
      <c r="HGZ20" s="323"/>
      <c r="HHA20" s="323"/>
      <c r="HHB20" s="323"/>
      <c r="HHC20" s="409"/>
      <c r="HHD20" s="409"/>
      <c r="HHE20" s="323"/>
      <c r="HHF20" s="323"/>
      <c r="HHG20" s="323"/>
      <c r="HHH20" s="323"/>
      <c r="HHI20" s="323"/>
      <c r="HHJ20" s="323"/>
      <c r="HHK20" s="323"/>
      <c r="HHL20" s="323"/>
      <c r="HHM20" s="323"/>
      <c r="HHN20" s="323"/>
      <c r="HHO20" s="409"/>
      <c r="HHP20" s="409"/>
      <c r="HHQ20" s="323"/>
      <c r="HHR20" s="323"/>
      <c r="HHS20" s="323"/>
      <c r="HHT20" s="323"/>
      <c r="HHU20" s="323"/>
      <c r="HHV20" s="323"/>
      <c r="HHW20" s="323"/>
      <c r="HHX20" s="323"/>
      <c r="HHY20" s="323"/>
      <c r="HHZ20" s="323"/>
      <c r="HIA20" s="409"/>
      <c r="HIB20" s="409"/>
      <c r="HIC20" s="323"/>
      <c r="HID20" s="323"/>
      <c r="HIE20" s="323"/>
      <c r="HIF20" s="323"/>
      <c r="HIG20" s="323"/>
      <c r="HIH20" s="323"/>
      <c r="HII20" s="323"/>
      <c r="HIJ20" s="323"/>
      <c r="HIK20" s="323"/>
      <c r="HIL20" s="323"/>
      <c r="HIM20" s="409"/>
      <c r="HIN20" s="409"/>
      <c r="HIO20" s="323"/>
      <c r="HIP20" s="323"/>
      <c r="HIQ20" s="323"/>
      <c r="HIR20" s="323"/>
      <c r="HIS20" s="323"/>
      <c r="HIT20" s="323"/>
      <c r="HIU20" s="323"/>
      <c r="HIV20" s="323"/>
      <c r="HIW20" s="323"/>
      <c r="HIX20" s="323"/>
      <c r="HIY20" s="409"/>
      <c r="HIZ20" s="409"/>
      <c r="HJA20" s="323"/>
      <c r="HJB20" s="323"/>
      <c r="HJC20" s="323"/>
      <c r="HJD20" s="323"/>
      <c r="HJE20" s="323"/>
      <c r="HJF20" s="323"/>
      <c r="HJG20" s="323"/>
      <c r="HJH20" s="323"/>
      <c r="HJI20" s="323"/>
      <c r="HJJ20" s="323"/>
      <c r="HJK20" s="409"/>
      <c r="HJL20" s="409"/>
      <c r="HJM20" s="323"/>
      <c r="HJN20" s="323"/>
      <c r="HJO20" s="323"/>
      <c r="HJP20" s="323"/>
      <c r="HJQ20" s="323"/>
      <c r="HJR20" s="323"/>
      <c r="HJS20" s="323"/>
      <c r="HJT20" s="323"/>
      <c r="HJU20" s="323"/>
      <c r="HJV20" s="323"/>
      <c r="HJW20" s="409"/>
      <c r="HJX20" s="409"/>
      <c r="HJY20" s="323"/>
      <c r="HJZ20" s="323"/>
      <c r="HKA20" s="323"/>
      <c r="HKB20" s="323"/>
      <c r="HKC20" s="323"/>
      <c r="HKD20" s="323"/>
      <c r="HKE20" s="323"/>
      <c r="HKF20" s="323"/>
      <c r="HKG20" s="323"/>
      <c r="HKH20" s="323"/>
      <c r="HKI20" s="409"/>
      <c r="HKJ20" s="409"/>
      <c r="HKK20" s="323"/>
      <c r="HKL20" s="323"/>
      <c r="HKM20" s="323"/>
      <c r="HKN20" s="323"/>
      <c r="HKO20" s="323"/>
      <c r="HKP20" s="323"/>
      <c r="HKQ20" s="323"/>
      <c r="HKR20" s="323"/>
      <c r="HKS20" s="323"/>
      <c r="HKT20" s="323"/>
      <c r="HKU20" s="409"/>
      <c r="HKV20" s="409"/>
      <c r="HKW20" s="323"/>
      <c r="HKX20" s="323"/>
      <c r="HKY20" s="323"/>
      <c r="HKZ20" s="323"/>
      <c r="HLA20" s="323"/>
      <c r="HLB20" s="323"/>
      <c r="HLC20" s="323"/>
      <c r="HLD20" s="323"/>
      <c r="HLE20" s="323"/>
      <c r="HLF20" s="323"/>
      <c r="HLG20" s="409"/>
      <c r="HLH20" s="409"/>
      <c r="HLI20" s="323"/>
      <c r="HLJ20" s="323"/>
      <c r="HLK20" s="323"/>
      <c r="HLL20" s="323"/>
      <c r="HLM20" s="323"/>
      <c r="HLN20" s="323"/>
      <c r="HLO20" s="323"/>
      <c r="HLP20" s="323"/>
      <c r="HLQ20" s="323"/>
      <c r="HLR20" s="323"/>
      <c r="HLS20" s="409"/>
      <c r="HLT20" s="409"/>
      <c r="HLU20" s="323"/>
      <c r="HLV20" s="323"/>
      <c r="HLW20" s="323"/>
      <c r="HLX20" s="323"/>
      <c r="HLY20" s="323"/>
      <c r="HLZ20" s="323"/>
      <c r="HMA20" s="323"/>
      <c r="HMB20" s="323"/>
      <c r="HMC20" s="323"/>
      <c r="HMD20" s="323"/>
      <c r="HME20" s="409"/>
      <c r="HMF20" s="409"/>
      <c r="HMG20" s="323"/>
      <c r="HMH20" s="323"/>
      <c r="HMI20" s="323"/>
      <c r="HMJ20" s="323"/>
      <c r="HMK20" s="323"/>
      <c r="HML20" s="323"/>
      <c r="HMM20" s="323"/>
      <c r="HMN20" s="323"/>
      <c r="HMO20" s="323"/>
      <c r="HMP20" s="323"/>
      <c r="HMQ20" s="409"/>
      <c r="HMR20" s="409"/>
      <c r="HMS20" s="323"/>
      <c r="HMT20" s="323"/>
      <c r="HMU20" s="323"/>
      <c r="HMV20" s="323"/>
      <c r="HMW20" s="323"/>
      <c r="HMX20" s="323"/>
      <c r="HMY20" s="323"/>
      <c r="HMZ20" s="323"/>
      <c r="HNA20" s="323"/>
      <c r="HNB20" s="323"/>
      <c r="HNC20" s="409"/>
      <c r="HND20" s="409"/>
      <c r="HNE20" s="323"/>
      <c r="HNF20" s="323"/>
      <c r="HNG20" s="323"/>
      <c r="HNH20" s="323"/>
      <c r="HNI20" s="323"/>
      <c r="HNJ20" s="323"/>
      <c r="HNK20" s="323"/>
      <c r="HNL20" s="323"/>
      <c r="HNM20" s="323"/>
      <c r="HNN20" s="323"/>
      <c r="HNO20" s="409"/>
      <c r="HNP20" s="409"/>
      <c r="HNQ20" s="323"/>
      <c r="HNR20" s="323"/>
      <c r="HNS20" s="323"/>
      <c r="HNT20" s="323"/>
      <c r="HNU20" s="323"/>
      <c r="HNV20" s="323"/>
      <c r="HNW20" s="323"/>
      <c r="HNX20" s="323"/>
      <c r="HNY20" s="323"/>
      <c r="HNZ20" s="323"/>
      <c r="HOA20" s="409"/>
      <c r="HOB20" s="409"/>
      <c r="HOC20" s="323"/>
      <c r="HOD20" s="323"/>
      <c r="HOE20" s="323"/>
      <c r="HOF20" s="323"/>
      <c r="HOG20" s="323"/>
      <c r="HOH20" s="323"/>
      <c r="HOI20" s="323"/>
      <c r="HOJ20" s="323"/>
      <c r="HOK20" s="323"/>
      <c r="HOL20" s="323"/>
      <c r="HOM20" s="409"/>
      <c r="HON20" s="409"/>
      <c r="HOO20" s="323"/>
      <c r="HOP20" s="323"/>
      <c r="HOQ20" s="323"/>
      <c r="HOR20" s="323"/>
      <c r="HOS20" s="323"/>
      <c r="HOT20" s="323"/>
      <c r="HOU20" s="323"/>
      <c r="HOV20" s="323"/>
      <c r="HOW20" s="323"/>
      <c r="HOX20" s="323"/>
      <c r="HOY20" s="409"/>
      <c r="HOZ20" s="409"/>
      <c r="HPA20" s="323"/>
      <c r="HPB20" s="323"/>
      <c r="HPC20" s="323"/>
      <c r="HPD20" s="323"/>
      <c r="HPE20" s="323"/>
      <c r="HPF20" s="323"/>
      <c r="HPG20" s="323"/>
      <c r="HPH20" s="323"/>
      <c r="HPI20" s="323"/>
      <c r="HPJ20" s="323"/>
      <c r="HPK20" s="409"/>
      <c r="HPL20" s="409"/>
      <c r="HPM20" s="323"/>
      <c r="HPN20" s="323"/>
      <c r="HPO20" s="323"/>
      <c r="HPP20" s="323"/>
      <c r="HPQ20" s="323"/>
      <c r="HPR20" s="323"/>
      <c r="HPS20" s="323"/>
      <c r="HPT20" s="323"/>
      <c r="HPU20" s="323"/>
      <c r="HPV20" s="323"/>
      <c r="HPW20" s="409"/>
      <c r="HPX20" s="409"/>
      <c r="HPY20" s="323"/>
      <c r="HPZ20" s="323"/>
      <c r="HQA20" s="323"/>
      <c r="HQB20" s="323"/>
      <c r="HQC20" s="323"/>
      <c r="HQD20" s="323"/>
      <c r="HQE20" s="323"/>
      <c r="HQF20" s="323"/>
      <c r="HQG20" s="323"/>
      <c r="HQH20" s="323"/>
      <c r="HQI20" s="409"/>
      <c r="HQJ20" s="409"/>
      <c r="HQK20" s="323"/>
      <c r="HQL20" s="323"/>
      <c r="HQM20" s="323"/>
      <c r="HQN20" s="323"/>
      <c r="HQO20" s="323"/>
      <c r="HQP20" s="323"/>
      <c r="HQQ20" s="323"/>
      <c r="HQR20" s="323"/>
      <c r="HQS20" s="323"/>
      <c r="HQT20" s="323"/>
      <c r="HQU20" s="409"/>
      <c r="HQV20" s="409"/>
      <c r="HQW20" s="323"/>
      <c r="HQX20" s="323"/>
      <c r="HQY20" s="323"/>
      <c r="HQZ20" s="323"/>
      <c r="HRA20" s="323"/>
      <c r="HRB20" s="323"/>
      <c r="HRC20" s="323"/>
      <c r="HRD20" s="323"/>
      <c r="HRE20" s="323"/>
      <c r="HRF20" s="323"/>
      <c r="HRG20" s="409"/>
      <c r="HRH20" s="409"/>
      <c r="HRI20" s="323"/>
      <c r="HRJ20" s="323"/>
      <c r="HRK20" s="323"/>
      <c r="HRL20" s="323"/>
      <c r="HRM20" s="323"/>
      <c r="HRN20" s="323"/>
      <c r="HRO20" s="323"/>
      <c r="HRP20" s="323"/>
      <c r="HRQ20" s="323"/>
      <c r="HRR20" s="323"/>
      <c r="HRS20" s="409"/>
      <c r="HRT20" s="409"/>
      <c r="HRU20" s="323"/>
      <c r="HRV20" s="323"/>
      <c r="HRW20" s="323"/>
      <c r="HRX20" s="323"/>
      <c r="HRY20" s="323"/>
      <c r="HRZ20" s="323"/>
      <c r="HSA20" s="323"/>
      <c r="HSB20" s="323"/>
      <c r="HSC20" s="323"/>
      <c r="HSD20" s="323"/>
      <c r="HSE20" s="409"/>
      <c r="HSF20" s="409"/>
      <c r="HSG20" s="323"/>
      <c r="HSH20" s="323"/>
      <c r="HSI20" s="323"/>
      <c r="HSJ20" s="323"/>
      <c r="HSK20" s="323"/>
      <c r="HSL20" s="323"/>
      <c r="HSM20" s="323"/>
      <c r="HSN20" s="323"/>
      <c r="HSO20" s="323"/>
      <c r="HSP20" s="323"/>
      <c r="HSQ20" s="409"/>
      <c r="HSR20" s="409"/>
      <c r="HSS20" s="323"/>
      <c r="HST20" s="323"/>
      <c r="HSU20" s="323"/>
      <c r="HSV20" s="323"/>
      <c r="HSW20" s="323"/>
      <c r="HSX20" s="323"/>
      <c r="HSY20" s="323"/>
      <c r="HSZ20" s="323"/>
      <c r="HTA20" s="323"/>
      <c r="HTB20" s="323"/>
      <c r="HTC20" s="409"/>
      <c r="HTD20" s="409"/>
      <c r="HTE20" s="323"/>
      <c r="HTF20" s="323"/>
      <c r="HTG20" s="323"/>
      <c r="HTH20" s="323"/>
      <c r="HTI20" s="323"/>
      <c r="HTJ20" s="323"/>
      <c r="HTK20" s="323"/>
      <c r="HTL20" s="323"/>
      <c r="HTM20" s="323"/>
      <c r="HTN20" s="323"/>
      <c r="HTO20" s="409"/>
      <c r="HTP20" s="409"/>
      <c r="HTQ20" s="323"/>
      <c r="HTR20" s="323"/>
      <c r="HTS20" s="323"/>
      <c r="HTT20" s="323"/>
      <c r="HTU20" s="323"/>
      <c r="HTV20" s="323"/>
      <c r="HTW20" s="323"/>
      <c r="HTX20" s="323"/>
      <c r="HTY20" s="323"/>
      <c r="HTZ20" s="323"/>
      <c r="HUA20" s="409"/>
      <c r="HUB20" s="409"/>
      <c r="HUC20" s="323"/>
      <c r="HUD20" s="323"/>
      <c r="HUE20" s="323"/>
      <c r="HUF20" s="323"/>
      <c r="HUG20" s="323"/>
      <c r="HUH20" s="323"/>
      <c r="HUI20" s="323"/>
      <c r="HUJ20" s="323"/>
      <c r="HUK20" s="323"/>
      <c r="HUL20" s="323"/>
      <c r="HUM20" s="409"/>
      <c r="HUN20" s="409"/>
      <c r="HUO20" s="323"/>
      <c r="HUP20" s="323"/>
      <c r="HUQ20" s="323"/>
      <c r="HUR20" s="323"/>
      <c r="HUS20" s="323"/>
      <c r="HUT20" s="323"/>
      <c r="HUU20" s="323"/>
      <c r="HUV20" s="323"/>
      <c r="HUW20" s="323"/>
      <c r="HUX20" s="323"/>
      <c r="HUY20" s="409"/>
      <c r="HUZ20" s="409"/>
      <c r="HVA20" s="323"/>
      <c r="HVB20" s="323"/>
      <c r="HVC20" s="323"/>
      <c r="HVD20" s="323"/>
      <c r="HVE20" s="323"/>
      <c r="HVF20" s="323"/>
      <c r="HVG20" s="323"/>
      <c r="HVH20" s="323"/>
      <c r="HVI20" s="323"/>
      <c r="HVJ20" s="323"/>
      <c r="HVK20" s="409"/>
      <c r="HVL20" s="409"/>
      <c r="HVM20" s="323"/>
      <c r="HVN20" s="323"/>
      <c r="HVO20" s="323"/>
      <c r="HVP20" s="323"/>
      <c r="HVQ20" s="323"/>
      <c r="HVR20" s="323"/>
      <c r="HVS20" s="323"/>
      <c r="HVT20" s="323"/>
      <c r="HVU20" s="323"/>
      <c r="HVV20" s="323"/>
      <c r="HVW20" s="409"/>
      <c r="HVX20" s="409"/>
      <c r="HVY20" s="323"/>
      <c r="HVZ20" s="323"/>
      <c r="HWA20" s="323"/>
      <c r="HWB20" s="323"/>
      <c r="HWC20" s="323"/>
      <c r="HWD20" s="323"/>
      <c r="HWE20" s="323"/>
      <c r="HWF20" s="323"/>
      <c r="HWG20" s="323"/>
      <c r="HWH20" s="323"/>
      <c r="HWI20" s="409"/>
      <c r="HWJ20" s="409"/>
      <c r="HWK20" s="323"/>
      <c r="HWL20" s="323"/>
      <c r="HWM20" s="323"/>
      <c r="HWN20" s="323"/>
      <c r="HWO20" s="323"/>
      <c r="HWP20" s="323"/>
      <c r="HWQ20" s="323"/>
      <c r="HWR20" s="323"/>
      <c r="HWS20" s="323"/>
      <c r="HWT20" s="323"/>
      <c r="HWU20" s="409"/>
      <c r="HWV20" s="409"/>
      <c r="HWW20" s="323"/>
      <c r="HWX20" s="323"/>
      <c r="HWY20" s="323"/>
      <c r="HWZ20" s="323"/>
      <c r="HXA20" s="323"/>
      <c r="HXB20" s="323"/>
      <c r="HXC20" s="323"/>
      <c r="HXD20" s="323"/>
      <c r="HXE20" s="323"/>
      <c r="HXF20" s="323"/>
      <c r="HXG20" s="409"/>
      <c r="HXH20" s="409"/>
      <c r="HXI20" s="323"/>
      <c r="HXJ20" s="323"/>
      <c r="HXK20" s="323"/>
      <c r="HXL20" s="323"/>
      <c r="HXM20" s="323"/>
      <c r="HXN20" s="323"/>
      <c r="HXO20" s="323"/>
      <c r="HXP20" s="323"/>
      <c r="HXQ20" s="323"/>
      <c r="HXR20" s="323"/>
      <c r="HXS20" s="409"/>
      <c r="HXT20" s="409"/>
      <c r="HXU20" s="323"/>
      <c r="HXV20" s="323"/>
      <c r="HXW20" s="323"/>
      <c r="HXX20" s="323"/>
      <c r="HXY20" s="323"/>
      <c r="HXZ20" s="323"/>
      <c r="HYA20" s="323"/>
      <c r="HYB20" s="323"/>
      <c r="HYC20" s="323"/>
      <c r="HYD20" s="323"/>
      <c r="HYE20" s="409"/>
      <c r="HYF20" s="409"/>
      <c r="HYG20" s="323"/>
      <c r="HYH20" s="323"/>
      <c r="HYI20" s="323"/>
      <c r="HYJ20" s="323"/>
      <c r="HYK20" s="323"/>
      <c r="HYL20" s="323"/>
      <c r="HYM20" s="323"/>
      <c r="HYN20" s="323"/>
      <c r="HYO20" s="323"/>
      <c r="HYP20" s="323"/>
      <c r="HYQ20" s="409"/>
      <c r="HYR20" s="409"/>
      <c r="HYS20" s="323"/>
      <c r="HYT20" s="323"/>
      <c r="HYU20" s="323"/>
      <c r="HYV20" s="323"/>
      <c r="HYW20" s="323"/>
      <c r="HYX20" s="323"/>
      <c r="HYY20" s="323"/>
      <c r="HYZ20" s="323"/>
      <c r="HZA20" s="323"/>
      <c r="HZB20" s="323"/>
      <c r="HZC20" s="409"/>
      <c r="HZD20" s="409"/>
      <c r="HZE20" s="323"/>
      <c r="HZF20" s="323"/>
      <c r="HZG20" s="323"/>
      <c r="HZH20" s="323"/>
      <c r="HZI20" s="323"/>
      <c r="HZJ20" s="323"/>
      <c r="HZK20" s="323"/>
      <c r="HZL20" s="323"/>
      <c r="HZM20" s="323"/>
      <c r="HZN20" s="323"/>
      <c r="HZO20" s="409"/>
      <c r="HZP20" s="409"/>
      <c r="HZQ20" s="323"/>
      <c r="HZR20" s="323"/>
      <c r="HZS20" s="323"/>
      <c r="HZT20" s="323"/>
      <c r="HZU20" s="323"/>
      <c r="HZV20" s="323"/>
      <c r="HZW20" s="323"/>
      <c r="HZX20" s="323"/>
      <c r="HZY20" s="323"/>
      <c r="HZZ20" s="323"/>
      <c r="IAA20" s="409"/>
      <c r="IAB20" s="409"/>
      <c r="IAC20" s="323"/>
      <c r="IAD20" s="323"/>
      <c r="IAE20" s="323"/>
      <c r="IAF20" s="323"/>
      <c r="IAG20" s="323"/>
      <c r="IAH20" s="323"/>
      <c r="IAI20" s="323"/>
      <c r="IAJ20" s="323"/>
      <c r="IAK20" s="323"/>
      <c r="IAL20" s="323"/>
      <c r="IAM20" s="409"/>
      <c r="IAN20" s="409"/>
      <c r="IAO20" s="323"/>
      <c r="IAP20" s="323"/>
      <c r="IAQ20" s="323"/>
      <c r="IAR20" s="323"/>
      <c r="IAS20" s="323"/>
      <c r="IAT20" s="323"/>
      <c r="IAU20" s="323"/>
      <c r="IAV20" s="323"/>
      <c r="IAW20" s="323"/>
      <c r="IAX20" s="323"/>
      <c r="IAY20" s="409"/>
      <c r="IAZ20" s="409"/>
      <c r="IBA20" s="323"/>
      <c r="IBB20" s="323"/>
      <c r="IBC20" s="323"/>
      <c r="IBD20" s="323"/>
      <c r="IBE20" s="323"/>
      <c r="IBF20" s="323"/>
      <c r="IBG20" s="323"/>
      <c r="IBH20" s="323"/>
      <c r="IBI20" s="323"/>
      <c r="IBJ20" s="323"/>
      <c r="IBK20" s="409"/>
      <c r="IBL20" s="409"/>
      <c r="IBM20" s="323"/>
      <c r="IBN20" s="323"/>
      <c r="IBO20" s="323"/>
      <c r="IBP20" s="323"/>
      <c r="IBQ20" s="323"/>
      <c r="IBR20" s="323"/>
      <c r="IBS20" s="323"/>
      <c r="IBT20" s="323"/>
      <c r="IBU20" s="323"/>
      <c r="IBV20" s="323"/>
      <c r="IBW20" s="409"/>
      <c r="IBX20" s="409"/>
      <c r="IBY20" s="323"/>
      <c r="IBZ20" s="323"/>
      <c r="ICA20" s="323"/>
      <c r="ICB20" s="323"/>
      <c r="ICC20" s="323"/>
      <c r="ICD20" s="323"/>
      <c r="ICE20" s="323"/>
      <c r="ICF20" s="323"/>
      <c r="ICG20" s="323"/>
      <c r="ICH20" s="323"/>
      <c r="ICI20" s="409"/>
      <c r="ICJ20" s="409"/>
      <c r="ICK20" s="323"/>
      <c r="ICL20" s="323"/>
      <c r="ICM20" s="323"/>
      <c r="ICN20" s="323"/>
      <c r="ICO20" s="323"/>
      <c r="ICP20" s="323"/>
      <c r="ICQ20" s="323"/>
      <c r="ICR20" s="323"/>
      <c r="ICS20" s="323"/>
      <c r="ICT20" s="323"/>
      <c r="ICU20" s="409"/>
      <c r="ICV20" s="409"/>
      <c r="ICW20" s="323"/>
      <c r="ICX20" s="323"/>
      <c r="ICY20" s="323"/>
      <c r="ICZ20" s="323"/>
      <c r="IDA20" s="323"/>
      <c r="IDB20" s="323"/>
      <c r="IDC20" s="323"/>
      <c r="IDD20" s="323"/>
      <c r="IDE20" s="323"/>
      <c r="IDF20" s="323"/>
      <c r="IDG20" s="409"/>
      <c r="IDH20" s="409"/>
      <c r="IDI20" s="323"/>
      <c r="IDJ20" s="323"/>
      <c r="IDK20" s="323"/>
      <c r="IDL20" s="323"/>
      <c r="IDM20" s="323"/>
      <c r="IDN20" s="323"/>
      <c r="IDO20" s="323"/>
      <c r="IDP20" s="323"/>
      <c r="IDQ20" s="323"/>
      <c r="IDR20" s="323"/>
      <c r="IDS20" s="409"/>
      <c r="IDT20" s="409"/>
      <c r="IDU20" s="323"/>
      <c r="IDV20" s="323"/>
      <c r="IDW20" s="323"/>
      <c r="IDX20" s="323"/>
      <c r="IDY20" s="323"/>
      <c r="IDZ20" s="323"/>
      <c r="IEA20" s="323"/>
      <c r="IEB20" s="323"/>
      <c r="IEC20" s="323"/>
      <c r="IED20" s="323"/>
      <c r="IEE20" s="409"/>
      <c r="IEF20" s="409"/>
      <c r="IEG20" s="323"/>
      <c r="IEH20" s="323"/>
      <c r="IEI20" s="323"/>
      <c r="IEJ20" s="323"/>
      <c r="IEK20" s="323"/>
      <c r="IEL20" s="323"/>
      <c r="IEM20" s="323"/>
      <c r="IEN20" s="323"/>
      <c r="IEO20" s="323"/>
      <c r="IEP20" s="323"/>
      <c r="IEQ20" s="409"/>
      <c r="IER20" s="409"/>
      <c r="IES20" s="323"/>
      <c r="IET20" s="323"/>
      <c r="IEU20" s="323"/>
      <c r="IEV20" s="323"/>
      <c r="IEW20" s="323"/>
      <c r="IEX20" s="323"/>
      <c r="IEY20" s="323"/>
      <c r="IEZ20" s="323"/>
      <c r="IFA20" s="323"/>
      <c r="IFB20" s="323"/>
      <c r="IFC20" s="409"/>
      <c r="IFD20" s="409"/>
      <c r="IFE20" s="323"/>
      <c r="IFF20" s="323"/>
      <c r="IFG20" s="323"/>
      <c r="IFH20" s="323"/>
      <c r="IFI20" s="323"/>
      <c r="IFJ20" s="323"/>
      <c r="IFK20" s="323"/>
      <c r="IFL20" s="323"/>
      <c r="IFM20" s="323"/>
      <c r="IFN20" s="323"/>
      <c r="IFO20" s="409"/>
      <c r="IFP20" s="409"/>
      <c r="IFQ20" s="323"/>
      <c r="IFR20" s="323"/>
      <c r="IFS20" s="323"/>
      <c r="IFT20" s="323"/>
      <c r="IFU20" s="323"/>
      <c r="IFV20" s="323"/>
      <c r="IFW20" s="323"/>
      <c r="IFX20" s="323"/>
      <c r="IFY20" s="323"/>
      <c r="IFZ20" s="323"/>
      <c r="IGA20" s="409"/>
      <c r="IGB20" s="409"/>
      <c r="IGC20" s="323"/>
      <c r="IGD20" s="323"/>
      <c r="IGE20" s="323"/>
      <c r="IGF20" s="323"/>
      <c r="IGG20" s="323"/>
      <c r="IGH20" s="323"/>
      <c r="IGI20" s="323"/>
      <c r="IGJ20" s="323"/>
      <c r="IGK20" s="323"/>
      <c r="IGL20" s="323"/>
      <c r="IGM20" s="409"/>
      <c r="IGN20" s="409"/>
      <c r="IGO20" s="323"/>
      <c r="IGP20" s="323"/>
      <c r="IGQ20" s="323"/>
      <c r="IGR20" s="323"/>
      <c r="IGS20" s="323"/>
      <c r="IGT20" s="323"/>
      <c r="IGU20" s="323"/>
      <c r="IGV20" s="323"/>
      <c r="IGW20" s="323"/>
      <c r="IGX20" s="323"/>
      <c r="IGY20" s="409"/>
      <c r="IGZ20" s="409"/>
      <c r="IHA20" s="323"/>
      <c r="IHB20" s="323"/>
      <c r="IHC20" s="323"/>
      <c r="IHD20" s="323"/>
      <c r="IHE20" s="323"/>
      <c r="IHF20" s="323"/>
      <c r="IHG20" s="323"/>
      <c r="IHH20" s="323"/>
      <c r="IHI20" s="323"/>
      <c r="IHJ20" s="323"/>
      <c r="IHK20" s="409"/>
      <c r="IHL20" s="409"/>
      <c r="IHM20" s="323"/>
      <c r="IHN20" s="323"/>
      <c r="IHO20" s="323"/>
      <c r="IHP20" s="323"/>
      <c r="IHQ20" s="323"/>
      <c r="IHR20" s="323"/>
      <c r="IHS20" s="323"/>
      <c r="IHT20" s="323"/>
      <c r="IHU20" s="323"/>
      <c r="IHV20" s="323"/>
      <c r="IHW20" s="409"/>
      <c r="IHX20" s="409"/>
      <c r="IHY20" s="323"/>
      <c r="IHZ20" s="323"/>
      <c r="IIA20" s="323"/>
      <c r="IIB20" s="323"/>
      <c r="IIC20" s="323"/>
      <c r="IID20" s="323"/>
      <c r="IIE20" s="323"/>
      <c r="IIF20" s="323"/>
      <c r="IIG20" s="323"/>
      <c r="IIH20" s="323"/>
      <c r="III20" s="409"/>
      <c r="IIJ20" s="409"/>
      <c r="IIK20" s="323"/>
      <c r="IIL20" s="323"/>
      <c r="IIM20" s="323"/>
      <c r="IIN20" s="323"/>
      <c r="IIO20" s="323"/>
      <c r="IIP20" s="323"/>
      <c r="IIQ20" s="323"/>
      <c r="IIR20" s="323"/>
      <c r="IIS20" s="323"/>
      <c r="IIT20" s="323"/>
      <c r="IIU20" s="409"/>
      <c r="IIV20" s="409"/>
      <c r="IIW20" s="323"/>
      <c r="IIX20" s="323"/>
      <c r="IIY20" s="323"/>
      <c r="IIZ20" s="323"/>
      <c r="IJA20" s="323"/>
      <c r="IJB20" s="323"/>
      <c r="IJC20" s="323"/>
      <c r="IJD20" s="323"/>
      <c r="IJE20" s="323"/>
      <c r="IJF20" s="323"/>
      <c r="IJG20" s="409"/>
      <c r="IJH20" s="409"/>
      <c r="IJI20" s="323"/>
      <c r="IJJ20" s="323"/>
      <c r="IJK20" s="323"/>
      <c r="IJL20" s="323"/>
      <c r="IJM20" s="323"/>
      <c r="IJN20" s="323"/>
      <c r="IJO20" s="323"/>
      <c r="IJP20" s="323"/>
      <c r="IJQ20" s="323"/>
      <c r="IJR20" s="323"/>
      <c r="IJS20" s="409"/>
      <c r="IJT20" s="409"/>
      <c r="IJU20" s="323"/>
      <c r="IJV20" s="323"/>
      <c r="IJW20" s="323"/>
      <c r="IJX20" s="323"/>
      <c r="IJY20" s="323"/>
      <c r="IJZ20" s="323"/>
      <c r="IKA20" s="323"/>
      <c r="IKB20" s="323"/>
      <c r="IKC20" s="323"/>
      <c r="IKD20" s="323"/>
      <c r="IKE20" s="409"/>
      <c r="IKF20" s="409"/>
      <c r="IKG20" s="323"/>
      <c r="IKH20" s="323"/>
      <c r="IKI20" s="323"/>
      <c r="IKJ20" s="323"/>
      <c r="IKK20" s="323"/>
      <c r="IKL20" s="323"/>
      <c r="IKM20" s="323"/>
      <c r="IKN20" s="323"/>
      <c r="IKO20" s="323"/>
      <c r="IKP20" s="323"/>
      <c r="IKQ20" s="409"/>
      <c r="IKR20" s="409"/>
      <c r="IKS20" s="323"/>
      <c r="IKT20" s="323"/>
      <c r="IKU20" s="323"/>
      <c r="IKV20" s="323"/>
      <c r="IKW20" s="323"/>
      <c r="IKX20" s="323"/>
      <c r="IKY20" s="323"/>
      <c r="IKZ20" s="323"/>
      <c r="ILA20" s="323"/>
      <c r="ILB20" s="323"/>
      <c r="ILC20" s="409"/>
      <c r="ILD20" s="409"/>
      <c r="ILE20" s="323"/>
      <c r="ILF20" s="323"/>
      <c r="ILG20" s="323"/>
      <c r="ILH20" s="323"/>
      <c r="ILI20" s="323"/>
      <c r="ILJ20" s="323"/>
      <c r="ILK20" s="323"/>
      <c r="ILL20" s="323"/>
      <c r="ILM20" s="323"/>
      <c r="ILN20" s="323"/>
      <c r="ILO20" s="409"/>
      <c r="ILP20" s="409"/>
      <c r="ILQ20" s="323"/>
      <c r="ILR20" s="323"/>
      <c r="ILS20" s="323"/>
      <c r="ILT20" s="323"/>
      <c r="ILU20" s="323"/>
      <c r="ILV20" s="323"/>
      <c r="ILW20" s="323"/>
      <c r="ILX20" s="323"/>
      <c r="ILY20" s="323"/>
      <c r="ILZ20" s="323"/>
      <c r="IMA20" s="409"/>
      <c r="IMB20" s="409"/>
      <c r="IMC20" s="323"/>
      <c r="IMD20" s="323"/>
      <c r="IME20" s="323"/>
      <c r="IMF20" s="323"/>
      <c r="IMG20" s="323"/>
      <c r="IMH20" s="323"/>
      <c r="IMI20" s="323"/>
      <c r="IMJ20" s="323"/>
      <c r="IMK20" s="323"/>
      <c r="IML20" s="323"/>
      <c r="IMM20" s="409"/>
      <c r="IMN20" s="409"/>
      <c r="IMO20" s="323"/>
      <c r="IMP20" s="323"/>
      <c r="IMQ20" s="323"/>
      <c r="IMR20" s="323"/>
      <c r="IMS20" s="323"/>
      <c r="IMT20" s="323"/>
      <c r="IMU20" s="323"/>
      <c r="IMV20" s="323"/>
      <c r="IMW20" s="323"/>
      <c r="IMX20" s="323"/>
      <c r="IMY20" s="409"/>
      <c r="IMZ20" s="409"/>
      <c r="INA20" s="323"/>
      <c r="INB20" s="323"/>
      <c r="INC20" s="323"/>
      <c r="IND20" s="323"/>
      <c r="INE20" s="323"/>
      <c r="INF20" s="323"/>
      <c r="ING20" s="323"/>
      <c r="INH20" s="323"/>
      <c r="INI20" s="323"/>
      <c r="INJ20" s="323"/>
      <c r="INK20" s="409"/>
      <c r="INL20" s="409"/>
      <c r="INM20" s="323"/>
      <c r="INN20" s="323"/>
      <c r="INO20" s="323"/>
      <c r="INP20" s="323"/>
      <c r="INQ20" s="323"/>
      <c r="INR20" s="323"/>
      <c r="INS20" s="323"/>
      <c r="INT20" s="323"/>
      <c r="INU20" s="323"/>
      <c r="INV20" s="323"/>
      <c r="INW20" s="409"/>
      <c r="INX20" s="409"/>
      <c r="INY20" s="323"/>
      <c r="INZ20" s="323"/>
      <c r="IOA20" s="323"/>
      <c r="IOB20" s="323"/>
      <c r="IOC20" s="323"/>
      <c r="IOD20" s="323"/>
      <c r="IOE20" s="323"/>
      <c r="IOF20" s="323"/>
      <c r="IOG20" s="323"/>
      <c r="IOH20" s="323"/>
      <c r="IOI20" s="409"/>
      <c r="IOJ20" s="409"/>
      <c r="IOK20" s="323"/>
      <c r="IOL20" s="323"/>
      <c r="IOM20" s="323"/>
      <c r="ION20" s="323"/>
      <c r="IOO20" s="323"/>
      <c r="IOP20" s="323"/>
      <c r="IOQ20" s="323"/>
      <c r="IOR20" s="323"/>
      <c r="IOS20" s="323"/>
      <c r="IOT20" s="323"/>
      <c r="IOU20" s="409"/>
      <c r="IOV20" s="409"/>
      <c r="IOW20" s="323"/>
      <c r="IOX20" s="323"/>
      <c r="IOY20" s="323"/>
      <c r="IOZ20" s="323"/>
      <c r="IPA20" s="323"/>
      <c r="IPB20" s="323"/>
      <c r="IPC20" s="323"/>
      <c r="IPD20" s="323"/>
      <c r="IPE20" s="323"/>
      <c r="IPF20" s="323"/>
      <c r="IPG20" s="409"/>
      <c r="IPH20" s="409"/>
      <c r="IPI20" s="323"/>
      <c r="IPJ20" s="323"/>
      <c r="IPK20" s="323"/>
      <c r="IPL20" s="323"/>
      <c r="IPM20" s="323"/>
      <c r="IPN20" s="323"/>
      <c r="IPO20" s="323"/>
      <c r="IPP20" s="323"/>
      <c r="IPQ20" s="323"/>
      <c r="IPR20" s="323"/>
      <c r="IPS20" s="409"/>
      <c r="IPT20" s="409"/>
      <c r="IPU20" s="323"/>
      <c r="IPV20" s="323"/>
      <c r="IPW20" s="323"/>
      <c r="IPX20" s="323"/>
      <c r="IPY20" s="323"/>
      <c r="IPZ20" s="323"/>
      <c r="IQA20" s="323"/>
      <c r="IQB20" s="323"/>
      <c r="IQC20" s="323"/>
      <c r="IQD20" s="323"/>
      <c r="IQE20" s="409"/>
      <c r="IQF20" s="409"/>
      <c r="IQG20" s="323"/>
      <c r="IQH20" s="323"/>
      <c r="IQI20" s="323"/>
      <c r="IQJ20" s="323"/>
      <c r="IQK20" s="323"/>
      <c r="IQL20" s="323"/>
      <c r="IQM20" s="323"/>
      <c r="IQN20" s="323"/>
      <c r="IQO20" s="323"/>
      <c r="IQP20" s="323"/>
      <c r="IQQ20" s="409"/>
      <c r="IQR20" s="409"/>
      <c r="IQS20" s="323"/>
      <c r="IQT20" s="323"/>
      <c r="IQU20" s="323"/>
      <c r="IQV20" s="323"/>
      <c r="IQW20" s="323"/>
      <c r="IQX20" s="323"/>
      <c r="IQY20" s="323"/>
      <c r="IQZ20" s="323"/>
      <c r="IRA20" s="323"/>
      <c r="IRB20" s="323"/>
      <c r="IRC20" s="409"/>
      <c r="IRD20" s="409"/>
      <c r="IRE20" s="323"/>
      <c r="IRF20" s="323"/>
      <c r="IRG20" s="323"/>
      <c r="IRH20" s="323"/>
      <c r="IRI20" s="323"/>
      <c r="IRJ20" s="323"/>
      <c r="IRK20" s="323"/>
      <c r="IRL20" s="323"/>
      <c r="IRM20" s="323"/>
      <c r="IRN20" s="323"/>
      <c r="IRO20" s="409"/>
      <c r="IRP20" s="409"/>
      <c r="IRQ20" s="323"/>
      <c r="IRR20" s="323"/>
      <c r="IRS20" s="323"/>
      <c r="IRT20" s="323"/>
      <c r="IRU20" s="323"/>
      <c r="IRV20" s="323"/>
      <c r="IRW20" s="323"/>
      <c r="IRX20" s="323"/>
      <c r="IRY20" s="323"/>
      <c r="IRZ20" s="323"/>
      <c r="ISA20" s="409"/>
      <c r="ISB20" s="409"/>
      <c r="ISC20" s="323"/>
      <c r="ISD20" s="323"/>
      <c r="ISE20" s="323"/>
      <c r="ISF20" s="323"/>
      <c r="ISG20" s="323"/>
      <c r="ISH20" s="323"/>
      <c r="ISI20" s="323"/>
      <c r="ISJ20" s="323"/>
      <c r="ISK20" s="323"/>
      <c r="ISL20" s="323"/>
      <c r="ISM20" s="409"/>
      <c r="ISN20" s="409"/>
      <c r="ISO20" s="323"/>
      <c r="ISP20" s="323"/>
      <c r="ISQ20" s="323"/>
      <c r="ISR20" s="323"/>
      <c r="ISS20" s="323"/>
      <c r="IST20" s="323"/>
      <c r="ISU20" s="323"/>
      <c r="ISV20" s="323"/>
      <c r="ISW20" s="323"/>
      <c r="ISX20" s="323"/>
      <c r="ISY20" s="409"/>
      <c r="ISZ20" s="409"/>
      <c r="ITA20" s="323"/>
      <c r="ITB20" s="323"/>
      <c r="ITC20" s="323"/>
      <c r="ITD20" s="323"/>
      <c r="ITE20" s="323"/>
      <c r="ITF20" s="323"/>
      <c r="ITG20" s="323"/>
      <c r="ITH20" s="323"/>
      <c r="ITI20" s="323"/>
      <c r="ITJ20" s="323"/>
      <c r="ITK20" s="409"/>
      <c r="ITL20" s="409"/>
      <c r="ITM20" s="323"/>
      <c r="ITN20" s="323"/>
      <c r="ITO20" s="323"/>
      <c r="ITP20" s="323"/>
      <c r="ITQ20" s="323"/>
      <c r="ITR20" s="323"/>
      <c r="ITS20" s="323"/>
      <c r="ITT20" s="323"/>
      <c r="ITU20" s="323"/>
      <c r="ITV20" s="323"/>
      <c r="ITW20" s="409"/>
      <c r="ITX20" s="409"/>
      <c r="ITY20" s="323"/>
      <c r="ITZ20" s="323"/>
      <c r="IUA20" s="323"/>
      <c r="IUB20" s="323"/>
      <c r="IUC20" s="323"/>
      <c r="IUD20" s="323"/>
      <c r="IUE20" s="323"/>
      <c r="IUF20" s="323"/>
      <c r="IUG20" s="323"/>
      <c r="IUH20" s="323"/>
      <c r="IUI20" s="409"/>
      <c r="IUJ20" s="409"/>
      <c r="IUK20" s="323"/>
      <c r="IUL20" s="323"/>
      <c r="IUM20" s="323"/>
      <c r="IUN20" s="323"/>
      <c r="IUO20" s="323"/>
      <c r="IUP20" s="323"/>
      <c r="IUQ20" s="323"/>
      <c r="IUR20" s="323"/>
      <c r="IUS20" s="323"/>
      <c r="IUT20" s="323"/>
      <c r="IUU20" s="409"/>
      <c r="IUV20" s="409"/>
      <c r="IUW20" s="323"/>
      <c r="IUX20" s="323"/>
      <c r="IUY20" s="323"/>
      <c r="IUZ20" s="323"/>
      <c r="IVA20" s="323"/>
      <c r="IVB20" s="323"/>
      <c r="IVC20" s="323"/>
      <c r="IVD20" s="323"/>
      <c r="IVE20" s="323"/>
      <c r="IVF20" s="323"/>
      <c r="IVG20" s="409"/>
      <c r="IVH20" s="409"/>
      <c r="IVI20" s="323"/>
      <c r="IVJ20" s="323"/>
      <c r="IVK20" s="323"/>
      <c r="IVL20" s="323"/>
      <c r="IVM20" s="323"/>
      <c r="IVN20" s="323"/>
      <c r="IVO20" s="323"/>
      <c r="IVP20" s="323"/>
      <c r="IVQ20" s="323"/>
      <c r="IVR20" s="323"/>
      <c r="IVS20" s="409"/>
      <c r="IVT20" s="409"/>
      <c r="IVU20" s="323"/>
      <c r="IVV20" s="323"/>
      <c r="IVW20" s="323"/>
      <c r="IVX20" s="323"/>
      <c r="IVY20" s="323"/>
      <c r="IVZ20" s="323"/>
      <c r="IWA20" s="323"/>
      <c r="IWB20" s="323"/>
      <c r="IWC20" s="323"/>
      <c r="IWD20" s="323"/>
      <c r="IWE20" s="409"/>
      <c r="IWF20" s="409"/>
      <c r="IWG20" s="323"/>
      <c r="IWH20" s="323"/>
      <c r="IWI20" s="323"/>
      <c r="IWJ20" s="323"/>
      <c r="IWK20" s="323"/>
      <c r="IWL20" s="323"/>
      <c r="IWM20" s="323"/>
      <c r="IWN20" s="323"/>
      <c r="IWO20" s="323"/>
      <c r="IWP20" s="323"/>
      <c r="IWQ20" s="409"/>
      <c r="IWR20" s="409"/>
      <c r="IWS20" s="323"/>
      <c r="IWT20" s="323"/>
      <c r="IWU20" s="323"/>
      <c r="IWV20" s="323"/>
      <c r="IWW20" s="323"/>
      <c r="IWX20" s="323"/>
      <c r="IWY20" s="323"/>
      <c r="IWZ20" s="323"/>
      <c r="IXA20" s="323"/>
      <c r="IXB20" s="323"/>
      <c r="IXC20" s="409"/>
      <c r="IXD20" s="409"/>
      <c r="IXE20" s="323"/>
      <c r="IXF20" s="323"/>
      <c r="IXG20" s="323"/>
      <c r="IXH20" s="323"/>
      <c r="IXI20" s="323"/>
      <c r="IXJ20" s="323"/>
      <c r="IXK20" s="323"/>
      <c r="IXL20" s="323"/>
      <c r="IXM20" s="323"/>
      <c r="IXN20" s="323"/>
      <c r="IXO20" s="409"/>
      <c r="IXP20" s="409"/>
      <c r="IXQ20" s="323"/>
      <c r="IXR20" s="323"/>
      <c r="IXS20" s="323"/>
      <c r="IXT20" s="323"/>
      <c r="IXU20" s="323"/>
      <c r="IXV20" s="323"/>
      <c r="IXW20" s="323"/>
      <c r="IXX20" s="323"/>
      <c r="IXY20" s="323"/>
      <c r="IXZ20" s="323"/>
      <c r="IYA20" s="409"/>
      <c r="IYB20" s="409"/>
      <c r="IYC20" s="323"/>
      <c r="IYD20" s="323"/>
      <c r="IYE20" s="323"/>
      <c r="IYF20" s="323"/>
      <c r="IYG20" s="323"/>
      <c r="IYH20" s="323"/>
      <c r="IYI20" s="323"/>
      <c r="IYJ20" s="323"/>
      <c r="IYK20" s="323"/>
      <c r="IYL20" s="323"/>
      <c r="IYM20" s="409"/>
      <c r="IYN20" s="409"/>
      <c r="IYO20" s="323"/>
      <c r="IYP20" s="323"/>
      <c r="IYQ20" s="323"/>
      <c r="IYR20" s="323"/>
      <c r="IYS20" s="323"/>
      <c r="IYT20" s="323"/>
      <c r="IYU20" s="323"/>
      <c r="IYV20" s="323"/>
      <c r="IYW20" s="323"/>
      <c r="IYX20" s="323"/>
      <c r="IYY20" s="409"/>
      <c r="IYZ20" s="409"/>
      <c r="IZA20" s="323"/>
      <c r="IZB20" s="323"/>
      <c r="IZC20" s="323"/>
      <c r="IZD20" s="323"/>
      <c r="IZE20" s="323"/>
      <c r="IZF20" s="323"/>
      <c r="IZG20" s="323"/>
      <c r="IZH20" s="323"/>
      <c r="IZI20" s="323"/>
      <c r="IZJ20" s="323"/>
      <c r="IZK20" s="409"/>
      <c r="IZL20" s="409"/>
      <c r="IZM20" s="323"/>
      <c r="IZN20" s="323"/>
      <c r="IZO20" s="323"/>
      <c r="IZP20" s="323"/>
      <c r="IZQ20" s="323"/>
      <c r="IZR20" s="323"/>
      <c r="IZS20" s="323"/>
      <c r="IZT20" s="323"/>
      <c r="IZU20" s="323"/>
      <c r="IZV20" s="323"/>
      <c r="IZW20" s="409"/>
      <c r="IZX20" s="409"/>
      <c r="IZY20" s="323"/>
      <c r="IZZ20" s="323"/>
      <c r="JAA20" s="323"/>
      <c r="JAB20" s="323"/>
      <c r="JAC20" s="323"/>
      <c r="JAD20" s="323"/>
      <c r="JAE20" s="323"/>
      <c r="JAF20" s="323"/>
      <c r="JAG20" s="323"/>
      <c r="JAH20" s="323"/>
      <c r="JAI20" s="409"/>
      <c r="JAJ20" s="409"/>
      <c r="JAK20" s="323"/>
      <c r="JAL20" s="323"/>
      <c r="JAM20" s="323"/>
      <c r="JAN20" s="323"/>
      <c r="JAO20" s="323"/>
      <c r="JAP20" s="323"/>
      <c r="JAQ20" s="323"/>
      <c r="JAR20" s="323"/>
      <c r="JAS20" s="323"/>
      <c r="JAT20" s="323"/>
      <c r="JAU20" s="409"/>
      <c r="JAV20" s="409"/>
      <c r="JAW20" s="323"/>
      <c r="JAX20" s="323"/>
      <c r="JAY20" s="323"/>
      <c r="JAZ20" s="323"/>
      <c r="JBA20" s="323"/>
      <c r="JBB20" s="323"/>
      <c r="JBC20" s="323"/>
      <c r="JBD20" s="323"/>
      <c r="JBE20" s="323"/>
      <c r="JBF20" s="323"/>
      <c r="JBG20" s="409"/>
      <c r="JBH20" s="409"/>
      <c r="JBI20" s="323"/>
      <c r="JBJ20" s="323"/>
      <c r="JBK20" s="323"/>
      <c r="JBL20" s="323"/>
      <c r="JBM20" s="323"/>
      <c r="JBN20" s="323"/>
      <c r="JBO20" s="323"/>
      <c r="JBP20" s="323"/>
      <c r="JBQ20" s="323"/>
      <c r="JBR20" s="323"/>
      <c r="JBS20" s="409"/>
      <c r="JBT20" s="409"/>
      <c r="JBU20" s="323"/>
      <c r="JBV20" s="323"/>
      <c r="JBW20" s="323"/>
      <c r="JBX20" s="323"/>
      <c r="JBY20" s="323"/>
      <c r="JBZ20" s="323"/>
      <c r="JCA20" s="323"/>
      <c r="JCB20" s="323"/>
      <c r="JCC20" s="323"/>
      <c r="JCD20" s="323"/>
      <c r="JCE20" s="409"/>
      <c r="JCF20" s="409"/>
      <c r="JCG20" s="323"/>
      <c r="JCH20" s="323"/>
      <c r="JCI20" s="323"/>
      <c r="JCJ20" s="323"/>
      <c r="JCK20" s="323"/>
      <c r="JCL20" s="323"/>
      <c r="JCM20" s="323"/>
      <c r="JCN20" s="323"/>
      <c r="JCO20" s="323"/>
      <c r="JCP20" s="323"/>
      <c r="JCQ20" s="409"/>
      <c r="JCR20" s="409"/>
      <c r="JCS20" s="323"/>
      <c r="JCT20" s="323"/>
      <c r="JCU20" s="323"/>
      <c r="JCV20" s="323"/>
      <c r="JCW20" s="323"/>
      <c r="JCX20" s="323"/>
      <c r="JCY20" s="323"/>
      <c r="JCZ20" s="323"/>
      <c r="JDA20" s="323"/>
      <c r="JDB20" s="323"/>
      <c r="JDC20" s="409"/>
      <c r="JDD20" s="409"/>
      <c r="JDE20" s="323"/>
      <c r="JDF20" s="323"/>
      <c r="JDG20" s="323"/>
      <c r="JDH20" s="323"/>
      <c r="JDI20" s="323"/>
      <c r="JDJ20" s="323"/>
      <c r="JDK20" s="323"/>
      <c r="JDL20" s="323"/>
      <c r="JDM20" s="323"/>
      <c r="JDN20" s="323"/>
      <c r="JDO20" s="409"/>
      <c r="JDP20" s="409"/>
      <c r="JDQ20" s="323"/>
      <c r="JDR20" s="323"/>
      <c r="JDS20" s="323"/>
      <c r="JDT20" s="323"/>
      <c r="JDU20" s="323"/>
      <c r="JDV20" s="323"/>
      <c r="JDW20" s="323"/>
      <c r="JDX20" s="323"/>
      <c r="JDY20" s="323"/>
      <c r="JDZ20" s="323"/>
      <c r="JEA20" s="409"/>
      <c r="JEB20" s="409"/>
      <c r="JEC20" s="323"/>
      <c r="JED20" s="323"/>
      <c r="JEE20" s="323"/>
      <c r="JEF20" s="323"/>
      <c r="JEG20" s="323"/>
      <c r="JEH20" s="323"/>
      <c r="JEI20" s="323"/>
      <c r="JEJ20" s="323"/>
      <c r="JEK20" s="323"/>
      <c r="JEL20" s="323"/>
      <c r="JEM20" s="409"/>
      <c r="JEN20" s="409"/>
      <c r="JEO20" s="323"/>
      <c r="JEP20" s="323"/>
      <c r="JEQ20" s="323"/>
      <c r="JER20" s="323"/>
      <c r="JES20" s="323"/>
      <c r="JET20" s="323"/>
      <c r="JEU20" s="323"/>
      <c r="JEV20" s="323"/>
      <c r="JEW20" s="323"/>
      <c r="JEX20" s="323"/>
      <c r="JEY20" s="409"/>
      <c r="JEZ20" s="409"/>
      <c r="JFA20" s="323"/>
      <c r="JFB20" s="323"/>
      <c r="JFC20" s="323"/>
      <c r="JFD20" s="323"/>
      <c r="JFE20" s="323"/>
      <c r="JFF20" s="323"/>
      <c r="JFG20" s="323"/>
      <c r="JFH20" s="323"/>
      <c r="JFI20" s="323"/>
      <c r="JFJ20" s="323"/>
      <c r="JFK20" s="409"/>
      <c r="JFL20" s="409"/>
      <c r="JFM20" s="323"/>
      <c r="JFN20" s="323"/>
      <c r="JFO20" s="323"/>
      <c r="JFP20" s="323"/>
      <c r="JFQ20" s="323"/>
      <c r="JFR20" s="323"/>
      <c r="JFS20" s="323"/>
      <c r="JFT20" s="323"/>
      <c r="JFU20" s="323"/>
      <c r="JFV20" s="323"/>
      <c r="JFW20" s="409"/>
      <c r="JFX20" s="409"/>
      <c r="JFY20" s="323"/>
      <c r="JFZ20" s="323"/>
      <c r="JGA20" s="323"/>
      <c r="JGB20" s="323"/>
      <c r="JGC20" s="323"/>
      <c r="JGD20" s="323"/>
      <c r="JGE20" s="323"/>
      <c r="JGF20" s="323"/>
      <c r="JGG20" s="323"/>
      <c r="JGH20" s="323"/>
      <c r="JGI20" s="409"/>
      <c r="JGJ20" s="409"/>
      <c r="JGK20" s="323"/>
      <c r="JGL20" s="323"/>
      <c r="JGM20" s="323"/>
      <c r="JGN20" s="323"/>
      <c r="JGO20" s="323"/>
      <c r="JGP20" s="323"/>
      <c r="JGQ20" s="323"/>
      <c r="JGR20" s="323"/>
      <c r="JGS20" s="323"/>
      <c r="JGT20" s="323"/>
      <c r="JGU20" s="409"/>
      <c r="JGV20" s="409"/>
      <c r="JGW20" s="323"/>
      <c r="JGX20" s="323"/>
      <c r="JGY20" s="323"/>
      <c r="JGZ20" s="323"/>
      <c r="JHA20" s="323"/>
      <c r="JHB20" s="323"/>
      <c r="JHC20" s="323"/>
      <c r="JHD20" s="323"/>
      <c r="JHE20" s="323"/>
      <c r="JHF20" s="323"/>
      <c r="JHG20" s="409"/>
      <c r="JHH20" s="409"/>
      <c r="JHI20" s="323"/>
      <c r="JHJ20" s="323"/>
      <c r="JHK20" s="323"/>
      <c r="JHL20" s="323"/>
      <c r="JHM20" s="323"/>
      <c r="JHN20" s="323"/>
      <c r="JHO20" s="323"/>
      <c r="JHP20" s="323"/>
      <c r="JHQ20" s="323"/>
      <c r="JHR20" s="323"/>
      <c r="JHS20" s="409"/>
      <c r="JHT20" s="409"/>
      <c r="JHU20" s="323"/>
      <c r="JHV20" s="323"/>
      <c r="JHW20" s="323"/>
      <c r="JHX20" s="323"/>
      <c r="JHY20" s="323"/>
      <c r="JHZ20" s="323"/>
      <c r="JIA20" s="323"/>
      <c r="JIB20" s="323"/>
      <c r="JIC20" s="323"/>
      <c r="JID20" s="323"/>
      <c r="JIE20" s="409"/>
      <c r="JIF20" s="409"/>
      <c r="JIG20" s="323"/>
      <c r="JIH20" s="323"/>
      <c r="JII20" s="323"/>
      <c r="JIJ20" s="323"/>
      <c r="JIK20" s="323"/>
      <c r="JIL20" s="323"/>
      <c r="JIM20" s="323"/>
      <c r="JIN20" s="323"/>
      <c r="JIO20" s="323"/>
      <c r="JIP20" s="323"/>
      <c r="JIQ20" s="409"/>
      <c r="JIR20" s="409"/>
      <c r="JIS20" s="323"/>
      <c r="JIT20" s="323"/>
      <c r="JIU20" s="323"/>
      <c r="JIV20" s="323"/>
      <c r="JIW20" s="323"/>
      <c r="JIX20" s="323"/>
      <c r="JIY20" s="323"/>
      <c r="JIZ20" s="323"/>
      <c r="JJA20" s="323"/>
      <c r="JJB20" s="323"/>
      <c r="JJC20" s="409"/>
      <c r="JJD20" s="409"/>
      <c r="JJE20" s="323"/>
      <c r="JJF20" s="323"/>
      <c r="JJG20" s="323"/>
      <c r="JJH20" s="323"/>
      <c r="JJI20" s="323"/>
      <c r="JJJ20" s="323"/>
      <c r="JJK20" s="323"/>
      <c r="JJL20" s="323"/>
      <c r="JJM20" s="323"/>
      <c r="JJN20" s="323"/>
      <c r="JJO20" s="409"/>
      <c r="JJP20" s="409"/>
      <c r="JJQ20" s="323"/>
      <c r="JJR20" s="323"/>
      <c r="JJS20" s="323"/>
      <c r="JJT20" s="323"/>
      <c r="JJU20" s="323"/>
      <c r="JJV20" s="323"/>
      <c r="JJW20" s="323"/>
      <c r="JJX20" s="323"/>
      <c r="JJY20" s="323"/>
      <c r="JJZ20" s="323"/>
      <c r="JKA20" s="409"/>
      <c r="JKB20" s="409"/>
      <c r="JKC20" s="323"/>
      <c r="JKD20" s="323"/>
      <c r="JKE20" s="323"/>
      <c r="JKF20" s="323"/>
      <c r="JKG20" s="323"/>
      <c r="JKH20" s="323"/>
      <c r="JKI20" s="323"/>
      <c r="JKJ20" s="323"/>
      <c r="JKK20" s="323"/>
      <c r="JKL20" s="323"/>
      <c r="JKM20" s="409"/>
      <c r="JKN20" s="409"/>
      <c r="JKO20" s="323"/>
      <c r="JKP20" s="323"/>
      <c r="JKQ20" s="323"/>
      <c r="JKR20" s="323"/>
      <c r="JKS20" s="323"/>
      <c r="JKT20" s="323"/>
      <c r="JKU20" s="323"/>
      <c r="JKV20" s="323"/>
      <c r="JKW20" s="323"/>
      <c r="JKX20" s="323"/>
      <c r="JKY20" s="409"/>
      <c r="JKZ20" s="409"/>
      <c r="JLA20" s="323"/>
      <c r="JLB20" s="323"/>
      <c r="JLC20" s="323"/>
      <c r="JLD20" s="323"/>
      <c r="JLE20" s="323"/>
      <c r="JLF20" s="323"/>
      <c r="JLG20" s="323"/>
      <c r="JLH20" s="323"/>
      <c r="JLI20" s="323"/>
      <c r="JLJ20" s="323"/>
      <c r="JLK20" s="409"/>
      <c r="JLL20" s="409"/>
      <c r="JLM20" s="323"/>
      <c r="JLN20" s="323"/>
      <c r="JLO20" s="323"/>
      <c r="JLP20" s="323"/>
      <c r="JLQ20" s="323"/>
      <c r="JLR20" s="323"/>
      <c r="JLS20" s="323"/>
      <c r="JLT20" s="323"/>
      <c r="JLU20" s="323"/>
      <c r="JLV20" s="323"/>
      <c r="JLW20" s="409"/>
      <c r="JLX20" s="409"/>
      <c r="JLY20" s="323"/>
      <c r="JLZ20" s="323"/>
      <c r="JMA20" s="323"/>
      <c r="JMB20" s="323"/>
      <c r="JMC20" s="323"/>
      <c r="JMD20" s="323"/>
      <c r="JME20" s="323"/>
      <c r="JMF20" s="323"/>
      <c r="JMG20" s="323"/>
      <c r="JMH20" s="323"/>
      <c r="JMI20" s="409"/>
      <c r="JMJ20" s="409"/>
      <c r="JMK20" s="323"/>
      <c r="JML20" s="323"/>
      <c r="JMM20" s="323"/>
      <c r="JMN20" s="323"/>
      <c r="JMO20" s="323"/>
      <c r="JMP20" s="323"/>
      <c r="JMQ20" s="323"/>
      <c r="JMR20" s="323"/>
      <c r="JMS20" s="323"/>
      <c r="JMT20" s="323"/>
      <c r="JMU20" s="409"/>
      <c r="JMV20" s="409"/>
      <c r="JMW20" s="323"/>
      <c r="JMX20" s="323"/>
      <c r="JMY20" s="323"/>
      <c r="JMZ20" s="323"/>
      <c r="JNA20" s="323"/>
      <c r="JNB20" s="323"/>
      <c r="JNC20" s="323"/>
      <c r="JND20" s="323"/>
      <c r="JNE20" s="323"/>
      <c r="JNF20" s="323"/>
      <c r="JNG20" s="409"/>
      <c r="JNH20" s="409"/>
      <c r="JNI20" s="323"/>
      <c r="JNJ20" s="323"/>
      <c r="JNK20" s="323"/>
      <c r="JNL20" s="323"/>
      <c r="JNM20" s="323"/>
      <c r="JNN20" s="323"/>
      <c r="JNO20" s="323"/>
      <c r="JNP20" s="323"/>
      <c r="JNQ20" s="323"/>
      <c r="JNR20" s="323"/>
      <c r="JNS20" s="409"/>
      <c r="JNT20" s="409"/>
      <c r="JNU20" s="323"/>
      <c r="JNV20" s="323"/>
      <c r="JNW20" s="323"/>
      <c r="JNX20" s="323"/>
      <c r="JNY20" s="323"/>
      <c r="JNZ20" s="323"/>
      <c r="JOA20" s="323"/>
      <c r="JOB20" s="323"/>
      <c r="JOC20" s="323"/>
      <c r="JOD20" s="323"/>
      <c r="JOE20" s="409"/>
      <c r="JOF20" s="409"/>
      <c r="JOG20" s="323"/>
      <c r="JOH20" s="323"/>
      <c r="JOI20" s="323"/>
      <c r="JOJ20" s="323"/>
      <c r="JOK20" s="323"/>
      <c r="JOL20" s="323"/>
      <c r="JOM20" s="323"/>
      <c r="JON20" s="323"/>
      <c r="JOO20" s="323"/>
      <c r="JOP20" s="323"/>
      <c r="JOQ20" s="409"/>
      <c r="JOR20" s="409"/>
      <c r="JOS20" s="323"/>
      <c r="JOT20" s="323"/>
      <c r="JOU20" s="323"/>
      <c r="JOV20" s="323"/>
      <c r="JOW20" s="323"/>
      <c r="JOX20" s="323"/>
      <c r="JOY20" s="323"/>
      <c r="JOZ20" s="323"/>
      <c r="JPA20" s="323"/>
      <c r="JPB20" s="323"/>
      <c r="JPC20" s="409"/>
      <c r="JPD20" s="409"/>
      <c r="JPE20" s="323"/>
      <c r="JPF20" s="323"/>
      <c r="JPG20" s="323"/>
      <c r="JPH20" s="323"/>
      <c r="JPI20" s="323"/>
      <c r="JPJ20" s="323"/>
      <c r="JPK20" s="323"/>
      <c r="JPL20" s="323"/>
      <c r="JPM20" s="323"/>
      <c r="JPN20" s="323"/>
      <c r="JPO20" s="409"/>
      <c r="JPP20" s="409"/>
      <c r="JPQ20" s="323"/>
      <c r="JPR20" s="323"/>
      <c r="JPS20" s="323"/>
      <c r="JPT20" s="323"/>
      <c r="JPU20" s="323"/>
      <c r="JPV20" s="323"/>
      <c r="JPW20" s="323"/>
      <c r="JPX20" s="323"/>
      <c r="JPY20" s="323"/>
      <c r="JPZ20" s="323"/>
      <c r="JQA20" s="409"/>
      <c r="JQB20" s="409"/>
      <c r="JQC20" s="323"/>
      <c r="JQD20" s="323"/>
      <c r="JQE20" s="323"/>
      <c r="JQF20" s="323"/>
      <c r="JQG20" s="323"/>
      <c r="JQH20" s="323"/>
      <c r="JQI20" s="323"/>
      <c r="JQJ20" s="323"/>
      <c r="JQK20" s="323"/>
      <c r="JQL20" s="323"/>
      <c r="JQM20" s="409"/>
      <c r="JQN20" s="409"/>
      <c r="JQO20" s="323"/>
      <c r="JQP20" s="323"/>
      <c r="JQQ20" s="323"/>
      <c r="JQR20" s="323"/>
      <c r="JQS20" s="323"/>
      <c r="JQT20" s="323"/>
      <c r="JQU20" s="323"/>
      <c r="JQV20" s="323"/>
      <c r="JQW20" s="323"/>
      <c r="JQX20" s="323"/>
      <c r="JQY20" s="409"/>
      <c r="JQZ20" s="409"/>
      <c r="JRA20" s="323"/>
      <c r="JRB20" s="323"/>
      <c r="JRC20" s="323"/>
      <c r="JRD20" s="323"/>
      <c r="JRE20" s="323"/>
      <c r="JRF20" s="323"/>
      <c r="JRG20" s="323"/>
      <c r="JRH20" s="323"/>
      <c r="JRI20" s="323"/>
      <c r="JRJ20" s="323"/>
      <c r="JRK20" s="409"/>
      <c r="JRL20" s="409"/>
      <c r="JRM20" s="323"/>
      <c r="JRN20" s="323"/>
      <c r="JRO20" s="323"/>
      <c r="JRP20" s="323"/>
      <c r="JRQ20" s="323"/>
      <c r="JRR20" s="323"/>
      <c r="JRS20" s="323"/>
      <c r="JRT20" s="323"/>
      <c r="JRU20" s="323"/>
      <c r="JRV20" s="323"/>
      <c r="JRW20" s="409"/>
      <c r="JRX20" s="409"/>
      <c r="JRY20" s="323"/>
      <c r="JRZ20" s="323"/>
      <c r="JSA20" s="323"/>
      <c r="JSB20" s="323"/>
      <c r="JSC20" s="323"/>
      <c r="JSD20" s="323"/>
      <c r="JSE20" s="323"/>
      <c r="JSF20" s="323"/>
      <c r="JSG20" s="323"/>
      <c r="JSH20" s="323"/>
      <c r="JSI20" s="409"/>
      <c r="JSJ20" s="409"/>
      <c r="JSK20" s="323"/>
      <c r="JSL20" s="323"/>
      <c r="JSM20" s="323"/>
      <c r="JSN20" s="323"/>
      <c r="JSO20" s="323"/>
      <c r="JSP20" s="323"/>
      <c r="JSQ20" s="323"/>
      <c r="JSR20" s="323"/>
      <c r="JSS20" s="323"/>
      <c r="JST20" s="323"/>
      <c r="JSU20" s="409"/>
      <c r="JSV20" s="409"/>
      <c r="JSW20" s="323"/>
      <c r="JSX20" s="323"/>
      <c r="JSY20" s="323"/>
      <c r="JSZ20" s="323"/>
      <c r="JTA20" s="323"/>
      <c r="JTB20" s="323"/>
      <c r="JTC20" s="323"/>
      <c r="JTD20" s="323"/>
      <c r="JTE20" s="323"/>
      <c r="JTF20" s="323"/>
      <c r="JTG20" s="409"/>
      <c r="JTH20" s="409"/>
      <c r="JTI20" s="323"/>
      <c r="JTJ20" s="323"/>
      <c r="JTK20" s="323"/>
      <c r="JTL20" s="323"/>
      <c r="JTM20" s="323"/>
      <c r="JTN20" s="323"/>
      <c r="JTO20" s="323"/>
      <c r="JTP20" s="323"/>
      <c r="JTQ20" s="323"/>
      <c r="JTR20" s="323"/>
      <c r="JTS20" s="409"/>
      <c r="JTT20" s="409"/>
      <c r="JTU20" s="323"/>
      <c r="JTV20" s="323"/>
      <c r="JTW20" s="323"/>
      <c r="JTX20" s="323"/>
      <c r="JTY20" s="323"/>
      <c r="JTZ20" s="323"/>
      <c r="JUA20" s="323"/>
      <c r="JUB20" s="323"/>
      <c r="JUC20" s="323"/>
      <c r="JUD20" s="323"/>
      <c r="JUE20" s="409"/>
      <c r="JUF20" s="409"/>
      <c r="JUG20" s="323"/>
      <c r="JUH20" s="323"/>
      <c r="JUI20" s="323"/>
      <c r="JUJ20" s="323"/>
      <c r="JUK20" s="323"/>
      <c r="JUL20" s="323"/>
      <c r="JUM20" s="323"/>
      <c r="JUN20" s="323"/>
      <c r="JUO20" s="323"/>
      <c r="JUP20" s="323"/>
      <c r="JUQ20" s="409"/>
      <c r="JUR20" s="409"/>
      <c r="JUS20" s="323"/>
      <c r="JUT20" s="323"/>
      <c r="JUU20" s="323"/>
      <c r="JUV20" s="323"/>
      <c r="JUW20" s="323"/>
      <c r="JUX20" s="323"/>
      <c r="JUY20" s="323"/>
      <c r="JUZ20" s="323"/>
      <c r="JVA20" s="323"/>
      <c r="JVB20" s="323"/>
      <c r="JVC20" s="409"/>
      <c r="JVD20" s="409"/>
      <c r="JVE20" s="323"/>
      <c r="JVF20" s="323"/>
      <c r="JVG20" s="323"/>
      <c r="JVH20" s="323"/>
      <c r="JVI20" s="323"/>
      <c r="JVJ20" s="323"/>
      <c r="JVK20" s="323"/>
      <c r="JVL20" s="323"/>
      <c r="JVM20" s="323"/>
      <c r="JVN20" s="323"/>
      <c r="JVO20" s="409"/>
      <c r="JVP20" s="409"/>
      <c r="JVQ20" s="323"/>
      <c r="JVR20" s="323"/>
      <c r="JVS20" s="323"/>
      <c r="JVT20" s="323"/>
      <c r="JVU20" s="323"/>
      <c r="JVV20" s="323"/>
      <c r="JVW20" s="323"/>
      <c r="JVX20" s="323"/>
      <c r="JVY20" s="323"/>
      <c r="JVZ20" s="323"/>
      <c r="JWA20" s="409"/>
      <c r="JWB20" s="409"/>
      <c r="JWC20" s="323"/>
      <c r="JWD20" s="323"/>
      <c r="JWE20" s="323"/>
      <c r="JWF20" s="323"/>
      <c r="JWG20" s="323"/>
      <c r="JWH20" s="323"/>
      <c r="JWI20" s="323"/>
      <c r="JWJ20" s="323"/>
      <c r="JWK20" s="323"/>
      <c r="JWL20" s="323"/>
      <c r="JWM20" s="409"/>
      <c r="JWN20" s="409"/>
      <c r="JWO20" s="323"/>
      <c r="JWP20" s="323"/>
      <c r="JWQ20" s="323"/>
      <c r="JWR20" s="323"/>
      <c r="JWS20" s="323"/>
      <c r="JWT20" s="323"/>
      <c r="JWU20" s="323"/>
      <c r="JWV20" s="323"/>
      <c r="JWW20" s="323"/>
      <c r="JWX20" s="323"/>
      <c r="JWY20" s="409"/>
      <c r="JWZ20" s="409"/>
      <c r="JXA20" s="323"/>
      <c r="JXB20" s="323"/>
      <c r="JXC20" s="323"/>
      <c r="JXD20" s="323"/>
      <c r="JXE20" s="323"/>
      <c r="JXF20" s="323"/>
      <c r="JXG20" s="323"/>
      <c r="JXH20" s="323"/>
      <c r="JXI20" s="323"/>
      <c r="JXJ20" s="323"/>
      <c r="JXK20" s="409"/>
      <c r="JXL20" s="409"/>
      <c r="JXM20" s="323"/>
      <c r="JXN20" s="323"/>
      <c r="JXO20" s="323"/>
      <c r="JXP20" s="323"/>
      <c r="JXQ20" s="323"/>
      <c r="JXR20" s="323"/>
      <c r="JXS20" s="323"/>
      <c r="JXT20" s="323"/>
      <c r="JXU20" s="323"/>
      <c r="JXV20" s="323"/>
      <c r="JXW20" s="409"/>
      <c r="JXX20" s="409"/>
      <c r="JXY20" s="323"/>
      <c r="JXZ20" s="323"/>
      <c r="JYA20" s="323"/>
      <c r="JYB20" s="323"/>
      <c r="JYC20" s="323"/>
      <c r="JYD20" s="323"/>
      <c r="JYE20" s="323"/>
      <c r="JYF20" s="323"/>
      <c r="JYG20" s="323"/>
      <c r="JYH20" s="323"/>
      <c r="JYI20" s="409"/>
      <c r="JYJ20" s="409"/>
      <c r="JYK20" s="323"/>
      <c r="JYL20" s="323"/>
      <c r="JYM20" s="323"/>
      <c r="JYN20" s="323"/>
      <c r="JYO20" s="323"/>
      <c r="JYP20" s="323"/>
      <c r="JYQ20" s="323"/>
      <c r="JYR20" s="323"/>
      <c r="JYS20" s="323"/>
      <c r="JYT20" s="323"/>
      <c r="JYU20" s="409"/>
      <c r="JYV20" s="409"/>
      <c r="JYW20" s="323"/>
      <c r="JYX20" s="323"/>
      <c r="JYY20" s="323"/>
      <c r="JYZ20" s="323"/>
      <c r="JZA20" s="323"/>
      <c r="JZB20" s="323"/>
      <c r="JZC20" s="323"/>
      <c r="JZD20" s="323"/>
      <c r="JZE20" s="323"/>
      <c r="JZF20" s="323"/>
      <c r="JZG20" s="409"/>
      <c r="JZH20" s="409"/>
      <c r="JZI20" s="323"/>
      <c r="JZJ20" s="323"/>
      <c r="JZK20" s="323"/>
      <c r="JZL20" s="323"/>
      <c r="JZM20" s="323"/>
      <c r="JZN20" s="323"/>
      <c r="JZO20" s="323"/>
      <c r="JZP20" s="323"/>
      <c r="JZQ20" s="323"/>
      <c r="JZR20" s="323"/>
      <c r="JZS20" s="409"/>
      <c r="JZT20" s="409"/>
      <c r="JZU20" s="323"/>
      <c r="JZV20" s="323"/>
      <c r="JZW20" s="323"/>
      <c r="JZX20" s="323"/>
      <c r="JZY20" s="323"/>
      <c r="JZZ20" s="323"/>
      <c r="KAA20" s="323"/>
      <c r="KAB20" s="323"/>
      <c r="KAC20" s="323"/>
      <c r="KAD20" s="323"/>
      <c r="KAE20" s="409"/>
      <c r="KAF20" s="409"/>
      <c r="KAG20" s="323"/>
      <c r="KAH20" s="323"/>
      <c r="KAI20" s="323"/>
      <c r="KAJ20" s="323"/>
      <c r="KAK20" s="323"/>
      <c r="KAL20" s="323"/>
      <c r="KAM20" s="323"/>
      <c r="KAN20" s="323"/>
      <c r="KAO20" s="323"/>
      <c r="KAP20" s="323"/>
      <c r="KAQ20" s="409"/>
      <c r="KAR20" s="409"/>
      <c r="KAS20" s="323"/>
      <c r="KAT20" s="323"/>
      <c r="KAU20" s="323"/>
      <c r="KAV20" s="323"/>
      <c r="KAW20" s="323"/>
      <c r="KAX20" s="323"/>
      <c r="KAY20" s="323"/>
      <c r="KAZ20" s="323"/>
      <c r="KBA20" s="323"/>
      <c r="KBB20" s="323"/>
      <c r="KBC20" s="409"/>
      <c r="KBD20" s="409"/>
      <c r="KBE20" s="323"/>
      <c r="KBF20" s="323"/>
      <c r="KBG20" s="323"/>
      <c r="KBH20" s="323"/>
      <c r="KBI20" s="323"/>
      <c r="KBJ20" s="323"/>
      <c r="KBK20" s="323"/>
      <c r="KBL20" s="323"/>
      <c r="KBM20" s="323"/>
      <c r="KBN20" s="323"/>
      <c r="KBO20" s="409"/>
      <c r="KBP20" s="409"/>
      <c r="KBQ20" s="323"/>
      <c r="KBR20" s="323"/>
      <c r="KBS20" s="323"/>
      <c r="KBT20" s="323"/>
      <c r="KBU20" s="323"/>
      <c r="KBV20" s="323"/>
      <c r="KBW20" s="323"/>
      <c r="KBX20" s="323"/>
      <c r="KBY20" s="323"/>
      <c r="KBZ20" s="323"/>
      <c r="KCA20" s="409"/>
      <c r="KCB20" s="409"/>
      <c r="KCC20" s="323"/>
      <c r="KCD20" s="323"/>
      <c r="KCE20" s="323"/>
      <c r="KCF20" s="323"/>
      <c r="KCG20" s="323"/>
      <c r="KCH20" s="323"/>
      <c r="KCI20" s="323"/>
      <c r="KCJ20" s="323"/>
      <c r="KCK20" s="323"/>
      <c r="KCL20" s="323"/>
      <c r="KCM20" s="409"/>
      <c r="KCN20" s="409"/>
      <c r="KCO20" s="323"/>
      <c r="KCP20" s="323"/>
      <c r="KCQ20" s="323"/>
      <c r="KCR20" s="323"/>
      <c r="KCS20" s="323"/>
      <c r="KCT20" s="323"/>
      <c r="KCU20" s="323"/>
      <c r="KCV20" s="323"/>
      <c r="KCW20" s="323"/>
      <c r="KCX20" s="323"/>
      <c r="KCY20" s="409"/>
      <c r="KCZ20" s="409"/>
      <c r="KDA20" s="323"/>
      <c r="KDB20" s="323"/>
      <c r="KDC20" s="323"/>
      <c r="KDD20" s="323"/>
      <c r="KDE20" s="323"/>
      <c r="KDF20" s="323"/>
      <c r="KDG20" s="323"/>
      <c r="KDH20" s="323"/>
      <c r="KDI20" s="323"/>
      <c r="KDJ20" s="323"/>
      <c r="KDK20" s="409"/>
      <c r="KDL20" s="409"/>
      <c r="KDM20" s="323"/>
      <c r="KDN20" s="323"/>
      <c r="KDO20" s="323"/>
      <c r="KDP20" s="323"/>
      <c r="KDQ20" s="323"/>
      <c r="KDR20" s="323"/>
      <c r="KDS20" s="323"/>
      <c r="KDT20" s="323"/>
      <c r="KDU20" s="323"/>
      <c r="KDV20" s="323"/>
      <c r="KDW20" s="409"/>
      <c r="KDX20" s="409"/>
      <c r="KDY20" s="323"/>
      <c r="KDZ20" s="323"/>
      <c r="KEA20" s="323"/>
      <c r="KEB20" s="323"/>
      <c r="KEC20" s="323"/>
      <c r="KED20" s="323"/>
      <c r="KEE20" s="323"/>
      <c r="KEF20" s="323"/>
      <c r="KEG20" s="323"/>
      <c r="KEH20" s="323"/>
      <c r="KEI20" s="409"/>
      <c r="KEJ20" s="409"/>
      <c r="KEK20" s="323"/>
      <c r="KEL20" s="323"/>
      <c r="KEM20" s="323"/>
      <c r="KEN20" s="323"/>
      <c r="KEO20" s="323"/>
      <c r="KEP20" s="323"/>
      <c r="KEQ20" s="323"/>
      <c r="KER20" s="323"/>
      <c r="KES20" s="323"/>
      <c r="KET20" s="323"/>
      <c r="KEU20" s="409"/>
      <c r="KEV20" s="409"/>
      <c r="KEW20" s="323"/>
      <c r="KEX20" s="323"/>
      <c r="KEY20" s="323"/>
      <c r="KEZ20" s="323"/>
      <c r="KFA20" s="323"/>
      <c r="KFB20" s="323"/>
      <c r="KFC20" s="323"/>
      <c r="KFD20" s="323"/>
      <c r="KFE20" s="323"/>
      <c r="KFF20" s="323"/>
      <c r="KFG20" s="409"/>
      <c r="KFH20" s="409"/>
      <c r="KFI20" s="323"/>
      <c r="KFJ20" s="323"/>
      <c r="KFK20" s="323"/>
      <c r="KFL20" s="323"/>
      <c r="KFM20" s="323"/>
      <c r="KFN20" s="323"/>
      <c r="KFO20" s="323"/>
      <c r="KFP20" s="323"/>
      <c r="KFQ20" s="323"/>
      <c r="KFR20" s="323"/>
      <c r="KFS20" s="409"/>
      <c r="KFT20" s="409"/>
      <c r="KFU20" s="323"/>
      <c r="KFV20" s="323"/>
      <c r="KFW20" s="323"/>
      <c r="KFX20" s="323"/>
      <c r="KFY20" s="323"/>
      <c r="KFZ20" s="323"/>
      <c r="KGA20" s="323"/>
      <c r="KGB20" s="323"/>
      <c r="KGC20" s="323"/>
      <c r="KGD20" s="323"/>
      <c r="KGE20" s="409"/>
      <c r="KGF20" s="409"/>
      <c r="KGG20" s="323"/>
      <c r="KGH20" s="323"/>
      <c r="KGI20" s="323"/>
      <c r="KGJ20" s="323"/>
      <c r="KGK20" s="323"/>
      <c r="KGL20" s="323"/>
      <c r="KGM20" s="323"/>
      <c r="KGN20" s="323"/>
      <c r="KGO20" s="323"/>
      <c r="KGP20" s="323"/>
      <c r="KGQ20" s="409"/>
      <c r="KGR20" s="409"/>
      <c r="KGS20" s="323"/>
      <c r="KGT20" s="323"/>
      <c r="KGU20" s="323"/>
      <c r="KGV20" s="323"/>
      <c r="KGW20" s="323"/>
      <c r="KGX20" s="323"/>
      <c r="KGY20" s="323"/>
      <c r="KGZ20" s="323"/>
      <c r="KHA20" s="323"/>
      <c r="KHB20" s="323"/>
      <c r="KHC20" s="409"/>
      <c r="KHD20" s="409"/>
      <c r="KHE20" s="323"/>
      <c r="KHF20" s="323"/>
      <c r="KHG20" s="323"/>
      <c r="KHH20" s="323"/>
      <c r="KHI20" s="323"/>
      <c r="KHJ20" s="323"/>
      <c r="KHK20" s="323"/>
      <c r="KHL20" s="323"/>
      <c r="KHM20" s="323"/>
      <c r="KHN20" s="323"/>
      <c r="KHO20" s="409"/>
      <c r="KHP20" s="409"/>
      <c r="KHQ20" s="323"/>
      <c r="KHR20" s="323"/>
      <c r="KHS20" s="323"/>
      <c r="KHT20" s="323"/>
      <c r="KHU20" s="323"/>
      <c r="KHV20" s="323"/>
      <c r="KHW20" s="323"/>
      <c r="KHX20" s="323"/>
      <c r="KHY20" s="323"/>
      <c r="KHZ20" s="323"/>
      <c r="KIA20" s="409"/>
      <c r="KIB20" s="409"/>
      <c r="KIC20" s="323"/>
      <c r="KID20" s="323"/>
      <c r="KIE20" s="323"/>
      <c r="KIF20" s="323"/>
      <c r="KIG20" s="323"/>
      <c r="KIH20" s="323"/>
      <c r="KII20" s="323"/>
      <c r="KIJ20" s="323"/>
      <c r="KIK20" s="323"/>
      <c r="KIL20" s="323"/>
      <c r="KIM20" s="409"/>
      <c r="KIN20" s="409"/>
      <c r="KIO20" s="323"/>
      <c r="KIP20" s="323"/>
      <c r="KIQ20" s="323"/>
      <c r="KIR20" s="323"/>
      <c r="KIS20" s="323"/>
      <c r="KIT20" s="323"/>
      <c r="KIU20" s="323"/>
      <c r="KIV20" s="323"/>
      <c r="KIW20" s="323"/>
      <c r="KIX20" s="323"/>
      <c r="KIY20" s="409"/>
      <c r="KIZ20" s="409"/>
      <c r="KJA20" s="323"/>
      <c r="KJB20" s="323"/>
      <c r="KJC20" s="323"/>
      <c r="KJD20" s="323"/>
      <c r="KJE20" s="323"/>
      <c r="KJF20" s="323"/>
      <c r="KJG20" s="323"/>
      <c r="KJH20" s="323"/>
      <c r="KJI20" s="323"/>
      <c r="KJJ20" s="323"/>
      <c r="KJK20" s="409"/>
      <c r="KJL20" s="409"/>
      <c r="KJM20" s="323"/>
      <c r="KJN20" s="323"/>
      <c r="KJO20" s="323"/>
      <c r="KJP20" s="323"/>
      <c r="KJQ20" s="323"/>
      <c r="KJR20" s="323"/>
      <c r="KJS20" s="323"/>
      <c r="KJT20" s="323"/>
      <c r="KJU20" s="323"/>
      <c r="KJV20" s="323"/>
      <c r="KJW20" s="409"/>
      <c r="KJX20" s="409"/>
      <c r="KJY20" s="323"/>
      <c r="KJZ20" s="323"/>
      <c r="KKA20" s="323"/>
      <c r="KKB20" s="323"/>
      <c r="KKC20" s="323"/>
      <c r="KKD20" s="323"/>
      <c r="KKE20" s="323"/>
      <c r="KKF20" s="323"/>
      <c r="KKG20" s="323"/>
      <c r="KKH20" s="323"/>
      <c r="KKI20" s="409"/>
      <c r="KKJ20" s="409"/>
      <c r="KKK20" s="323"/>
      <c r="KKL20" s="323"/>
      <c r="KKM20" s="323"/>
      <c r="KKN20" s="323"/>
      <c r="KKO20" s="323"/>
      <c r="KKP20" s="323"/>
      <c r="KKQ20" s="323"/>
      <c r="KKR20" s="323"/>
      <c r="KKS20" s="323"/>
      <c r="KKT20" s="323"/>
      <c r="KKU20" s="409"/>
      <c r="KKV20" s="409"/>
      <c r="KKW20" s="323"/>
      <c r="KKX20" s="323"/>
      <c r="KKY20" s="323"/>
      <c r="KKZ20" s="323"/>
      <c r="KLA20" s="323"/>
      <c r="KLB20" s="323"/>
      <c r="KLC20" s="323"/>
      <c r="KLD20" s="323"/>
      <c r="KLE20" s="323"/>
      <c r="KLF20" s="323"/>
      <c r="KLG20" s="409"/>
      <c r="KLH20" s="409"/>
      <c r="KLI20" s="323"/>
      <c r="KLJ20" s="323"/>
      <c r="KLK20" s="323"/>
      <c r="KLL20" s="323"/>
      <c r="KLM20" s="323"/>
      <c r="KLN20" s="323"/>
      <c r="KLO20" s="323"/>
      <c r="KLP20" s="323"/>
      <c r="KLQ20" s="323"/>
      <c r="KLR20" s="323"/>
      <c r="KLS20" s="409"/>
      <c r="KLT20" s="409"/>
      <c r="KLU20" s="323"/>
      <c r="KLV20" s="323"/>
      <c r="KLW20" s="323"/>
      <c r="KLX20" s="323"/>
      <c r="KLY20" s="323"/>
      <c r="KLZ20" s="323"/>
      <c r="KMA20" s="323"/>
      <c r="KMB20" s="323"/>
      <c r="KMC20" s="323"/>
      <c r="KMD20" s="323"/>
      <c r="KME20" s="409"/>
      <c r="KMF20" s="409"/>
      <c r="KMG20" s="323"/>
      <c r="KMH20" s="323"/>
      <c r="KMI20" s="323"/>
      <c r="KMJ20" s="323"/>
      <c r="KMK20" s="323"/>
      <c r="KML20" s="323"/>
      <c r="KMM20" s="323"/>
      <c r="KMN20" s="323"/>
      <c r="KMO20" s="323"/>
      <c r="KMP20" s="323"/>
      <c r="KMQ20" s="409"/>
      <c r="KMR20" s="409"/>
      <c r="KMS20" s="323"/>
      <c r="KMT20" s="323"/>
      <c r="KMU20" s="323"/>
      <c r="KMV20" s="323"/>
      <c r="KMW20" s="323"/>
      <c r="KMX20" s="323"/>
      <c r="KMY20" s="323"/>
      <c r="KMZ20" s="323"/>
      <c r="KNA20" s="323"/>
      <c r="KNB20" s="323"/>
      <c r="KNC20" s="409"/>
      <c r="KND20" s="409"/>
      <c r="KNE20" s="323"/>
      <c r="KNF20" s="323"/>
      <c r="KNG20" s="323"/>
      <c r="KNH20" s="323"/>
      <c r="KNI20" s="323"/>
      <c r="KNJ20" s="323"/>
      <c r="KNK20" s="323"/>
      <c r="KNL20" s="323"/>
      <c r="KNM20" s="323"/>
      <c r="KNN20" s="323"/>
      <c r="KNO20" s="409"/>
      <c r="KNP20" s="409"/>
      <c r="KNQ20" s="323"/>
      <c r="KNR20" s="323"/>
      <c r="KNS20" s="323"/>
      <c r="KNT20" s="323"/>
      <c r="KNU20" s="323"/>
      <c r="KNV20" s="323"/>
      <c r="KNW20" s="323"/>
      <c r="KNX20" s="323"/>
      <c r="KNY20" s="323"/>
      <c r="KNZ20" s="323"/>
      <c r="KOA20" s="409"/>
      <c r="KOB20" s="409"/>
      <c r="KOC20" s="323"/>
      <c r="KOD20" s="323"/>
      <c r="KOE20" s="323"/>
      <c r="KOF20" s="323"/>
      <c r="KOG20" s="323"/>
      <c r="KOH20" s="323"/>
      <c r="KOI20" s="323"/>
      <c r="KOJ20" s="323"/>
      <c r="KOK20" s="323"/>
      <c r="KOL20" s="323"/>
      <c r="KOM20" s="409"/>
      <c r="KON20" s="409"/>
      <c r="KOO20" s="323"/>
      <c r="KOP20" s="323"/>
      <c r="KOQ20" s="323"/>
      <c r="KOR20" s="323"/>
      <c r="KOS20" s="323"/>
      <c r="KOT20" s="323"/>
      <c r="KOU20" s="323"/>
      <c r="KOV20" s="323"/>
      <c r="KOW20" s="323"/>
      <c r="KOX20" s="323"/>
      <c r="KOY20" s="409"/>
      <c r="KOZ20" s="409"/>
      <c r="KPA20" s="323"/>
      <c r="KPB20" s="323"/>
      <c r="KPC20" s="323"/>
      <c r="KPD20" s="323"/>
      <c r="KPE20" s="323"/>
      <c r="KPF20" s="323"/>
      <c r="KPG20" s="323"/>
      <c r="KPH20" s="323"/>
      <c r="KPI20" s="323"/>
      <c r="KPJ20" s="323"/>
      <c r="KPK20" s="409"/>
      <c r="KPL20" s="409"/>
      <c r="KPM20" s="323"/>
      <c r="KPN20" s="323"/>
      <c r="KPO20" s="323"/>
      <c r="KPP20" s="323"/>
      <c r="KPQ20" s="323"/>
      <c r="KPR20" s="323"/>
      <c r="KPS20" s="323"/>
      <c r="KPT20" s="323"/>
      <c r="KPU20" s="323"/>
      <c r="KPV20" s="323"/>
      <c r="KPW20" s="409"/>
      <c r="KPX20" s="409"/>
      <c r="KPY20" s="323"/>
      <c r="KPZ20" s="323"/>
      <c r="KQA20" s="323"/>
      <c r="KQB20" s="323"/>
      <c r="KQC20" s="323"/>
      <c r="KQD20" s="323"/>
      <c r="KQE20" s="323"/>
      <c r="KQF20" s="323"/>
      <c r="KQG20" s="323"/>
      <c r="KQH20" s="323"/>
      <c r="KQI20" s="409"/>
      <c r="KQJ20" s="409"/>
      <c r="KQK20" s="323"/>
      <c r="KQL20" s="323"/>
      <c r="KQM20" s="323"/>
      <c r="KQN20" s="323"/>
      <c r="KQO20" s="323"/>
      <c r="KQP20" s="323"/>
      <c r="KQQ20" s="323"/>
      <c r="KQR20" s="323"/>
      <c r="KQS20" s="323"/>
      <c r="KQT20" s="323"/>
      <c r="KQU20" s="409"/>
      <c r="KQV20" s="409"/>
      <c r="KQW20" s="323"/>
      <c r="KQX20" s="323"/>
      <c r="KQY20" s="323"/>
      <c r="KQZ20" s="323"/>
      <c r="KRA20" s="323"/>
      <c r="KRB20" s="323"/>
      <c r="KRC20" s="323"/>
      <c r="KRD20" s="323"/>
      <c r="KRE20" s="323"/>
      <c r="KRF20" s="323"/>
      <c r="KRG20" s="409"/>
      <c r="KRH20" s="409"/>
      <c r="KRI20" s="323"/>
      <c r="KRJ20" s="323"/>
      <c r="KRK20" s="323"/>
      <c r="KRL20" s="323"/>
      <c r="KRM20" s="323"/>
      <c r="KRN20" s="323"/>
      <c r="KRO20" s="323"/>
      <c r="KRP20" s="323"/>
      <c r="KRQ20" s="323"/>
      <c r="KRR20" s="323"/>
      <c r="KRS20" s="409"/>
      <c r="KRT20" s="409"/>
      <c r="KRU20" s="323"/>
      <c r="KRV20" s="323"/>
      <c r="KRW20" s="323"/>
      <c r="KRX20" s="323"/>
      <c r="KRY20" s="323"/>
      <c r="KRZ20" s="323"/>
      <c r="KSA20" s="323"/>
      <c r="KSB20" s="323"/>
      <c r="KSC20" s="323"/>
      <c r="KSD20" s="323"/>
      <c r="KSE20" s="409"/>
      <c r="KSF20" s="409"/>
      <c r="KSG20" s="323"/>
      <c r="KSH20" s="323"/>
      <c r="KSI20" s="323"/>
      <c r="KSJ20" s="323"/>
      <c r="KSK20" s="323"/>
      <c r="KSL20" s="323"/>
      <c r="KSM20" s="323"/>
      <c r="KSN20" s="323"/>
      <c r="KSO20" s="323"/>
      <c r="KSP20" s="323"/>
      <c r="KSQ20" s="409"/>
      <c r="KSR20" s="409"/>
      <c r="KSS20" s="323"/>
      <c r="KST20" s="323"/>
      <c r="KSU20" s="323"/>
      <c r="KSV20" s="323"/>
      <c r="KSW20" s="323"/>
      <c r="KSX20" s="323"/>
      <c r="KSY20" s="323"/>
      <c r="KSZ20" s="323"/>
      <c r="KTA20" s="323"/>
      <c r="KTB20" s="323"/>
      <c r="KTC20" s="409"/>
      <c r="KTD20" s="409"/>
      <c r="KTE20" s="323"/>
      <c r="KTF20" s="323"/>
      <c r="KTG20" s="323"/>
      <c r="KTH20" s="323"/>
      <c r="KTI20" s="323"/>
      <c r="KTJ20" s="323"/>
      <c r="KTK20" s="323"/>
      <c r="KTL20" s="323"/>
      <c r="KTM20" s="323"/>
      <c r="KTN20" s="323"/>
      <c r="KTO20" s="409"/>
      <c r="KTP20" s="409"/>
      <c r="KTQ20" s="323"/>
      <c r="KTR20" s="323"/>
      <c r="KTS20" s="323"/>
      <c r="KTT20" s="323"/>
      <c r="KTU20" s="323"/>
      <c r="KTV20" s="323"/>
      <c r="KTW20" s="323"/>
      <c r="KTX20" s="323"/>
      <c r="KTY20" s="323"/>
      <c r="KTZ20" s="323"/>
      <c r="KUA20" s="409"/>
      <c r="KUB20" s="409"/>
      <c r="KUC20" s="323"/>
      <c r="KUD20" s="323"/>
      <c r="KUE20" s="323"/>
      <c r="KUF20" s="323"/>
      <c r="KUG20" s="323"/>
      <c r="KUH20" s="323"/>
      <c r="KUI20" s="323"/>
      <c r="KUJ20" s="323"/>
      <c r="KUK20" s="323"/>
      <c r="KUL20" s="323"/>
      <c r="KUM20" s="409"/>
      <c r="KUN20" s="409"/>
      <c r="KUO20" s="323"/>
      <c r="KUP20" s="323"/>
      <c r="KUQ20" s="323"/>
      <c r="KUR20" s="323"/>
      <c r="KUS20" s="323"/>
      <c r="KUT20" s="323"/>
      <c r="KUU20" s="323"/>
      <c r="KUV20" s="323"/>
      <c r="KUW20" s="323"/>
      <c r="KUX20" s="323"/>
      <c r="KUY20" s="409"/>
      <c r="KUZ20" s="409"/>
      <c r="KVA20" s="323"/>
      <c r="KVB20" s="323"/>
      <c r="KVC20" s="323"/>
      <c r="KVD20" s="323"/>
      <c r="KVE20" s="323"/>
      <c r="KVF20" s="323"/>
      <c r="KVG20" s="323"/>
      <c r="KVH20" s="323"/>
      <c r="KVI20" s="323"/>
      <c r="KVJ20" s="323"/>
      <c r="KVK20" s="409"/>
      <c r="KVL20" s="409"/>
      <c r="KVM20" s="323"/>
      <c r="KVN20" s="323"/>
      <c r="KVO20" s="323"/>
      <c r="KVP20" s="323"/>
      <c r="KVQ20" s="323"/>
      <c r="KVR20" s="323"/>
      <c r="KVS20" s="323"/>
      <c r="KVT20" s="323"/>
      <c r="KVU20" s="323"/>
      <c r="KVV20" s="323"/>
      <c r="KVW20" s="409"/>
      <c r="KVX20" s="409"/>
      <c r="KVY20" s="323"/>
      <c r="KVZ20" s="323"/>
      <c r="KWA20" s="323"/>
      <c r="KWB20" s="323"/>
      <c r="KWC20" s="323"/>
      <c r="KWD20" s="323"/>
      <c r="KWE20" s="323"/>
      <c r="KWF20" s="323"/>
      <c r="KWG20" s="323"/>
      <c r="KWH20" s="323"/>
      <c r="KWI20" s="409"/>
      <c r="KWJ20" s="409"/>
      <c r="KWK20" s="323"/>
      <c r="KWL20" s="323"/>
      <c r="KWM20" s="323"/>
      <c r="KWN20" s="323"/>
      <c r="KWO20" s="323"/>
      <c r="KWP20" s="323"/>
      <c r="KWQ20" s="323"/>
      <c r="KWR20" s="323"/>
      <c r="KWS20" s="323"/>
      <c r="KWT20" s="323"/>
      <c r="KWU20" s="409"/>
      <c r="KWV20" s="409"/>
      <c r="KWW20" s="323"/>
      <c r="KWX20" s="323"/>
      <c r="KWY20" s="323"/>
      <c r="KWZ20" s="323"/>
      <c r="KXA20" s="323"/>
      <c r="KXB20" s="323"/>
      <c r="KXC20" s="323"/>
      <c r="KXD20" s="323"/>
      <c r="KXE20" s="323"/>
      <c r="KXF20" s="323"/>
      <c r="KXG20" s="409"/>
      <c r="KXH20" s="409"/>
      <c r="KXI20" s="323"/>
      <c r="KXJ20" s="323"/>
      <c r="KXK20" s="323"/>
      <c r="KXL20" s="323"/>
      <c r="KXM20" s="323"/>
      <c r="KXN20" s="323"/>
      <c r="KXO20" s="323"/>
      <c r="KXP20" s="323"/>
      <c r="KXQ20" s="323"/>
      <c r="KXR20" s="323"/>
      <c r="KXS20" s="409"/>
      <c r="KXT20" s="409"/>
      <c r="KXU20" s="323"/>
      <c r="KXV20" s="323"/>
      <c r="KXW20" s="323"/>
      <c r="KXX20" s="323"/>
      <c r="KXY20" s="323"/>
      <c r="KXZ20" s="323"/>
      <c r="KYA20" s="323"/>
      <c r="KYB20" s="323"/>
      <c r="KYC20" s="323"/>
      <c r="KYD20" s="323"/>
      <c r="KYE20" s="409"/>
      <c r="KYF20" s="409"/>
      <c r="KYG20" s="323"/>
      <c r="KYH20" s="323"/>
      <c r="KYI20" s="323"/>
      <c r="KYJ20" s="323"/>
      <c r="KYK20" s="323"/>
      <c r="KYL20" s="323"/>
      <c r="KYM20" s="323"/>
      <c r="KYN20" s="323"/>
      <c r="KYO20" s="323"/>
      <c r="KYP20" s="323"/>
      <c r="KYQ20" s="409"/>
      <c r="KYR20" s="409"/>
      <c r="KYS20" s="323"/>
      <c r="KYT20" s="323"/>
      <c r="KYU20" s="323"/>
      <c r="KYV20" s="323"/>
      <c r="KYW20" s="323"/>
      <c r="KYX20" s="323"/>
      <c r="KYY20" s="323"/>
      <c r="KYZ20" s="323"/>
      <c r="KZA20" s="323"/>
      <c r="KZB20" s="323"/>
      <c r="KZC20" s="409"/>
      <c r="KZD20" s="409"/>
      <c r="KZE20" s="323"/>
      <c r="KZF20" s="323"/>
      <c r="KZG20" s="323"/>
      <c r="KZH20" s="323"/>
      <c r="KZI20" s="323"/>
      <c r="KZJ20" s="323"/>
      <c r="KZK20" s="323"/>
      <c r="KZL20" s="323"/>
      <c r="KZM20" s="323"/>
      <c r="KZN20" s="323"/>
      <c r="KZO20" s="409"/>
      <c r="KZP20" s="409"/>
      <c r="KZQ20" s="323"/>
      <c r="KZR20" s="323"/>
      <c r="KZS20" s="323"/>
      <c r="KZT20" s="323"/>
      <c r="KZU20" s="323"/>
      <c r="KZV20" s="323"/>
      <c r="KZW20" s="323"/>
      <c r="KZX20" s="323"/>
      <c r="KZY20" s="323"/>
      <c r="KZZ20" s="323"/>
      <c r="LAA20" s="409"/>
      <c r="LAB20" s="409"/>
      <c r="LAC20" s="323"/>
      <c r="LAD20" s="323"/>
      <c r="LAE20" s="323"/>
      <c r="LAF20" s="323"/>
      <c r="LAG20" s="323"/>
      <c r="LAH20" s="323"/>
      <c r="LAI20" s="323"/>
      <c r="LAJ20" s="323"/>
      <c r="LAK20" s="323"/>
      <c r="LAL20" s="323"/>
      <c r="LAM20" s="409"/>
      <c r="LAN20" s="409"/>
      <c r="LAO20" s="323"/>
      <c r="LAP20" s="323"/>
      <c r="LAQ20" s="323"/>
      <c r="LAR20" s="323"/>
      <c r="LAS20" s="323"/>
      <c r="LAT20" s="323"/>
      <c r="LAU20" s="323"/>
      <c r="LAV20" s="323"/>
      <c r="LAW20" s="323"/>
      <c r="LAX20" s="323"/>
      <c r="LAY20" s="409"/>
      <c r="LAZ20" s="409"/>
      <c r="LBA20" s="323"/>
      <c r="LBB20" s="323"/>
      <c r="LBC20" s="323"/>
      <c r="LBD20" s="323"/>
      <c r="LBE20" s="323"/>
      <c r="LBF20" s="323"/>
      <c r="LBG20" s="323"/>
      <c r="LBH20" s="323"/>
      <c r="LBI20" s="323"/>
      <c r="LBJ20" s="323"/>
      <c r="LBK20" s="409"/>
      <c r="LBL20" s="409"/>
      <c r="LBM20" s="323"/>
      <c r="LBN20" s="323"/>
      <c r="LBO20" s="323"/>
      <c r="LBP20" s="323"/>
      <c r="LBQ20" s="323"/>
      <c r="LBR20" s="323"/>
      <c r="LBS20" s="323"/>
      <c r="LBT20" s="323"/>
      <c r="LBU20" s="323"/>
      <c r="LBV20" s="323"/>
      <c r="LBW20" s="409"/>
      <c r="LBX20" s="409"/>
      <c r="LBY20" s="323"/>
      <c r="LBZ20" s="323"/>
      <c r="LCA20" s="323"/>
      <c r="LCB20" s="323"/>
      <c r="LCC20" s="323"/>
      <c r="LCD20" s="323"/>
      <c r="LCE20" s="323"/>
      <c r="LCF20" s="323"/>
      <c r="LCG20" s="323"/>
      <c r="LCH20" s="323"/>
      <c r="LCI20" s="409"/>
      <c r="LCJ20" s="409"/>
      <c r="LCK20" s="323"/>
      <c r="LCL20" s="323"/>
      <c r="LCM20" s="323"/>
      <c r="LCN20" s="323"/>
      <c r="LCO20" s="323"/>
      <c r="LCP20" s="323"/>
      <c r="LCQ20" s="323"/>
      <c r="LCR20" s="323"/>
      <c r="LCS20" s="323"/>
      <c r="LCT20" s="323"/>
      <c r="LCU20" s="409"/>
      <c r="LCV20" s="409"/>
      <c r="LCW20" s="323"/>
      <c r="LCX20" s="323"/>
      <c r="LCY20" s="323"/>
      <c r="LCZ20" s="323"/>
      <c r="LDA20" s="323"/>
      <c r="LDB20" s="323"/>
      <c r="LDC20" s="323"/>
      <c r="LDD20" s="323"/>
      <c r="LDE20" s="323"/>
      <c r="LDF20" s="323"/>
      <c r="LDG20" s="409"/>
      <c r="LDH20" s="409"/>
      <c r="LDI20" s="323"/>
      <c r="LDJ20" s="323"/>
      <c r="LDK20" s="323"/>
      <c r="LDL20" s="323"/>
      <c r="LDM20" s="323"/>
      <c r="LDN20" s="323"/>
      <c r="LDO20" s="323"/>
      <c r="LDP20" s="323"/>
      <c r="LDQ20" s="323"/>
      <c r="LDR20" s="323"/>
      <c r="LDS20" s="409"/>
      <c r="LDT20" s="409"/>
      <c r="LDU20" s="323"/>
      <c r="LDV20" s="323"/>
      <c r="LDW20" s="323"/>
      <c r="LDX20" s="323"/>
      <c r="LDY20" s="323"/>
      <c r="LDZ20" s="323"/>
      <c r="LEA20" s="323"/>
      <c r="LEB20" s="323"/>
      <c r="LEC20" s="323"/>
      <c r="LED20" s="323"/>
      <c r="LEE20" s="409"/>
      <c r="LEF20" s="409"/>
      <c r="LEG20" s="323"/>
      <c r="LEH20" s="323"/>
      <c r="LEI20" s="323"/>
      <c r="LEJ20" s="323"/>
      <c r="LEK20" s="323"/>
      <c r="LEL20" s="323"/>
      <c r="LEM20" s="323"/>
      <c r="LEN20" s="323"/>
      <c r="LEO20" s="323"/>
      <c r="LEP20" s="323"/>
      <c r="LEQ20" s="409"/>
      <c r="LER20" s="409"/>
      <c r="LES20" s="323"/>
      <c r="LET20" s="323"/>
      <c r="LEU20" s="323"/>
      <c r="LEV20" s="323"/>
      <c r="LEW20" s="323"/>
      <c r="LEX20" s="323"/>
      <c r="LEY20" s="323"/>
      <c r="LEZ20" s="323"/>
      <c r="LFA20" s="323"/>
      <c r="LFB20" s="323"/>
      <c r="LFC20" s="409"/>
      <c r="LFD20" s="409"/>
      <c r="LFE20" s="323"/>
      <c r="LFF20" s="323"/>
      <c r="LFG20" s="323"/>
      <c r="LFH20" s="323"/>
      <c r="LFI20" s="323"/>
      <c r="LFJ20" s="323"/>
      <c r="LFK20" s="323"/>
      <c r="LFL20" s="323"/>
      <c r="LFM20" s="323"/>
      <c r="LFN20" s="323"/>
      <c r="LFO20" s="409"/>
      <c r="LFP20" s="409"/>
      <c r="LFQ20" s="323"/>
      <c r="LFR20" s="323"/>
      <c r="LFS20" s="323"/>
      <c r="LFT20" s="323"/>
      <c r="LFU20" s="323"/>
      <c r="LFV20" s="323"/>
      <c r="LFW20" s="323"/>
      <c r="LFX20" s="323"/>
      <c r="LFY20" s="323"/>
      <c r="LFZ20" s="323"/>
      <c r="LGA20" s="409"/>
      <c r="LGB20" s="409"/>
      <c r="LGC20" s="323"/>
      <c r="LGD20" s="323"/>
      <c r="LGE20" s="323"/>
      <c r="LGF20" s="323"/>
      <c r="LGG20" s="323"/>
      <c r="LGH20" s="323"/>
      <c r="LGI20" s="323"/>
      <c r="LGJ20" s="323"/>
      <c r="LGK20" s="323"/>
      <c r="LGL20" s="323"/>
      <c r="LGM20" s="409"/>
      <c r="LGN20" s="409"/>
      <c r="LGO20" s="323"/>
      <c r="LGP20" s="323"/>
      <c r="LGQ20" s="323"/>
      <c r="LGR20" s="323"/>
      <c r="LGS20" s="323"/>
      <c r="LGT20" s="323"/>
      <c r="LGU20" s="323"/>
      <c r="LGV20" s="323"/>
      <c r="LGW20" s="323"/>
      <c r="LGX20" s="323"/>
      <c r="LGY20" s="409"/>
      <c r="LGZ20" s="409"/>
      <c r="LHA20" s="323"/>
      <c r="LHB20" s="323"/>
      <c r="LHC20" s="323"/>
      <c r="LHD20" s="323"/>
      <c r="LHE20" s="323"/>
      <c r="LHF20" s="323"/>
      <c r="LHG20" s="323"/>
      <c r="LHH20" s="323"/>
      <c r="LHI20" s="323"/>
      <c r="LHJ20" s="323"/>
      <c r="LHK20" s="409"/>
      <c r="LHL20" s="409"/>
      <c r="LHM20" s="323"/>
      <c r="LHN20" s="323"/>
      <c r="LHO20" s="323"/>
      <c r="LHP20" s="323"/>
      <c r="LHQ20" s="323"/>
      <c r="LHR20" s="323"/>
      <c r="LHS20" s="323"/>
      <c r="LHT20" s="323"/>
      <c r="LHU20" s="323"/>
      <c r="LHV20" s="323"/>
      <c r="LHW20" s="409"/>
      <c r="LHX20" s="409"/>
      <c r="LHY20" s="323"/>
      <c r="LHZ20" s="323"/>
      <c r="LIA20" s="323"/>
      <c r="LIB20" s="323"/>
      <c r="LIC20" s="323"/>
      <c r="LID20" s="323"/>
      <c r="LIE20" s="323"/>
      <c r="LIF20" s="323"/>
      <c r="LIG20" s="323"/>
      <c r="LIH20" s="323"/>
      <c r="LII20" s="409"/>
      <c r="LIJ20" s="409"/>
      <c r="LIK20" s="323"/>
      <c r="LIL20" s="323"/>
      <c r="LIM20" s="323"/>
      <c r="LIN20" s="323"/>
      <c r="LIO20" s="323"/>
      <c r="LIP20" s="323"/>
      <c r="LIQ20" s="323"/>
      <c r="LIR20" s="323"/>
      <c r="LIS20" s="323"/>
      <c r="LIT20" s="323"/>
      <c r="LIU20" s="409"/>
      <c r="LIV20" s="409"/>
      <c r="LIW20" s="323"/>
      <c r="LIX20" s="323"/>
      <c r="LIY20" s="323"/>
      <c r="LIZ20" s="323"/>
      <c r="LJA20" s="323"/>
      <c r="LJB20" s="323"/>
      <c r="LJC20" s="323"/>
      <c r="LJD20" s="323"/>
      <c r="LJE20" s="323"/>
      <c r="LJF20" s="323"/>
      <c r="LJG20" s="409"/>
      <c r="LJH20" s="409"/>
      <c r="LJI20" s="323"/>
      <c r="LJJ20" s="323"/>
      <c r="LJK20" s="323"/>
      <c r="LJL20" s="323"/>
      <c r="LJM20" s="323"/>
      <c r="LJN20" s="323"/>
      <c r="LJO20" s="323"/>
      <c r="LJP20" s="323"/>
      <c r="LJQ20" s="323"/>
      <c r="LJR20" s="323"/>
      <c r="LJS20" s="409"/>
      <c r="LJT20" s="409"/>
      <c r="LJU20" s="323"/>
      <c r="LJV20" s="323"/>
      <c r="LJW20" s="323"/>
      <c r="LJX20" s="323"/>
      <c r="LJY20" s="323"/>
      <c r="LJZ20" s="323"/>
      <c r="LKA20" s="323"/>
      <c r="LKB20" s="323"/>
      <c r="LKC20" s="323"/>
      <c r="LKD20" s="323"/>
      <c r="LKE20" s="409"/>
      <c r="LKF20" s="409"/>
      <c r="LKG20" s="323"/>
      <c r="LKH20" s="323"/>
      <c r="LKI20" s="323"/>
      <c r="LKJ20" s="323"/>
      <c r="LKK20" s="323"/>
      <c r="LKL20" s="323"/>
      <c r="LKM20" s="323"/>
      <c r="LKN20" s="323"/>
      <c r="LKO20" s="323"/>
      <c r="LKP20" s="323"/>
      <c r="LKQ20" s="409"/>
      <c r="LKR20" s="409"/>
      <c r="LKS20" s="323"/>
      <c r="LKT20" s="323"/>
      <c r="LKU20" s="323"/>
      <c r="LKV20" s="323"/>
      <c r="LKW20" s="323"/>
      <c r="LKX20" s="323"/>
      <c r="LKY20" s="323"/>
      <c r="LKZ20" s="323"/>
      <c r="LLA20" s="323"/>
      <c r="LLB20" s="323"/>
      <c r="LLC20" s="409"/>
      <c r="LLD20" s="409"/>
      <c r="LLE20" s="323"/>
      <c r="LLF20" s="323"/>
      <c r="LLG20" s="323"/>
      <c r="LLH20" s="323"/>
      <c r="LLI20" s="323"/>
      <c r="LLJ20" s="323"/>
      <c r="LLK20" s="323"/>
      <c r="LLL20" s="323"/>
      <c r="LLM20" s="323"/>
      <c r="LLN20" s="323"/>
      <c r="LLO20" s="409"/>
      <c r="LLP20" s="409"/>
      <c r="LLQ20" s="323"/>
      <c r="LLR20" s="323"/>
      <c r="LLS20" s="323"/>
      <c r="LLT20" s="323"/>
      <c r="LLU20" s="323"/>
      <c r="LLV20" s="323"/>
      <c r="LLW20" s="323"/>
      <c r="LLX20" s="323"/>
      <c r="LLY20" s="323"/>
      <c r="LLZ20" s="323"/>
      <c r="LMA20" s="409"/>
      <c r="LMB20" s="409"/>
      <c r="LMC20" s="323"/>
      <c r="LMD20" s="323"/>
      <c r="LME20" s="323"/>
      <c r="LMF20" s="323"/>
      <c r="LMG20" s="323"/>
      <c r="LMH20" s="323"/>
      <c r="LMI20" s="323"/>
      <c r="LMJ20" s="323"/>
      <c r="LMK20" s="323"/>
      <c r="LML20" s="323"/>
      <c r="LMM20" s="409"/>
      <c r="LMN20" s="409"/>
      <c r="LMO20" s="323"/>
      <c r="LMP20" s="323"/>
      <c r="LMQ20" s="323"/>
      <c r="LMR20" s="323"/>
      <c r="LMS20" s="323"/>
      <c r="LMT20" s="323"/>
      <c r="LMU20" s="323"/>
      <c r="LMV20" s="323"/>
      <c r="LMW20" s="323"/>
      <c r="LMX20" s="323"/>
      <c r="LMY20" s="409"/>
      <c r="LMZ20" s="409"/>
      <c r="LNA20" s="323"/>
      <c r="LNB20" s="323"/>
      <c r="LNC20" s="323"/>
      <c r="LND20" s="323"/>
      <c r="LNE20" s="323"/>
      <c r="LNF20" s="323"/>
      <c r="LNG20" s="323"/>
      <c r="LNH20" s="323"/>
      <c r="LNI20" s="323"/>
      <c r="LNJ20" s="323"/>
      <c r="LNK20" s="409"/>
      <c r="LNL20" s="409"/>
      <c r="LNM20" s="323"/>
      <c r="LNN20" s="323"/>
      <c r="LNO20" s="323"/>
      <c r="LNP20" s="323"/>
      <c r="LNQ20" s="323"/>
      <c r="LNR20" s="323"/>
      <c r="LNS20" s="323"/>
      <c r="LNT20" s="323"/>
      <c r="LNU20" s="323"/>
      <c r="LNV20" s="323"/>
      <c r="LNW20" s="409"/>
      <c r="LNX20" s="409"/>
      <c r="LNY20" s="323"/>
      <c r="LNZ20" s="323"/>
      <c r="LOA20" s="323"/>
      <c r="LOB20" s="323"/>
      <c r="LOC20" s="323"/>
      <c r="LOD20" s="323"/>
      <c r="LOE20" s="323"/>
      <c r="LOF20" s="323"/>
      <c r="LOG20" s="323"/>
      <c r="LOH20" s="323"/>
      <c r="LOI20" s="409"/>
      <c r="LOJ20" s="409"/>
      <c r="LOK20" s="323"/>
      <c r="LOL20" s="323"/>
      <c r="LOM20" s="323"/>
      <c r="LON20" s="323"/>
      <c r="LOO20" s="323"/>
      <c r="LOP20" s="323"/>
      <c r="LOQ20" s="323"/>
      <c r="LOR20" s="323"/>
      <c r="LOS20" s="323"/>
      <c r="LOT20" s="323"/>
      <c r="LOU20" s="409"/>
      <c r="LOV20" s="409"/>
      <c r="LOW20" s="323"/>
      <c r="LOX20" s="323"/>
      <c r="LOY20" s="323"/>
      <c r="LOZ20" s="323"/>
      <c r="LPA20" s="323"/>
      <c r="LPB20" s="323"/>
      <c r="LPC20" s="323"/>
      <c r="LPD20" s="323"/>
      <c r="LPE20" s="323"/>
      <c r="LPF20" s="323"/>
      <c r="LPG20" s="409"/>
      <c r="LPH20" s="409"/>
      <c r="LPI20" s="323"/>
      <c r="LPJ20" s="323"/>
      <c r="LPK20" s="323"/>
      <c r="LPL20" s="323"/>
      <c r="LPM20" s="323"/>
      <c r="LPN20" s="323"/>
      <c r="LPO20" s="323"/>
      <c r="LPP20" s="323"/>
      <c r="LPQ20" s="323"/>
      <c r="LPR20" s="323"/>
      <c r="LPS20" s="409"/>
      <c r="LPT20" s="409"/>
      <c r="LPU20" s="323"/>
      <c r="LPV20" s="323"/>
      <c r="LPW20" s="323"/>
      <c r="LPX20" s="323"/>
      <c r="LPY20" s="323"/>
      <c r="LPZ20" s="323"/>
      <c r="LQA20" s="323"/>
      <c r="LQB20" s="323"/>
      <c r="LQC20" s="323"/>
      <c r="LQD20" s="323"/>
      <c r="LQE20" s="409"/>
      <c r="LQF20" s="409"/>
      <c r="LQG20" s="323"/>
      <c r="LQH20" s="323"/>
      <c r="LQI20" s="323"/>
      <c r="LQJ20" s="323"/>
      <c r="LQK20" s="323"/>
      <c r="LQL20" s="323"/>
      <c r="LQM20" s="323"/>
      <c r="LQN20" s="323"/>
      <c r="LQO20" s="323"/>
      <c r="LQP20" s="323"/>
      <c r="LQQ20" s="409"/>
      <c r="LQR20" s="409"/>
      <c r="LQS20" s="323"/>
      <c r="LQT20" s="323"/>
      <c r="LQU20" s="323"/>
      <c r="LQV20" s="323"/>
      <c r="LQW20" s="323"/>
      <c r="LQX20" s="323"/>
      <c r="LQY20" s="323"/>
      <c r="LQZ20" s="323"/>
      <c r="LRA20" s="323"/>
      <c r="LRB20" s="323"/>
      <c r="LRC20" s="409"/>
      <c r="LRD20" s="409"/>
      <c r="LRE20" s="323"/>
      <c r="LRF20" s="323"/>
      <c r="LRG20" s="323"/>
      <c r="LRH20" s="323"/>
      <c r="LRI20" s="323"/>
      <c r="LRJ20" s="323"/>
      <c r="LRK20" s="323"/>
      <c r="LRL20" s="323"/>
      <c r="LRM20" s="323"/>
      <c r="LRN20" s="323"/>
      <c r="LRO20" s="409"/>
      <c r="LRP20" s="409"/>
      <c r="LRQ20" s="323"/>
      <c r="LRR20" s="323"/>
      <c r="LRS20" s="323"/>
      <c r="LRT20" s="323"/>
      <c r="LRU20" s="323"/>
      <c r="LRV20" s="323"/>
      <c r="LRW20" s="323"/>
      <c r="LRX20" s="323"/>
      <c r="LRY20" s="323"/>
      <c r="LRZ20" s="323"/>
      <c r="LSA20" s="409"/>
      <c r="LSB20" s="409"/>
      <c r="LSC20" s="323"/>
      <c r="LSD20" s="323"/>
      <c r="LSE20" s="323"/>
      <c r="LSF20" s="323"/>
      <c r="LSG20" s="323"/>
      <c r="LSH20" s="323"/>
      <c r="LSI20" s="323"/>
      <c r="LSJ20" s="323"/>
      <c r="LSK20" s="323"/>
      <c r="LSL20" s="323"/>
      <c r="LSM20" s="409"/>
      <c r="LSN20" s="409"/>
      <c r="LSO20" s="323"/>
      <c r="LSP20" s="323"/>
      <c r="LSQ20" s="323"/>
      <c r="LSR20" s="323"/>
      <c r="LSS20" s="323"/>
      <c r="LST20" s="323"/>
      <c r="LSU20" s="323"/>
      <c r="LSV20" s="323"/>
      <c r="LSW20" s="323"/>
      <c r="LSX20" s="323"/>
      <c r="LSY20" s="409"/>
      <c r="LSZ20" s="409"/>
      <c r="LTA20" s="323"/>
      <c r="LTB20" s="323"/>
      <c r="LTC20" s="323"/>
      <c r="LTD20" s="323"/>
      <c r="LTE20" s="323"/>
      <c r="LTF20" s="323"/>
      <c r="LTG20" s="323"/>
      <c r="LTH20" s="323"/>
      <c r="LTI20" s="323"/>
      <c r="LTJ20" s="323"/>
      <c r="LTK20" s="409"/>
      <c r="LTL20" s="409"/>
      <c r="LTM20" s="323"/>
      <c r="LTN20" s="323"/>
      <c r="LTO20" s="323"/>
      <c r="LTP20" s="323"/>
      <c r="LTQ20" s="323"/>
      <c r="LTR20" s="323"/>
      <c r="LTS20" s="323"/>
      <c r="LTT20" s="323"/>
      <c r="LTU20" s="323"/>
      <c r="LTV20" s="323"/>
      <c r="LTW20" s="409"/>
      <c r="LTX20" s="409"/>
      <c r="LTY20" s="323"/>
      <c r="LTZ20" s="323"/>
      <c r="LUA20" s="323"/>
      <c r="LUB20" s="323"/>
      <c r="LUC20" s="323"/>
      <c r="LUD20" s="323"/>
      <c r="LUE20" s="323"/>
      <c r="LUF20" s="323"/>
      <c r="LUG20" s="323"/>
      <c r="LUH20" s="323"/>
      <c r="LUI20" s="409"/>
      <c r="LUJ20" s="409"/>
      <c r="LUK20" s="323"/>
      <c r="LUL20" s="323"/>
      <c r="LUM20" s="323"/>
      <c r="LUN20" s="323"/>
      <c r="LUO20" s="323"/>
      <c r="LUP20" s="323"/>
      <c r="LUQ20" s="323"/>
      <c r="LUR20" s="323"/>
      <c r="LUS20" s="323"/>
      <c r="LUT20" s="323"/>
      <c r="LUU20" s="409"/>
      <c r="LUV20" s="409"/>
      <c r="LUW20" s="323"/>
      <c r="LUX20" s="323"/>
      <c r="LUY20" s="323"/>
      <c r="LUZ20" s="323"/>
      <c r="LVA20" s="323"/>
      <c r="LVB20" s="323"/>
      <c r="LVC20" s="323"/>
      <c r="LVD20" s="323"/>
      <c r="LVE20" s="323"/>
      <c r="LVF20" s="323"/>
      <c r="LVG20" s="409"/>
      <c r="LVH20" s="409"/>
      <c r="LVI20" s="323"/>
      <c r="LVJ20" s="323"/>
      <c r="LVK20" s="323"/>
      <c r="LVL20" s="323"/>
      <c r="LVM20" s="323"/>
      <c r="LVN20" s="323"/>
      <c r="LVO20" s="323"/>
      <c r="LVP20" s="323"/>
      <c r="LVQ20" s="323"/>
      <c r="LVR20" s="323"/>
      <c r="LVS20" s="409"/>
      <c r="LVT20" s="409"/>
      <c r="LVU20" s="323"/>
      <c r="LVV20" s="323"/>
      <c r="LVW20" s="323"/>
      <c r="LVX20" s="323"/>
      <c r="LVY20" s="323"/>
      <c r="LVZ20" s="323"/>
      <c r="LWA20" s="323"/>
      <c r="LWB20" s="323"/>
      <c r="LWC20" s="323"/>
      <c r="LWD20" s="323"/>
      <c r="LWE20" s="409"/>
      <c r="LWF20" s="409"/>
      <c r="LWG20" s="323"/>
      <c r="LWH20" s="323"/>
      <c r="LWI20" s="323"/>
      <c r="LWJ20" s="323"/>
      <c r="LWK20" s="323"/>
      <c r="LWL20" s="323"/>
      <c r="LWM20" s="323"/>
      <c r="LWN20" s="323"/>
      <c r="LWO20" s="323"/>
      <c r="LWP20" s="323"/>
      <c r="LWQ20" s="409"/>
      <c r="LWR20" s="409"/>
      <c r="LWS20" s="323"/>
      <c r="LWT20" s="323"/>
      <c r="LWU20" s="323"/>
      <c r="LWV20" s="323"/>
      <c r="LWW20" s="323"/>
      <c r="LWX20" s="323"/>
      <c r="LWY20" s="323"/>
      <c r="LWZ20" s="323"/>
      <c r="LXA20" s="323"/>
      <c r="LXB20" s="323"/>
      <c r="LXC20" s="409"/>
      <c r="LXD20" s="409"/>
      <c r="LXE20" s="323"/>
      <c r="LXF20" s="323"/>
      <c r="LXG20" s="323"/>
      <c r="LXH20" s="323"/>
      <c r="LXI20" s="323"/>
      <c r="LXJ20" s="323"/>
      <c r="LXK20" s="323"/>
      <c r="LXL20" s="323"/>
      <c r="LXM20" s="323"/>
      <c r="LXN20" s="323"/>
      <c r="LXO20" s="409"/>
      <c r="LXP20" s="409"/>
      <c r="LXQ20" s="323"/>
      <c r="LXR20" s="323"/>
      <c r="LXS20" s="323"/>
      <c r="LXT20" s="323"/>
      <c r="LXU20" s="323"/>
      <c r="LXV20" s="323"/>
      <c r="LXW20" s="323"/>
      <c r="LXX20" s="323"/>
      <c r="LXY20" s="323"/>
      <c r="LXZ20" s="323"/>
      <c r="LYA20" s="409"/>
      <c r="LYB20" s="409"/>
      <c r="LYC20" s="323"/>
      <c r="LYD20" s="323"/>
      <c r="LYE20" s="323"/>
      <c r="LYF20" s="323"/>
      <c r="LYG20" s="323"/>
      <c r="LYH20" s="323"/>
      <c r="LYI20" s="323"/>
      <c r="LYJ20" s="323"/>
      <c r="LYK20" s="323"/>
      <c r="LYL20" s="323"/>
      <c r="LYM20" s="409"/>
      <c r="LYN20" s="409"/>
      <c r="LYO20" s="323"/>
      <c r="LYP20" s="323"/>
      <c r="LYQ20" s="323"/>
      <c r="LYR20" s="323"/>
      <c r="LYS20" s="323"/>
      <c r="LYT20" s="323"/>
      <c r="LYU20" s="323"/>
      <c r="LYV20" s="323"/>
      <c r="LYW20" s="323"/>
      <c r="LYX20" s="323"/>
      <c r="LYY20" s="409"/>
      <c r="LYZ20" s="409"/>
      <c r="LZA20" s="323"/>
      <c r="LZB20" s="323"/>
      <c r="LZC20" s="323"/>
      <c r="LZD20" s="323"/>
      <c r="LZE20" s="323"/>
      <c r="LZF20" s="323"/>
      <c r="LZG20" s="323"/>
      <c r="LZH20" s="323"/>
      <c r="LZI20" s="323"/>
      <c r="LZJ20" s="323"/>
      <c r="LZK20" s="409"/>
      <c r="LZL20" s="409"/>
      <c r="LZM20" s="323"/>
      <c r="LZN20" s="323"/>
      <c r="LZO20" s="323"/>
      <c r="LZP20" s="323"/>
      <c r="LZQ20" s="323"/>
      <c r="LZR20" s="323"/>
      <c r="LZS20" s="323"/>
      <c r="LZT20" s="323"/>
      <c r="LZU20" s="323"/>
      <c r="LZV20" s="323"/>
      <c r="LZW20" s="409"/>
      <c r="LZX20" s="409"/>
      <c r="LZY20" s="323"/>
      <c r="LZZ20" s="323"/>
      <c r="MAA20" s="323"/>
      <c r="MAB20" s="323"/>
      <c r="MAC20" s="323"/>
      <c r="MAD20" s="323"/>
      <c r="MAE20" s="323"/>
      <c r="MAF20" s="323"/>
      <c r="MAG20" s="323"/>
      <c r="MAH20" s="323"/>
      <c r="MAI20" s="409"/>
      <c r="MAJ20" s="409"/>
      <c r="MAK20" s="323"/>
      <c r="MAL20" s="323"/>
      <c r="MAM20" s="323"/>
      <c r="MAN20" s="323"/>
      <c r="MAO20" s="323"/>
      <c r="MAP20" s="323"/>
      <c r="MAQ20" s="323"/>
      <c r="MAR20" s="323"/>
      <c r="MAS20" s="323"/>
      <c r="MAT20" s="323"/>
      <c r="MAU20" s="409"/>
      <c r="MAV20" s="409"/>
      <c r="MAW20" s="323"/>
      <c r="MAX20" s="323"/>
      <c r="MAY20" s="323"/>
      <c r="MAZ20" s="323"/>
      <c r="MBA20" s="323"/>
      <c r="MBB20" s="323"/>
      <c r="MBC20" s="323"/>
      <c r="MBD20" s="323"/>
      <c r="MBE20" s="323"/>
      <c r="MBF20" s="323"/>
      <c r="MBG20" s="409"/>
      <c r="MBH20" s="409"/>
      <c r="MBI20" s="323"/>
      <c r="MBJ20" s="323"/>
      <c r="MBK20" s="323"/>
      <c r="MBL20" s="323"/>
      <c r="MBM20" s="323"/>
      <c r="MBN20" s="323"/>
      <c r="MBO20" s="323"/>
      <c r="MBP20" s="323"/>
      <c r="MBQ20" s="323"/>
      <c r="MBR20" s="323"/>
      <c r="MBS20" s="409"/>
      <c r="MBT20" s="409"/>
      <c r="MBU20" s="323"/>
      <c r="MBV20" s="323"/>
      <c r="MBW20" s="323"/>
      <c r="MBX20" s="323"/>
      <c r="MBY20" s="323"/>
      <c r="MBZ20" s="323"/>
      <c r="MCA20" s="323"/>
      <c r="MCB20" s="323"/>
      <c r="MCC20" s="323"/>
      <c r="MCD20" s="323"/>
      <c r="MCE20" s="409"/>
      <c r="MCF20" s="409"/>
      <c r="MCG20" s="323"/>
      <c r="MCH20" s="323"/>
      <c r="MCI20" s="323"/>
      <c r="MCJ20" s="323"/>
      <c r="MCK20" s="323"/>
      <c r="MCL20" s="323"/>
      <c r="MCM20" s="323"/>
      <c r="MCN20" s="323"/>
      <c r="MCO20" s="323"/>
      <c r="MCP20" s="323"/>
      <c r="MCQ20" s="409"/>
      <c r="MCR20" s="409"/>
      <c r="MCS20" s="323"/>
      <c r="MCT20" s="323"/>
      <c r="MCU20" s="323"/>
      <c r="MCV20" s="323"/>
      <c r="MCW20" s="323"/>
      <c r="MCX20" s="323"/>
      <c r="MCY20" s="323"/>
      <c r="MCZ20" s="323"/>
      <c r="MDA20" s="323"/>
      <c r="MDB20" s="323"/>
      <c r="MDC20" s="409"/>
      <c r="MDD20" s="409"/>
      <c r="MDE20" s="323"/>
      <c r="MDF20" s="323"/>
      <c r="MDG20" s="323"/>
      <c r="MDH20" s="323"/>
      <c r="MDI20" s="323"/>
      <c r="MDJ20" s="323"/>
      <c r="MDK20" s="323"/>
      <c r="MDL20" s="323"/>
      <c r="MDM20" s="323"/>
      <c r="MDN20" s="323"/>
      <c r="MDO20" s="409"/>
      <c r="MDP20" s="409"/>
      <c r="MDQ20" s="323"/>
      <c r="MDR20" s="323"/>
      <c r="MDS20" s="323"/>
      <c r="MDT20" s="323"/>
      <c r="MDU20" s="323"/>
      <c r="MDV20" s="323"/>
      <c r="MDW20" s="323"/>
      <c r="MDX20" s="323"/>
      <c r="MDY20" s="323"/>
      <c r="MDZ20" s="323"/>
      <c r="MEA20" s="409"/>
      <c r="MEB20" s="409"/>
      <c r="MEC20" s="323"/>
      <c r="MED20" s="323"/>
      <c r="MEE20" s="323"/>
      <c r="MEF20" s="323"/>
      <c r="MEG20" s="323"/>
      <c r="MEH20" s="323"/>
      <c r="MEI20" s="323"/>
      <c r="MEJ20" s="323"/>
      <c r="MEK20" s="323"/>
      <c r="MEL20" s="323"/>
      <c r="MEM20" s="409"/>
      <c r="MEN20" s="409"/>
      <c r="MEO20" s="323"/>
      <c r="MEP20" s="323"/>
      <c r="MEQ20" s="323"/>
      <c r="MER20" s="323"/>
      <c r="MES20" s="323"/>
      <c r="MET20" s="323"/>
      <c r="MEU20" s="323"/>
      <c r="MEV20" s="323"/>
      <c r="MEW20" s="323"/>
      <c r="MEX20" s="323"/>
      <c r="MEY20" s="409"/>
      <c r="MEZ20" s="409"/>
      <c r="MFA20" s="323"/>
      <c r="MFB20" s="323"/>
      <c r="MFC20" s="323"/>
      <c r="MFD20" s="323"/>
      <c r="MFE20" s="323"/>
      <c r="MFF20" s="323"/>
      <c r="MFG20" s="323"/>
      <c r="MFH20" s="323"/>
      <c r="MFI20" s="323"/>
      <c r="MFJ20" s="323"/>
      <c r="MFK20" s="409"/>
      <c r="MFL20" s="409"/>
      <c r="MFM20" s="323"/>
      <c r="MFN20" s="323"/>
      <c r="MFO20" s="323"/>
      <c r="MFP20" s="323"/>
      <c r="MFQ20" s="323"/>
      <c r="MFR20" s="323"/>
      <c r="MFS20" s="323"/>
      <c r="MFT20" s="323"/>
      <c r="MFU20" s="323"/>
      <c r="MFV20" s="323"/>
      <c r="MFW20" s="409"/>
      <c r="MFX20" s="409"/>
      <c r="MFY20" s="323"/>
      <c r="MFZ20" s="323"/>
      <c r="MGA20" s="323"/>
      <c r="MGB20" s="323"/>
      <c r="MGC20" s="323"/>
      <c r="MGD20" s="323"/>
      <c r="MGE20" s="323"/>
      <c r="MGF20" s="323"/>
      <c r="MGG20" s="323"/>
      <c r="MGH20" s="323"/>
      <c r="MGI20" s="409"/>
      <c r="MGJ20" s="409"/>
      <c r="MGK20" s="323"/>
      <c r="MGL20" s="323"/>
      <c r="MGM20" s="323"/>
      <c r="MGN20" s="323"/>
      <c r="MGO20" s="323"/>
      <c r="MGP20" s="323"/>
      <c r="MGQ20" s="323"/>
      <c r="MGR20" s="323"/>
      <c r="MGS20" s="323"/>
      <c r="MGT20" s="323"/>
      <c r="MGU20" s="409"/>
      <c r="MGV20" s="409"/>
      <c r="MGW20" s="323"/>
      <c r="MGX20" s="323"/>
      <c r="MGY20" s="323"/>
      <c r="MGZ20" s="323"/>
      <c r="MHA20" s="323"/>
      <c r="MHB20" s="323"/>
      <c r="MHC20" s="323"/>
      <c r="MHD20" s="323"/>
      <c r="MHE20" s="323"/>
      <c r="MHF20" s="323"/>
      <c r="MHG20" s="409"/>
      <c r="MHH20" s="409"/>
      <c r="MHI20" s="323"/>
      <c r="MHJ20" s="323"/>
      <c r="MHK20" s="323"/>
      <c r="MHL20" s="323"/>
      <c r="MHM20" s="323"/>
      <c r="MHN20" s="323"/>
      <c r="MHO20" s="323"/>
      <c r="MHP20" s="323"/>
      <c r="MHQ20" s="323"/>
      <c r="MHR20" s="323"/>
      <c r="MHS20" s="409"/>
      <c r="MHT20" s="409"/>
      <c r="MHU20" s="323"/>
      <c r="MHV20" s="323"/>
      <c r="MHW20" s="323"/>
      <c r="MHX20" s="323"/>
      <c r="MHY20" s="323"/>
      <c r="MHZ20" s="323"/>
      <c r="MIA20" s="323"/>
      <c r="MIB20" s="323"/>
      <c r="MIC20" s="323"/>
      <c r="MID20" s="323"/>
      <c r="MIE20" s="409"/>
      <c r="MIF20" s="409"/>
      <c r="MIG20" s="323"/>
      <c r="MIH20" s="323"/>
      <c r="MII20" s="323"/>
      <c r="MIJ20" s="323"/>
      <c r="MIK20" s="323"/>
      <c r="MIL20" s="323"/>
      <c r="MIM20" s="323"/>
      <c r="MIN20" s="323"/>
      <c r="MIO20" s="323"/>
      <c r="MIP20" s="323"/>
      <c r="MIQ20" s="409"/>
      <c r="MIR20" s="409"/>
      <c r="MIS20" s="323"/>
      <c r="MIT20" s="323"/>
      <c r="MIU20" s="323"/>
      <c r="MIV20" s="323"/>
      <c r="MIW20" s="323"/>
      <c r="MIX20" s="323"/>
      <c r="MIY20" s="323"/>
      <c r="MIZ20" s="323"/>
      <c r="MJA20" s="323"/>
      <c r="MJB20" s="323"/>
      <c r="MJC20" s="409"/>
      <c r="MJD20" s="409"/>
      <c r="MJE20" s="323"/>
      <c r="MJF20" s="323"/>
      <c r="MJG20" s="323"/>
      <c r="MJH20" s="323"/>
      <c r="MJI20" s="323"/>
      <c r="MJJ20" s="323"/>
      <c r="MJK20" s="323"/>
      <c r="MJL20" s="323"/>
      <c r="MJM20" s="323"/>
      <c r="MJN20" s="323"/>
      <c r="MJO20" s="409"/>
      <c r="MJP20" s="409"/>
      <c r="MJQ20" s="323"/>
      <c r="MJR20" s="323"/>
      <c r="MJS20" s="323"/>
      <c r="MJT20" s="323"/>
      <c r="MJU20" s="323"/>
      <c r="MJV20" s="323"/>
      <c r="MJW20" s="323"/>
      <c r="MJX20" s="323"/>
      <c r="MJY20" s="323"/>
      <c r="MJZ20" s="323"/>
      <c r="MKA20" s="409"/>
      <c r="MKB20" s="409"/>
      <c r="MKC20" s="323"/>
      <c r="MKD20" s="323"/>
      <c r="MKE20" s="323"/>
      <c r="MKF20" s="323"/>
      <c r="MKG20" s="323"/>
      <c r="MKH20" s="323"/>
      <c r="MKI20" s="323"/>
      <c r="MKJ20" s="323"/>
      <c r="MKK20" s="323"/>
      <c r="MKL20" s="323"/>
      <c r="MKM20" s="409"/>
      <c r="MKN20" s="409"/>
      <c r="MKO20" s="323"/>
      <c r="MKP20" s="323"/>
      <c r="MKQ20" s="323"/>
      <c r="MKR20" s="323"/>
      <c r="MKS20" s="323"/>
      <c r="MKT20" s="323"/>
      <c r="MKU20" s="323"/>
      <c r="MKV20" s="323"/>
      <c r="MKW20" s="323"/>
      <c r="MKX20" s="323"/>
      <c r="MKY20" s="409"/>
      <c r="MKZ20" s="409"/>
      <c r="MLA20" s="323"/>
      <c r="MLB20" s="323"/>
      <c r="MLC20" s="323"/>
      <c r="MLD20" s="323"/>
      <c r="MLE20" s="323"/>
      <c r="MLF20" s="323"/>
      <c r="MLG20" s="323"/>
      <c r="MLH20" s="323"/>
      <c r="MLI20" s="323"/>
      <c r="MLJ20" s="323"/>
      <c r="MLK20" s="409"/>
      <c r="MLL20" s="409"/>
      <c r="MLM20" s="323"/>
      <c r="MLN20" s="323"/>
      <c r="MLO20" s="323"/>
      <c r="MLP20" s="323"/>
      <c r="MLQ20" s="323"/>
      <c r="MLR20" s="323"/>
      <c r="MLS20" s="323"/>
      <c r="MLT20" s="323"/>
      <c r="MLU20" s="323"/>
      <c r="MLV20" s="323"/>
      <c r="MLW20" s="409"/>
      <c r="MLX20" s="409"/>
      <c r="MLY20" s="323"/>
      <c r="MLZ20" s="323"/>
      <c r="MMA20" s="323"/>
      <c r="MMB20" s="323"/>
      <c r="MMC20" s="323"/>
      <c r="MMD20" s="323"/>
      <c r="MME20" s="323"/>
      <c r="MMF20" s="323"/>
      <c r="MMG20" s="323"/>
      <c r="MMH20" s="323"/>
      <c r="MMI20" s="409"/>
      <c r="MMJ20" s="409"/>
      <c r="MMK20" s="323"/>
      <c r="MML20" s="323"/>
      <c r="MMM20" s="323"/>
      <c r="MMN20" s="323"/>
      <c r="MMO20" s="323"/>
      <c r="MMP20" s="323"/>
      <c r="MMQ20" s="323"/>
      <c r="MMR20" s="323"/>
      <c r="MMS20" s="323"/>
      <c r="MMT20" s="323"/>
      <c r="MMU20" s="409"/>
      <c r="MMV20" s="409"/>
      <c r="MMW20" s="323"/>
      <c r="MMX20" s="323"/>
      <c r="MMY20" s="323"/>
      <c r="MMZ20" s="323"/>
      <c r="MNA20" s="323"/>
      <c r="MNB20" s="323"/>
      <c r="MNC20" s="323"/>
      <c r="MND20" s="323"/>
      <c r="MNE20" s="323"/>
      <c r="MNF20" s="323"/>
      <c r="MNG20" s="409"/>
      <c r="MNH20" s="409"/>
      <c r="MNI20" s="323"/>
      <c r="MNJ20" s="323"/>
      <c r="MNK20" s="323"/>
      <c r="MNL20" s="323"/>
      <c r="MNM20" s="323"/>
      <c r="MNN20" s="323"/>
      <c r="MNO20" s="323"/>
      <c r="MNP20" s="323"/>
      <c r="MNQ20" s="323"/>
      <c r="MNR20" s="323"/>
      <c r="MNS20" s="409"/>
      <c r="MNT20" s="409"/>
      <c r="MNU20" s="323"/>
      <c r="MNV20" s="323"/>
      <c r="MNW20" s="323"/>
      <c r="MNX20" s="323"/>
      <c r="MNY20" s="323"/>
      <c r="MNZ20" s="323"/>
      <c r="MOA20" s="323"/>
      <c r="MOB20" s="323"/>
      <c r="MOC20" s="323"/>
      <c r="MOD20" s="323"/>
      <c r="MOE20" s="409"/>
      <c r="MOF20" s="409"/>
      <c r="MOG20" s="323"/>
      <c r="MOH20" s="323"/>
      <c r="MOI20" s="323"/>
      <c r="MOJ20" s="323"/>
      <c r="MOK20" s="323"/>
      <c r="MOL20" s="323"/>
      <c r="MOM20" s="323"/>
      <c r="MON20" s="323"/>
      <c r="MOO20" s="323"/>
      <c r="MOP20" s="323"/>
      <c r="MOQ20" s="409"/>
      <c r="MOR20" s="409"/>
      <c r="MOS20" s="323"/>
      <c r="MOT20" s="323"/>
      <c r="MOU20" s="323"/>
      <c r="MOV20" s="323"/>
      <c r="MOW20" s="323"/>
      <c r="MOX20" s="323"/>
      <c r="MOY20" s="323"/>
      <c r="MOZ20" s="323"/>
      <c r="MPA20" s="323"/>
      <c r="MPB20" s="323"/>
      <c r="MPC20" s="409"/>
      <c r="MPD20" s="409"/>
      <c r="MPE20" s="323"/>
      <c r="MPF20" s="323"/>
      <c r="MPG20" s="323"/>
      <c r="MPH20" s="323"/>
      <c r="MPI20" s="323"/>
      <c r="MPJ20" s="323"/>
      <c r="MPK20" s="323"/>
      <c r="MPL20" s="323"/>
      <c r="MPM20" s="323"/>
      <c r="MPN20" s="323"/>
      <c r="MPO20" s="409"/>
      <c r="MPP20" s="409"/>
      <c r="MPQ20" s="323"/>
      <c r="MPR20" s="323"/>
      <c r="MPS20" s="323"/>
      <c r="MPT20" s="323"/>
      <c r="MPU20" s="323"/>
      <c r="MPV20" s="323"/>
      <c r="MPW20" s="323"/>
      <c r="MPX20" s="323"/>
      <c r="MPY20" s="323"/>
      <c r="MPZ20" s="323"/>
      <c r="MQA20" s="409"/>
      <c r="MQB20" s="409"/>
      <c r="MQC20" s="323"/>
      <c r="MQD20" s="323"/>
      <c r="MQE20" s="323"/>
      <c r="MQF20" s="323"/>
      <c r="MQG20" s="323"/>
      <c r="MQH20" s="323"/>
      <c r="MQI20" s="323"/>
      <c r="MQJ20" s="323"/>
      <c r="MQK20" s="323"/>
      <c r="MQL20" s="323"/>
      <c r="MQM20" s="409"/>
      <c r="MQN20" s="409"/>
      <c r="MQO20" s="323"/>
      <c r="MQP20" s="323"/>
      <c r="MQQ20" s="323"/>
      <c r="MQR20" s="323"/>
      <c r="MQS20" s="323"/>
      <c r="MQT20" s="323"/>
      <c r="MQU20" s="323"/>
      <c r="MQV20" s="323"/>
      <c r="MQW20" s="323"/>
      <c r="MQX20" s="323"/>
      <c r="MQY20" s="409"/>
      <c r="MQZ20" s="409"/>
      <c r="MRA20" s="323"/>
      <c r="MRB20" s="323"/>
      <c r="MRC20" s="323"/>
      <c r="MRD20" s="323"/>
      <c r="MRE20" s="323"/>
      <c r="MRF20" s="323"/>
      <c r="MRG20" s="323"/>
      <c r="MRH20" s="323"/>
      <c r="MRI20" s="323"/>
      <c r="MRJ20" s="323"/>
      <c r="MRK20" s="409"/>
      <c r="MRL20" s="409"/>
      <c r="MRM20" s="323"/>
      <c r="MRN20" s="323"/>
      <c r="MRO20" s="323"/>
      <c r="MRP20" s="323"/>
      <c r="MRQ20" s="323"/>
      <c r="MRR20" s="323"/>
      <c r="MRS20" s="323"/>
      <c r="MRT20" s="323"/>
      <c r="MRU20" s="323"/>
      <c r="MRV20" s="323"/>
      <c r="MRW20" s="409"/>
      <c r="MRX20" s="409"/>
      <c r="MRY20" s="323"/>
      <c r="MRZ20" s="323"/>
      <c r="MSA20" s="323"/>
      <c r="MSB20" s="323"/>
      <c r="MSC20" s="323"/>
      <c r="MSD20" s="323"/>
      <c r="MSE20" s="323"/>
      <c r="MSF20" s="323"/>
      <c r="MSG20" s="323"/>
      <c r="MSH20" s="323"/>
      <c r="MSI20" s="409"/>
      <c r="MSJ20" s="409"/>
      <c r="MSK20" s="323"/>
      <c r="MSL20" s="323"/>
      <c r="MSM20" s="323"/>
      <c r="MSN20" s="323"/>
      <c r="MSO20" s="323"/>
      <c r="MSP20" s="323"/>
      <c r="MSQ20" s="323"/>
      <c r="MSR20" s="323"/>
      <c r="MSS20" s="323"/>
      <c r="MST20" s="323"/>
      <c r="MSU20" s="409"/>
      <c r="MSV20" s="409"/>
      <c r="MSW20" s="323"/>
      <c r="MSX20" s="323"/>
      <c r="MSY20" s="323"/>
      <c r="MSZ20" s="323"/>
      <c r="MTA20" s="323"/>
      <c r="MTB20" s="323"/>
      <c r="MTC20" s="323"/>
      <c r="MTD20" s="323"/>
      <c r="MTE20" s="323"/>
      <c r="MTF20" s="323"/>
      <c r="MTG20" s="409"/>
      <c r="MTH20" s="409"/>
      <c r="MTI20" s="323"/>
      <c r="MTJ20" s="323"/>
      <c r="MTK20" s="323"/>
      <c r="MTL20" s="323"/>
      <c r="MTM20" s="323"/>
      <c r="MTN20" s="323"/>
      <c r="MTO20" s="323"/>
      <c r="MTP20" s="323"/>
      <c r="MTQ20" s="323"/>
      <c r="MTR20" s="323"/>
      <c r="MTS20" s="409"/>
      <c r="MTT20" s="409"/>
      <c r="MTU20" s="323"/>
      <c r="MTV20" s="323"/>
      <c r="MTW20" s="323"/>
      <c r="MTX20" s="323"/>
      <c r="MTY20" s="323"/>
      <c r="MTZ20" s="323"/>
      <c r="MUA20" s="323"/>
      <c r="MUB20" s="323"/>
      <c r="MUC20" s="323"/>
      <c r="MUD20" s="323"/>
      <c r="MUE20" s="409"/>
      <c r="MUF20" s="409"/>
      <c r="MUG20" s="323"/>
      <c r="MUH20" s="323"/>
      <c r="MUI20" s="323"/>
      <c r="MUJ20" s="323"/>
      <c r="MUK20" s="323"/>
      <c r="MUL20" s="323"/>
      <c r="MUM20" s="323"/>
      <c r="MUN20" s="323"/>
      <c r="MUO20" s="323"/>
      <c r="MUP20" s="323"/>
      <c r="MUQ20" s="409"/>
      <c r="MUR20" s="409"/>
      <c r="MUS20" s="323"/>
      <c r="MUT20" s="323"/>
      <c r="MUU20" s="323"/>
      <c r="MUV20" s="323"/>
      <c r="MUW20" s="323"/>
      <c r="MUX20" s="323"/>
      <c r="MUY20" s="323"/>
      <c r="MUZ20" s="323"/>
      <c r="MVA20" s="323"/>
      <c r="MVB20" s="323"/>
      <c r="MVC20" s="409"/>
      <c r="MVD20" s="409"/>
      <c r="MVE20" s="323"/>
      <c r="MVF20" s="323"/>
      <c r="MVG20" s="323"/>
      <c r="MVH20" s="323"/>
      <c r="MVI20" s="323"/>
      <c r="MVJ20" s="323"/>
      <c r="MVK20" s="323"/>
      <c r="MVL20" s="323"/>
      <c r="MVM20" s="323"/>
      <c r="MVN20" s="323"/>
      <c r="MVO20" s="409"/>
      <c r="MVP20" s="409"/>
      <c r="MVQ20" s="323"/>
      <c r="MVR20" s="323"/>
      <c r="MVS20" s="323"/>
      <c r="MVT20" s="323"/>
      <c r="MVU20" s="323"/>
      <c r="MVV20" s="323"/>
      <c r="MVW20" s="323"/>
      <c r="MVX20" s="323"/>
      <c r="MVY20" s="323"/>
      <c r="MVZ20" s="323"/>
      <c r="MWA20" s="409"/>
      <c r="MWB20" s="409"/>
      <c r="MWC20" s="323"/>
      <c r="MWD20" s="323"/>
      <c r="MWE20" s="323"/>
      <c r="MWF20" s="323"/>
      <c r="MWG20" s="323"/>
      <c r="MWH20" s="323"/>
      <c r="MWI20" s="323"/>
      <c r="MWJ20" s="323"/>
      <c r="MWK20" s="323"/>
      <c r="MWL20" s="323"/>
      <c r="MWM20" s="409"/>
      <c r="MWN20" s="409"/>
      <c r="MWO20" s="323"/>
      <c r="MWP20" s="323"/>
      <c r="MWQ20" s="323"/>
      <c r="MWR20" s="323"/>
      <c r="MWS20" s="323"/>
      <c r="MWT20" s="323"/>
      <c r="MWU20" s="323"/>
      <c r="MWV20" s="323"/>
      <c r="MWW20" s="323"/>
      <c r="MWX20" s="323"/>
      <c r="MWY20" s="409"/>
      <c r="MWZ20" s="409"/>
      <c r="MXA20" s="323"/>
      <c r="MXB20" s="323"/>
      <c r="MXC20" s="323"/>
      <c r="MXD20" s="323"/>
      <c r="MXE20" s="323"/>
      <c r="MXF20" s="323"/>
      <c r="MXG20" s="323"/>
      <c r="MXH20" s="323"/>
      <c r="MXI20" s="323"/>
      <c r="MXJ20" s="323"/>
      <c r="MXK20" s="409"/>
      <c r="MXL20" s="409"/>
      <c r="MXM20" s="323"/>
      <c r="MXN20" s="323"/>
      <c r="MXO20" s="323"/>
      <c r="MXP20" s="323"/>
      <c r="MXQ20" s="323"/>
      <c r="MXR20" s="323"/>
      <c r="MXS20" s="323"/>
      <c r="MXT20" s="323"/>
      <c r="MXU20" s="323"/>
      <c r="MXV20" s="323"/>
      <c r="MXW20" s="409"/>
      <c r="MXX20" s="409"/>
      <c r="MXY20" s="323"/>
      <c r="MXZ20" s="323"/>
      <c r="MYA20" s="323"/>
      <c r="MYB20" s="323"/>
      <c r="MYC20" s="323"/>
      <c r="MYD20" s="323"/>
      <c r="MYE20" s="323"/>
      <c r="MYF20" s="323"/>
      <c r="MYG20" s="323"/>
      <c r="MYH20" s="323"/>
      <c r="MYI20" s="409"/>
      <c r="MYJ20" s="409"/>
      <c r="MYK20" s="323"/>
      <c r="MYL20" s="323"/>
      <c r="MYM20" s="323"/>
      <c r="MYN20" s="323"/>
      <c r="MYO20" s="323"/>
      <c r="MYP20" s="323"/>
      <c r="MYQ20" s="323"/>
      <c r="MYR20" s="323"/>
      <c r="MYS20" s="323"/>
      <c r="MYT20" s="323"/>
      <c r="MYU20" s="409"/>
      <c r="MYV20" s="409"/>
      <c r="MYW20" s="323"/>
      <c r="MYX20" s="323"/>
      <c r="MYY20" s="323"/>
      <c r="MYZ20" s="323"/>
      <c r="MZA20" s="323"/>
      <c r="MZB20" s="323"/>
      <c r="MZC20" s="323"/>
      <c r="MZD20" s="323"/>
      <c r="MZE20" s="323"/>
      <c r="MZF20" s="323"/>
      <c r="MZG20" s="409"/>
      <c r="MZH20" s="409"/>
      <c r="MZI20" s="323"/>
      <c r="MZJ20" s="323"/>
      <c r="MZK20" s="323"/>
      <c r="MZL20" s="323"/>
      <c r="MZM20" s="323"/>
      <c r="MZN20" s="323"/>
      <c r="MZO20" s="323"/>
      <c r="MZP20" s="323"/>
      <c r="MZQ20" s="323"/>
      <c r="MZR20" s="323"/>
      <c r="MZS20" s="409"/>
      <c r="MZT20" s="409"/>
      <c r="MZU20" s="323"/>
      <c r="MZV20" s="323"/>
      <c r="MZW20" s="323"/>
      <c r="MZX20" s="323"/>
      <c r="MZY20" s="323"/>
      <c r="MZZ20" s="323"/>
      <c r="NAA20" s="323"/>
      <c r="NAB20" s="323"/>
      <c r="NAC20" s="323"/>
      <c r="NAD20" s="323"/>
      <c r="NAE20" s="409"/>
      <c r="NAF20" s="409"/>
      <c r="NAG20" s="323"/>
      <c r="NAH20" s="323"/>
      <c r="NAI20" s="323"/>
      <c r="NAJ20" s="323"/>
      <c r="NAK20" s="323"/>
      <c r="NAL20" s="323"/>
      <c r="NAM20" s="323"/>
      <c r="NAN20" s="323"/>
      <c r="NAO20" s="323"/>
      <c r="NAP20" s="323"/>
      <c r="NAQ20" s="409"/>
      <c r="NAR20" s="409"/>
      <c r="NAS20" s="323"/>
      <c r="NAT20" s="323"/>
      <c r="NAU20" s="323"/>
      <c r="NAV20" s="323"/>
      <c r="NAW20" s="323"/>
      <c r="NAX20" s="323"/>
      <c r="NAY20" s="323"/>
      <c r="NAZ20" s="323"/>
      <c r="NBA20" s="323"/>
      <c r="NBB20" s="323"/>
      <c r="NBC20" s="409"/>
      <c r="NBD20" s="409"/>
      <c r="NBE20" s="323"/>
      <c r="NBF20" s="323"/>
      <c r="NBG20" s="323"/>
      <c r="NBH20" s="323"/>
      <c r="NBI20" s="323"/>
      <c r="NBJ20" s="323"/>
      <c r="NBK20" s="323"/>
      <c r="NBL20" s="323"/>
      <c r="NBM20" s="323"/>
      <c r="NBN20" s="323"/>
      <c r="NBO20" s="409"/>
      <c r="NBP20" s="409"/>
      <c r="NBQ20" s="323"/>
      <c r="NBR20" s="323"/>
      <c r="NBS20" s="323"/>
      <c r="NBT20" s="323"/>
      <c r="NBU20" s="323"/>
      <c r="NBV20" s="323"/>
      <c r="NBW20" s="323"/>
      <c r="NBX20" s="323"/>
      <c r="NBY20" s="323"/>
      <c r="NBZ20" s="323"/>
      <c r="NCA20" s="409"/>
      <c r="NCB20" s="409"/>
      <c r="NCC20" s="323"/>
      <c r="NCD20" s="323"/>
      <c r="NCE20" s="323"/>
      <c r="NCF20" s="323"/>
      <c r="NCG20" s="323"/>
      <c r="NCH20" s="323"/>
      <c r="NCI20" s="323"/>
      <c r="NCJ20" s="323"/>
      <c r="NCK20" s="323"/>
      <c r="NCL20" s="323"/>
      <c r="NCM20" s="409"/>
      <c r="NCN20" s="409"/>
      <c r="NCO20" s="323"/>
      <c r="NCP20" s="323"/>
      <c r="NCQ20" s="323"/>
      <c r="NCR20" s="323"/>
      <c r="NCS20" s="323"/>
      <c r="NCT20" s="323"/>
      <c r="NCU20" s="323"/>
      <c r="NCV20" s="323"/>
      <c r="NCW20" s="323"/>
      <c r="NCX20" s="323"/>
      <c r="NCY20" s="409"/>
      <c r="NCZ20" s="409"/>
      <c r="NDA20" s="323"/>
      <c r="NDB20" s="323"/>
      <c r="NDC20" s="323"/>
      <c r="NDD20" s="323"/>
      <c r="NDE20" s="323"/>
      <c r="NDF20" s="323"/>
      <c r="NDG20" s="323"/>
      <c r="NDH20" s="323"/>
      <c r="NDI20" s="323"/>
      <c r="NDJ20" s="323"/>
      <c r="NDK20" s="409"/>
      <c r="NDL20" s="409"/>
      <c r="NDM20" s="323"/>
      <c r="NDN20" s="323"/>
      <c r="NDO20" s="323"/>
      <c r="NDP20" s="323"/>
      <c r="NDQ20" s="323"/>
      <c r="NDR20" s="323"/>
      <c r="NDS20" s="323"/>
      <c r="NDT20" s="323"/>
      <c r="NDU20" s="323"/>
      <c r="NDV20" s="323"/>
      <c r="NDW20" s="409"/>
      <c r="NDX20" s="409"/>
      <c r="NDY20" s="323"/>
      <c r="NDZ20" s="323"/>
      <c r="NEA20" s="323"/>
      <c r="NEB20" s="323"/>
      <c r="NEC20" s="323"/>
      <c r="NED20" s="323"/>
      <c r="NEE20" s="323"/>
      <c r="NEF20" s="323"/>
      <c r="NEG20" s="323"/>
      <c r="NEH20" s="323"/>
      <c r="NEI20" s="409"/>
      <c r="NEJ20" s="409"/>
      <c r="NEK20" s="323"/>
      <c r="NEL20" s="323"/>
      <c r="NEM20" s="323"/>
      <c r="NEN20" s="323"/>
      <c r="NEO20" s="323"/>
      <c r="NEP20" s="323"/>
      <c r="NEQ20" s="323"/>
      <c r="NER20" s="323"/>
      <c r="NES20" s="323"/>
      <c r="NET20" s="323"/>
      <c r="NEU20" s="409"/>
      <c r="NEV20" s="409"/>
      <c r="NEW20" s="323"/>
      <c r="NEX20" s="323"/>
      <c r="NEY20" s="323"/>
      <c r="NEZ20" s="323"/>
      <c r="NFA20" s="323"/>
      <c r="NFB20" s="323"/>
      <c r="NFC20" s="323"/>
      <c r="NFD20" s="323"/>
      <c r="NFE20" s="323"/>
      <c r="NFF20" s="323"/>
      <c r="NFG20" s="409"/>
      <c r="NFH20" s="409"/>
      <c r="NFI20" s="323"/>
      <c r="NFJ20" s="323"/>
      <c r="NFK20" s="323"/>
      <c r="NFL20" s="323"/>
      <c r="NFM20" s="323"/>
      <c r="NFN20" s="323"/>
      <c r="NFO20" s="323"/>
      <c r="NFP20" s="323"/>
      <c r="NFQ20" s="323"/>
      <c r="NFR20" s="323"/>
      <c r="NFS20" s="409"/>
      <c r="NFT20" s="409"/>
      <c r="NFU20" s="323"/>
      <c r="NFV20" s="323"/>
      <c r="NFW20" s="323"/>
      <c r="NFX20" s="323"/>
      <c r="NFY20" s="323"/>
      <c r="NFZ20" s="323"/>
      <c r="NGA20" s="323"/>
      <c r="NGB20" s="323"/>
      <c r="NGC20" s="323"/>
      <c r="NGD20" s="323"/>
      <c r="NGE20" s="409"/>
      <c r="NGF20" s="409"/>
      <c r="NGG20" s="323"/>
      <c r="NGH20" s="323"/>
      <c r="NGI20" s="323"/>
      <c r="NGJ20" s="323"/>
      <c r="NGK20" s="323"/>
      <c r="NGL20" s="323"/>
      <c r="NGM20" s="323"/>
      <c r="NGN20" s="323"/>
      <c r="NGO20" s="323"/>
      <c r="NGP20" s="323"/>
      <c r="NGQ20" s="409"/>
      <c r="NGR20" s="409"/>
      <c r="NGS20" s="323"/>
      <c r="NGT20" s="323"/>
      <c r="NGU20" s="323"/>
      <c r="NGV20" s="323"/>
      <c r="NGW20" s="323"/>
      <c r="NGX20" s="323"/>
      <c r="NGY20" s="323"/>
      <c r="NGZ20" s="323"/>
      <c r="NHA20" s="323"/>
      <c r="NHB20" s="323"/>
      <c r="NHC20" s="409"/>
      <c r="NHD20" s="409"/>
      <c r="NHE20" s="323"/>
      <c r="NHF20" s="323"/>
      <c r="NHG20" s="323"/>
      <c r="NHH20" s="323"/>
      <c r="NHI20" s="323"/>
      <c r="NHJ20" s="323"/>
      <c r="NHK20" s="323"/>
      <c r="NHL20" s="323"/>
      <c r="NHM20" s="323"/>
      <c r="NHN20" s="323"/>
      <c r="NHO20" s="409"/>
      <c r="NHP20" s="409"/>
      <c r="NHQ20" s="323"/>
      <c r="NHR20" s="323"/>
      <c r="NHS20" s="323"/>
      <c r="NHT20" s="323"/>
      <c r="NHU20" s="323"/>
      <c r="NHV20" s="323"/>
      <c r="NHW20" s="323"/>
      <c r="NHX20" s="323"/>
      <c r="NHY20" s="323"/>
      <c r="NHZ20" s="323"/>
      <c r="NIA20" s="409"/>
      <c r="NIB20" s="409"/>
      <c r="NIC20" s="323"/>
      <c r="NID20" s="323"/>
      <c r="NIE20" s="323"/>
      <c r="NIF20" s="323"/>
      <c r="NIG20" s="323"/>
      <c r="NIH20" s="323"/>
      <c r="NII20" s="323"/>
      <c r="NIJ20" s="323"/>
      <c r="NIK20" s="323"/>
      <c r="NIL20" s="323"/>
      <c r="NIM20" s="409"/>
      <c r="NIN20" s="409"/>
      <c r="NIO20" s="323"/>
      <c r="NIP20" s="323"/>
      <c r="NIQ20" s="323"/>
      <c r="NIR20" s="323"/>
      <c r="NIS20" s="323"/>
      <c r="NIT20" s="323"/>
      <c r="NIU20" s="323"/>
      <c r="NIV20" s="323"/>
      <c r="NIW20" s="323"/>
      <c r="NIX20" s="323"/>
      <c r="NIY20" s="409"/>
      <c r="NIZ20" s="409"/>
      <c r="NJA20" s="323"/>
      <c r="NJB20" s="323"/>
      <c r="NJC20" s="323"/>
      <c r="NJD20" s="323"/>
      <c r="NJE20" s="323"/>
      <c r="NJF20" s="323"/>
      <c r="NJG20" s="323"/>
      <c r="NJH20" s="323"/>
      <c r="NJI20" s="323"/>
      <c r="NJJ20" s="323"/>
      <c r="NJK20" s="409"/>
      <c r="NJL20" s="409"/>
      <c r="NJM20" s="323"/>
      <c r="NJN20" s="323"/>
      <c r="NJO20" s="323"/>
      <c r="NJP20" s="323"/>
      <c r="NJQ20" s="323"/>
      <c r="NJR20" s="323"/>
      <c r="NJS20" s="323"/>
      <c r="NJT20" s="323"/>
      <c r="NJU20" s="323"/>
      <c r="NJV20" s="323"/>
      <c r="NJW20" s="409"/>
      <c r="NJX20" s="409"/>
      <c r="NJY20" s="323"/>
      <c r="NJZ20" s="323"/>
      <c r="NKA20" s="323"/>
      <c r="NKB20" s="323"/>
      <c r="NKC20" s="323"/>
      <c r="NKD20" s="323"/>
      <c r="NKE20" s="323"/>
      <c r="NKF20" s="323"/>
      <c r="NKG20" s="323"/>
      <c r="NKH20" s="323"/>
      <c r="NKI20" s="409"/>
      <c r="NKJ20" s="409"/>
      <c r="NKK20" s="323"/>
      <c r="NKL20" s="323"/>
      <c r="NKM20" s="323"/>
      <c r="NKN20" s="323"/>
      <c r="NKO20" s="323"/>
      <c r="NKP20" s="323"/>
      <c r="NKQ20" s="323"/>
      <c r="NKR20" s="323"/>
      <c r="NKS20" s="323"/>
      <c r="NKT20" s="323"/>
      <c r="NKU20" s="409"/>
      <c r="NKV20" s="409"/>
      <c r="NKW20" s="323"/>
      <c r="NKX20" s="323"/>
      <c r="NKY20" s="323"/>
      <c r="NKZ20" s="323"/>
      <c r="NLA20" s="323"/>
      <c r="NLB20" s="323"/>
      <c r="NLC20" s="323"/>
      <c r="NLD20" s="323"/>
      <c r="NLE20" s="323"/>
      <c r="NLF20" s="323"/>
      <c r="NLG20" s="409"/>
      <c r="NLH20" s="409"/>
      <c r="NLI20" s="323"/>
      <c r="NLJ20" s="323"/>
      <c r="NLK20" s="323"/>
      <c r="NLL20" s="323"/>
      <c r="NLM20" s="323"/>
      <c r="NLN20" s="323"/>
      <c r="NLO20" s="323"/>
      <c r="NLP20" s="323"/>
      <c r="NLQ20" s="323"/>
      <c r="NLR20" s="323"/>
      <c r="NLS20" s="409"/>
      <c r="NLT20" s="409"/>
      <c r="NLU20" s="323"/>
      <c r="NLV20" s="323"/>
      <c r="NLW20" s="323"/>
      <c r="NLX20" s="323"/>
      <c r="NLY20" s="323"/>
      <c r="NLZ20" s="323"/>
      <c r="NMA20" s="323"/>
      <c r="NMB20" s="323"/>
      <c r="NMC20" s="323"/>
      <c r="NMD20" s="323"/>
      <c r="NME20" s="409"/>
      <c r="NMF20" s="409"/>
      <c r="NMG20" s="323"/>
      <c r="NMH20" s="323"/>
      <c r="NMI20" s="323"/>
      <c r="NMJ20" s="323"/>
      <c r="NMK20" s="323"/>
      <c r="NML20" s="323"/>
      <c r="NMM20" s="323"/>
      <c r="NMN20" s="323"/>
      <c r="NMO20" s="323"/>
      <c r="NMP20" s="323"/>
      <c r="NMQ20" s="409"/>
      <c r="NMR20" s="409"/>
      <c r="NMS20" s="323"/>
      <c r="NMT20" s="323"/>
      <c r="NMU20" s="323"/>
      <c r="NMV20" s="323"/>
      <c r="NMW20" s="323"/>
      <c r="NMX20" s="323"/>
      <c r="NMY20" s="323"/>
      <c r="NMZ20" s="323"/>
      <c r="NNA20" s="323"/>
      <c r="NNB20" s="323"/>
      <c r="NNC20" s="409"/>
      <c r="NND20" s="409"/>
      <c r="NNE20" s="323"/>
      <c r="NNF20" s="323"/>
      <c r="NNG20" s="323"/>
      <c r="NNH20" s="323"/>
      <c r="NNI20" s="323"/>
      <c r="NNJ20" s="323"/>
      <c r="NNK20" s="323"/>
      <c r="NNL20" s="323"/>
      <c r="NNM20" s="323"/>
      <c r="NNN20" s="323"/>
      <c r="NNO20" s="409"/>
      <c r="NNP20" s="409"/>
      <c r="NNQ20" s="323"/>
      <c r="NNR20" s="323"/>
      <c r="NNS20" s="323"/>
      <c r="NNT20" s="323"/>
      <c r="NNU20" s="323"/>
      <c r="NNV20" s="323"/>
      <c r="NNW20" s="323"/>
      <c r="NNX20" s="323"/>
      <c r="NNY20" s="323"/>
      <c r="NNZ20" s="323"/>
      <c r="NOA20" s="409"/>
      <c r="NOB20" s="409"/>
      <c r="NOC20" s="323"/>
      <c r="NOD20" s="323"/>
      <c r="NOE20" s="323"/>
      <c r="NOF20" s="323"/>
      <c r="NOG20" s="323"/>
      <c r="NOH20" s="323"/>
      <c r="NOI20" s="323"/>
      <c r="NOJ20" s="323"/>
      <c r="NOK20" s="323"/>
      <c r="NOL20" s="323"/>
      <c r="NOM20" s="409"/>
      <c r="NON20" s="409"/>
      <c r="NOO20" s="323"/>
      <c r="NOP20" s="323"/>
      <c r="NOQ20" s="323"/>
      <c r="NOR20" s="323"/>
      <c r="NOS20" s="323"/>
      <c r="NOT20" s="323"/>
      <c r="NOU20" s="323"/>
      <c r="NOV20" s="323"/>
      <c r="NOW20" s="323"/>
      <c r="NOX20" s="323"/>
      <c r="NOY20" s="409"/>
      <c r="NOZ20" s="409"/>
      <c r="NPA20" s="323"/>
      <c r="NPB20" s="323"/>
      <c r="NPC20" s="323"/>
      <c r="NPD20" s="323"/>
      <c r="NPE20" s="323"/>
      <c r="NPF20" s="323"/>
      <c r="NPG20" s="323"/>
      <c r="NPH20" s="323"/>
      <c r="NPI20" s="323"/>
      <c r="NPJ20" s="323"/>
      <c r="NPK20" s="409"/>
      <c r="NPL20" s="409"/>
      <c r="NPM20" s="323"/>
      <c r="NPN20" s="323"/>
      <c r="NPO20" s="323"/>
      <c r="NPP20" s="323"/>
      <c r="NPQ20" s="323"/>
      <c r="NPR20" s="323"/>
      <c r="NPS20" s="323"/>
      <c r="NPT20" s="323"/>
      <c r="NPU20" s="323"/>
      <c r="NPV20" s="323"/>
      <c r="NPW20" s="409"/>
      <c r="NPX20" s="409"/>
      <c r="NPY20" s="323"/>
      <c r="NPZ20" s="323"/>
      <c r="NQA20" s="323"/>
      <c r="NQB20" s="323"/>
      <c r="NQC20" s="323"/>
      <c r="NQD20" s="323"/>
      <c r="NQE20" s="323"/>
      <c r="NQF20" s="323"/>
      <c r="NQG20" s="323"/>
      <c r="NQH20" s="323"/>
      <c r="NQI20" s="409"/>
      <c r="NQJ20" s="409"/>
      <c r="NQK20" s="323"/>
      <c r="NQL20" s="323"/>
      <c r="NQM20" s="323"/>
      <c r="NQN20" s="323"/>
      <c r="NQO20" s="323"/>
      <c r="NQP20" s="323"/>
      <c r="NQQ20" s="323"/>
      <c r="NQR20" s="323"/>
      <c r="NQS20" s="323"/>
      <c r="NQT20" s="323"/>
      <c r="NQU20" s="409"/>
      <c r="NQV20" s="409"/>
      <c r="NQW20" s="323"/>
      <c r="NQX20" s="323"/>
      <c r="NQY20" s="323"/>
      <c r="NQZ20" s="323"/>
      <c r="NRA20" s="323"/>
      <c r="NRB20" s="323"/>
      <c r="NRC20" s="323"/>
      <c r="NRD20" s="323"/>
      <c r="NRE20" s="323"/>
      <c r="NRF20" s="323"/>
      <c r="NRG20" s="409"/>
      <c r="NRH20" s="409"/>
      <c r="NRI20" s="323"/>
      <c r="NRJ20" s="323"/>
      <c r="NRK20" s="323"/>
      <c r="NRL20" s="323"/>
      <c r="NRM20" s="323"/>
      <c r="NRN20" s="323"/>
      <c r="NRO20" s="323"/>
      <c r="NRP20" s="323"/>
      <c r="NRQ20" s="323"/>
      <c r="NRR20" s="323"/>
      <c r="NRS20" s="409"/>
      <c r="NRT20" s="409"/>
      <c r="NRU20" s="323"/>
      <c r="NRV20" s="323"/>
      <c r="NRW20" s="323"/>
      <c r="NRX20" s="323"/>
      <c r="NRY20" s="323"/>
      <c r="NRZ20" s="323"/>
      <c r="NSA20" s="323"/>
      <c r="NSB20" s="323"/>
      <c r="NSC20" s="323"/>
      <c r="NSD20" s="323"/>
      <c r="NSE20" s="409"/>
      <c r="NSF20" s="409"/>
      <c r="NSG20" s="323"/>
      <c r="NSH20" s="323"/>
      <c r="NSI20" s="323"/>
      <c r="NSJ20" s="323"/>
      <c r="NSK20" s="323"/>
      <c r="NSL20" s="323"/>
      <c r="NSM20" s="323"/>
      <c r="NSN20" s="323"/>
      <c r="NSO20" s="323"/>
      <c r="NSP20" s="323"/>
      <c r="NSQ20" s="409"/>
      <c r="NSR20" s="409"/>
      <c r="NSS20" s="323"/>
      <c r="NST20" s="323"/>
      <c r="NSU20" s="323"/>
      <c r="NSV20" s="323"/>
      <c r="NSW20" s="323"/>
      <c r="NSX20" s="323"/>
      <c r="NSY20" s="323"/>
      <c r="NSZ20" s="323"/>
      <c r="NTA20" s="323"/>
      <c r="NTB20" s="323"/>
      <c r="NTC20" s="409"/>
      <c r="NTD20" s="409"/>
      <c r="NTE20" s="323"/>
      <c r="NTF20" s="323"/>
      <c r="NTG20" s="323"/>
      <c r="NTH20" s="323"/>
      <c r="NTI20" s="323"/>
      <c r="NTJ20" s="323"/>
      <c r="NTK20" s="323"/>
      <c r="NTL20" s="323"/>
      <c r="NTM20" s="323"/>
      <c r="NTN20" s="323"/>
      <c r="NTO20" s="409"/>
      <c r="NTP20" s="409"/>
      <c r="NTQ20" s="323"/>
      <c r="NTR20" s="323"/>
      <c r="NTS20" s="323"/>
      <c r="NTT20" s="323"/>
      <c r="NTU20" s="323"/>
      <c r="NTV20" s="323"/>
      <c r="NTW20" s="323"/>
      <c r="NTX20" s="323"/>
      <c r="NTY20" s="323"/>
      <c r="NTZ20" s="323"/>
      <c r="NUA20" s="409"/>
      <c r="NUB20" s="409"/>
      <c r="NUC20" s="323"/>
      <c r="NUD20" s="323"/>
      <c r="NUE20" s="323"/>
      <c r="NUF20" s="323"/>
      <c r="NUG20" s="323"/>
      <c r="NUH20" s="323"/>
      <c r="NUI20" s="323"/>
      <c r="NUJ20" s="323"/>
      <c r="NUK20" s="323"/>
      <c r="NUL20" s="323"/>
      <c r="NUM20" s="409"/>
      <c r="NUN20" s="409"/>
      <c r="NUO20" s="323"/>
      <c r="NUP20" s="323"/>
      <c r="NUQ20" s="323"/>
      <c r="NUR20" s="323"/>
      <c r="NUS20" s="323"/>
      <c r="NUT20" s="323"/>
      <c r="NUU20" s="323"/>
      <c r="NUV20" s="323"/>
      <c r="NUW20" s="323"/>
      <c r="NUX20" s="323"/>
      <c r="NUY20" s="409"/>
      <c r="NUZ20" s="409"/>
      <c r="NVA20" s="323"/>
      <c r="NVB20" s="323"/>
      <c r="NVC20" s="323"/>
      <c r="NVD20" s="323"/>
      <c r="NVE20" s="323"/>
      <c r="NVF20" s="323"/>
      <c r="NVG20" s="323"/>
      <c r="NVH20" s="323"/>
      <c r="NVI20" s="323"/>
      <c r="NVJ20" s="323"/>
      <c r="NVK20" s="409"/>
      <c r="NVL20" s="409"/>
      <c r="NVM20" s="323"/>
      <c r="NVN20" s="323"/>
      <c r="NVO20" s="323"/>
      <c r="NVP20" s="323"/>
      <c r="NVQ20" s="323"/>
      <c r="NVR20" s="323"/>
      <c r="NVS20" s="323"/>
      <c r="NVT20" s="323"/>
      <c r="NVU20" s="323"/>
      <c r="NVV20" s="323"/>
      <c r="NVW20" s="409"/>
      <c r="NVX20" s="409"/>
      <c r="NVY20" s="323"/>
      <c r="NVZ20" s="323"/>
      <c r="NWA20" s="323"/>
      <c r="NWB20" s="323"/>
      <c r="NWC20" s="323"/>
      <c r="NWD20" s="323"/>
      <c r="NWE20" s="323"/>
      <c r="NWF20" s="323"/>
      <c r="NWG20" s="323"/>
      <c r="NWH20" s="323"/>
      <c r="NWI20" s="409"/>
      <c r="NWJ20" s="409"/>
      <c r="NWK20" s="323"/>
      <c r="NWL20" s="323"/>
      <c r="NWM20" s="323"/>
      <c r="NWN20" s="323"/>
      <c r="NWO20" s="323"/>
      <c r="NWP20" s="323"/>
      <c r="NWQ20" s="323"/>
      <c r="NWR20" s="323"/>
      <c r="NWS20" s="323"/>
      <c r="NWT20" s="323"/>
      <c r="NWU20" s="409"/>
      <c r="NWV20" s="409"/>
      <c r="NWW20" s="323"/>
      <c r="NWX20" s="323"/>
      <c r="NWY20" s="323"/>
      <c r="NWZ20" s="323"/>
      <c r="NXA20" s="323"/>
      <c r="NXB20" s="323"/>
      <c r="NXC20" s="323"/>
      <c r="NXD20" s="323"/>
      <c r="NXE20" s="323"/>
      <c r="NXF20" s="323"/>
      <c r="NXG20" s="409"/>
      <c r="NXH20" s="409"/>
      <c r="NXI20" s="323"/>
      <c r="NXJ20" s="323"/>
      <c r="NXK20" s="323"/>
      <c r="NXL20" s="323"/>
      <c r="NXM20" s="323"/>
      <c r="NXN20" s="323"/>
      <c r="NXO20" s="323"/>
      <c r="NXP20" s="323"/>
      <c r="NXQ20" s="323"/>
      <c r="NXR20" s="323"/>
      <c r="NXS20" s="409"/>
      <c r="NXT20" s="409"/>
      <c r="NXU20" s="323"/>
      <c r="NXV20" s="323"/>
      <c r="NXW20" s="323"/>
      <c r="NXX20" s="323"/>
      <c r="NXY20" s="323"/>
      <c r="NXZ20" s="323"/>
      <c r="NYA20" s="323"/>
      <c r="NYB20" s="323"/>
      <c r="NYC20" s="323"/>
      <c r="NYD20" s="323"/>
      <c r="NYE20" s="409"/>
      <c r="NYF20" s="409"/>
      <c r="NYG20" s="323"/>
      <c r="NYH20" s="323"/>
      <c r="NYI20" s="323"/>
      <c r="NYJ20" s="323"/>
      <c r="NYK20" s="323"/>
      <c r="NYL20" s="323"/>
      <c r="NYM20" s="323"/>
      <c r="NYN20" s="323"/>
      <c r="NYO20" s="323"/>
      <c r="NYP20" s="323"/>
      <c r="NYQ20" s="409"/>
      <c r="NYR20" s="409"/>
      <c r="NYS20" s="323"/>
      <c r="NYT20" s="323"/>
      <c r="NYU20" s="323"/>
      <c r="NYV20" s="323"/>
      <c r="NYW20" s="323"/>
      <c r="NYX20" s="323"/>
      <c r="NYY20" s="323"/>
      <c r="NYZ20" s="323"/>
      <c r="NZA20" s="323"/>
      <c r="NZB20" s="323"/>
      <c r="NZC20" s="409"/>
      <c r="NZD20" s="409"/>
      <c r="NZE20" s="323"/>
      <c r="NZF20" s="323"/>
      <c r="NZG20" s="323"/>
      <c r="NZH20" s="323"/>
      <c r="NZI20" s="323"/>
      <c r="NZJ20" s="323"/>
      <c r="NZK20" s="323"/>
      <c r="NZL20" s="323"/>
      <c r="NZM20" s="323"/>
      <c r="NZN20" s="323"/>
      <c r="NZO20" s="409"/>
      <c r="NZP20" s="409"/>
      <c r="NZQ20" s="323"/>
      <c r="NZR20" s="323"/>
      <c r="NZS20" s="323"/>
      <c r="NZT20" s="323"/>
      <c r="NZU20" s="323"/>
      <c r="NZV20" s="323"/>
      <c r="NZW20" s="323"/>
      <c r="NZX20" s="323"/>
      <c r="NZY20" s="323"/>
      <c r="NZZ20" s="323"/>
      <c r="OAA20" s="409"/>
      <c r="OAB20" s="409"/>
      <c r="OAC20" s="323"/>
      <c r="OAD20" s="323"/>
      <c r="OAE20" s="323"/>
      <c r="OAF20" s="323"/>
      <c r="OAG20" s="323"/>
      <c r="OAH20" s="323"/>
      <c r="OAI20" s="323"/>
      <c r="OAJ20" s="323"/>
      <c r="OAK20" s="323"/>
      <c r="OAL20" s="323"/>
      <c r="OAM20" s="409"/>
      <c r="OAN20" s="409"/>
      <c r="OAO20" s="323"/>
      <c r="OAP20" s="323"/>
      <c r="OAQ20" s="323"/>
      <c r="OAR20" s="323"/>
      <c r="OAS20" s="323"/>
      <c r="OAT20" s="323"/>
      <c r="OAU20" s="323"/>
      <c r="OAV20" s="323"/>
      <c r="OAW20" s="323"/>
      <c r="OAX20" s="323"/>
      <c r="OAY20" s="409"/>
      <c r="OAZ20" s="409"/>
      <c r="OBA20" s="323"/>
      <c r="OBB20" s="323"/>
      <c r="OBC20" s="323"/>
      <c r="OBD20" s="323"/>
      <c r="OBE20" s="323"/>
      <c r="OBF20" s="323"/>
      <c r="OBG20" s="323"/>
      <c r="OBH20" s="323"/>
      <c r="OBI20" s="323"/>
      <c r="OBJ20" s="323"/>
      <c r="OBK20" s="409"/>
      <c r="OBL20" s="409"/>
      <c r="OBM20" s="323"/>
      <c r="OBN20" s="323"/>
      <c r="OBO20" s="323"/>
      <c r="OBP20" s="323"/>
      <c r="OBQ20" s="323"/>
      <c r="OBR20" s="323"/>
      <c r="OBS20" s="323"/>
      <c r="OBT20" s="323"/>
      <c r="OBU20" s="323"/>
      <c r="OBV20" s="323"/>
      <c r="OBW20" s="409"/>
      <c r="OBX20" s="409"/>
      <c r="OBY20" s="323"/>
      <c r="OBZ20" s="323"/>
      <c r="OCA20" s="323"/>
      <c r="OCB20" s="323"/>
      <c r="OCC20" s="323"/>
      <c r="OCD20" s="323"/>
      <c r="OCE20" s="323"/>
      <c r="OCF20" s="323"/>
      <c r="OCG20" s="323"/>
      <c r="OCH20" s="323"/>
      <c r="OCI20" s="409"/>
      <c r="OCJ20" s="409"/>
      <c r="OCK20" s="323"/>
      <c r="OCL20" s="323"/>
      <c r="OCM20" s="323"/>
      <c r="OCN20" s="323"/>
      <c r="OCO20" s="323"/>
      <c r="OCP20" s="323"/>
      <c r="OCQ20" s="323"/>
      <c r="OCR20" s="323"/>
      <c r="OCS20" s="323"/>
      <c r="OCT20" s="323"/>
      <c r="OCU20" s="409"/>
      <c r="OCV20" s="409"/>
      <c r="OCW20" s="323"/>
      <c r="OCX20" s="323"/>
      <c r="OCY20" s="323"/>
      <c r="OCZ20" s="323"/>
      <c r="ODA20" s="323"/>
      <c r="ODB20" s="323"/>
      <c r="ODC20" s="323"/>
      <c r="ODD20" s="323"/>
      <c r="ODE20" s="323"/>
      <c r="ODF20" s="323"/>
      <c r="ODG20" s="409"/>
      <c r="ODH20" s="409"/>
      <c r="ODI20" s="323"/>
      <c r="ODJ20" s="323"/>
      <c r="ODK20" s="323"/>
      <c r="ODL20" s="323"/>
      <c r="ODM20" s="323"/>
      <c r="ODN20" s="323"/>
      <c r="ODO20" s="323"/>
      <c r="ODP20" s="323"/>
      <c r="ODQ20" s="323"/>
      <c r="ODR20" s="323"/>
      <c r="ODS20" s="409"/>
      <c r="ODT20" s="409"/>
      <c r="ODU20" s="323"/>
      <c r="ODV20" s="323"/>
      <c r="ODW20" s="323"/>
      <c r="ODX20" s="323"/>
      <c r="ODY20" s="323"/>
      <c r="ODZ20" s="323"/>
      <c r="OEA20" s="323"/>
      <c r="OEB20" s="323"/>
      <c r="OEC20" s="323"/>
      <c r="OED20" s="323"/>
      <c r="OEE20" s="409"/>
      <c r="OEF20" s="409"/>
      <c r="OEG20" s="323"/>
      <c r="OEH20" s="323"/>
      <c r="OEI20" s="323"/>
      <c r="OEJ20" s="323"/>
      <c r="OEK20" s="323"/>
      <c r="OEL20" s="323"/>
      <c r="OEM20" s="323"/>
      <c r="OEN20" s="323"/>
      <c r="OEO20" s="323"/>
      <c r="OEP20" s="323"/>
      <c r="OEQ20" s="409"/>
      <c r="OER20" s="409"/>
      <c r="OES20" s="323"/>
      <c r="OET20" s="323"/>
      <c r="OEU20" s="323"/>
      <c r="OEV20" s="323"/>
      <c r="OEW20" s="323"/>
      <c r="OEX20" s="323"/>
      <c r="OEY20" s="323"/>
      <c r="OEZ20" s="323"/>
      <c r="OFA20" s="323"/>
      <c r="OFB20" s="323"/>
      <c r="OFC20" s="409"/>
      <c r="OFD20" s="409"/>
      <c r="OFE20" s="323"/>
      <c r="OFF20" s="323"/>
      <c r="OFG20" s="323"/>
      <c r="OFH20" s="323"/>
      <c r="OFI20" s="323"/>
      <c r="OFJ20" s="323"/>
      <c r="OFK20" s="323"/>
      <c r="OFL20" s="323"/>
      <c r="OFM20" s="323"/>
      <c r="OFN20" s="323"/>
      <c r="OFO20" s="409"/>
      <c r="OFP20" s="409"/>
      <c r="OFQ20" s="323"/>
      <c r="OFR20" s="323"/>
      <c r="OFS20" s="323"/>
      <c r="OFT20" s="323"/>
      <c r="OFU20" s="323"/>
      <c r="OFV20" s="323"/>
      <c r="OFW20" s="323"/>
      <c r="OFX20" s="323"/>
      <c r="OFY20" s="323"/>
      <c r="OFZ20" s="323"/>
      <c r="OGA20" s="409"/>
      <c r="OGB20" s="409"/>
      <c r="OGC20" s="323"/>
      <c r="OGD20" s="323"/>
      <c r="OGE20" s="323"/>
      <c r="OGF20" s="323"/>
      <c r="OGG20" s="323"/>
      <c r="OGH20" s="323"/>
      <c r="OGI20" s="323"/>
      <c r="OGJ20" s="323"/>
      <c r="OGK20" s="323"/>
      <c r="OGL20" s="323"/>
      <c r="OGM20" s="409"/>
      <c r="OGN20" s="409"/>
      <c r="OGO20" s="323"/>
      <c r="OGP20" s="323"/>
      <c r="OGQ20" s="323"/>
      <c r="OGR20" s="323"/>
      <c r="OGS20" s="323"/>
      <c r="OGT20" s="323"/>
      <c r="OGU20" s="323"/>
      <c r="OGV20" s="323"/>
      <c r="OGW20" s="323"/>
      <c r="OGX20" s="323"/>
      <c r="OGY20" s="409"/>
      <c r="OGZ20" s="409"/>
      <c r="OHA20" s="323"/>
      <c r="OHB20" s="323"/>
      <c r="OHC20" s="323"/>
      <c r="OHD20" s="323"/>
      <c r="OHE20" s="323"/>
      <c r="OHF20" s="323"/>
      <c r="OHG20" s="323"/>
      <c r="OHH20" s="323"/>
      <c r="OHI20" s="323"/>
      <c r="OHJ20" s="323"/>
      <c r="OHK20" s="409"/>
      <c r="OHL20" s="409"/>
      <c r="OHM20" s="323"/>
      <c r="OHN20" s="323"/>
      <c r="OHO20" s="323"/>
      <c r="OHP20" s="323"/>
      <c r="OHQ20" s="323"/>
      <c r="OHR20" s="323"/>
      <c r="OHS20" s="323"/>
      <c r="OHT20" s="323"/>
      <c r="OHU20" s="323"/>
      <c r="OHV20" s="323"/>
      <c r="OHW20" s="409"/>
      <c r="OHX20" s="409"/>
      <c r="OHY20" s="323"/>
      <c r="OHZ20" s="323"/>
      <c r="OIA20" s="323"/>
      <c r="OIB20" s="323"/>
      <c r="OIC20" s="323"/>
      <c r="OID20" s="323"/>
      <c r="OIE20" s="323"/>
      <c r="OIF20" s="323"/>
      <c r="OIG20" s="323"/>
      <c r="OIH20" s="323"/>
      <c r="OII20" s="409"/>
      <c r="OIJ20" s="409"/>
      <c r="OIK20" s="323"/>
      <c r="OIL20" s="323"/>
      <c r="OIM20" s="323"/>
      <c r="OIN20" s="323"/>
      <c r="OIO20" s="323"/>
      <c r="OIP20" s="323"/>
      <c r="OIQ20" s="323"/>
      <c r="OIR20" s="323"/>
      <c r="OIS20" s="323"/>
      <c r="OIT20" s="323"/>
      <c r="OIU20" s="409"/>
      <c r="OIV20" s="409"/>
      <c r="OIW20" s="323"/>
      <c r="OIX20" s="323"/>
      <c r="OIY20" s="323"/>
      <c r="OIZ20" s="323"/>
      <c r="OJA20" s="323"/>
      <c r="OJB20" s="323"/>
      <c r="OJC20" s="323"/>
      <c r="OJD20" s="323"/>
      <c r="OJE20" s="323"/>
      <c r="OJF20" s="323"/>
      <c r="OJG20" s="409"/>
      <c r="OJH20" s="409"/>
      <c r="OJI20" s="323"/>
      <c r="OJJ20" s="323"/>
      <c r="OJK20" s="323"/>
      <c r="OJL20" s="323"/>
      <c r="OJM20" s="323"/>
      <c r="OJN20" s="323"/>
      <c r="OJO20" s="323"/>
      <c r="OJP20" s="323"/>
      <c r="OJQ20" s="323"/>
      <c r="OJR20" s="323"/>
      <c r="OJS20" s="409"/>
      <c r="OJT20" s="409"/>
      <c r="OJU20" s="323"/>
      <c r="OJV20" s="323"/>
      <c r="OJW20" s="323"/>
      <c r="OJX20" s="323"/>
      <c r="OJY20" s="323"/>
      <c r="OJZ20" s="323"/>
      <c r="OKA20" s="323"/>
      <c r="OKB20" s="323"/>
      <c r="OKC20" s="323"/>
      <c r="OKD20" s="323"/>
      <c r="OKE20" s="409"/>
      <c r="OKF20" s="409"/>
      <c r="OKG20" s="323"/>
      <c r="OKH20" s="323"/>
      <c r="OKI20" s="323"/>
      <c r="OKJ20" s="323"/>
      <c r="OKK20" s="323"/>
      <c r="OKL20" s="323"/>
      <c r="OKM20" s="323"/>
      <c r="OKN20" s="323"/>
      <c r="OKO20" s="323"/>
      <c r="OKP20" s="323"/>
      <c r="OKQ20" s="409"/>
      <c r="OKR20" s="409"/>
      <c r="OKS20" s="323"/>
      <c r="OKT20" s="323"/>
      <c r="OKU20" s="323"/>
      <c r="OKV20" s="323"/>
      <c r="OKW20" s="323"/>
      <c r="OKX20" s="323"/>
      <c r="OKY20" s="323"/>
      <c r="OKZ20" s="323"/>
      <c r="OLA20" s="323"/>
      <c r="OLB20" s="323"/>
      <c r="OLC20" s="409"/>
      <c r="OLD20" s="409"/>
      <c r="OLE20" s="323"/>
      <c r="OLF20" s="323"/>
      <c r="OLG20" s="323"/>
      <c r="OLH20" s="323"/>
      <c r="OLI20" s="323"/>
      <c r="OLJ20" s="323"/>
      <c r="OLK20" s="323"/>
      <c r="OLL20" s="323"/>
      <c r="OLM20" s="323"/>
      <c r="OLN20" s="323"/>
      <c r="OLO20" s="409"/>
      <c r="OLP20" s="409"/>
      <c r="OLQ20" s="323"/>
      <c r="OLR20" s="323"/>
      <c r="OLS20" s="323"/>
      <c r="OLT20" s="323"/>
      <c r="OLU20" s="323"/>
      <c r="OLV20" s="323"/>
      <c r="OLW20" s="323"/>
      <c r="OLX20" s="323"/>
      <c r="OLY20" s="323"/>
      <c r="OLZ20" s="323"/>
      <c r="OMA20" s="409"/>
      <c r="OMB20" s="409"/>
      <c r="OMC20" s="323"/>
      <c r="OMD20" s="323"/>
      <c r="OME20" s="323"/>
      <c r="OMF20" s="323"/>
      <c r="OMG20" s="323"/>
      <c r="OMH20" s="323"/>
      <c r="OMI20" s="323"/>
      <c r="OMJ20" s="323"/>
      <c r="OMK20" s="323"/>
      <c r="OML20" s="323"/>
      <c r="OMM20" s="409"/>
      <c r="OMN20" s="409"/>
      <c r="OMO20" s="323"/>
      <c r="OMP20" s="323"/>
      <c r="OMQ20" s="323"/>
      <c r="OMR20" s="323"/>
      <c r="OMS20" s="323"/>
      <c r="OMT20" s="323"/>
      <c r="OMU20" s="323"/>
      <c r="OMV20" s="323"/>
      <c r="OMW20" s="323"/>
      <c r="OMX20" s="323"/>
      <c r="OMY20" s="409"/>
      <c r="OMZ20" s="409"/>
      <c r="ONA20" s="323"/>
      <c r="ONB20" s="323"/>
      <c r="ONC20" s="323"/>
      <c r="OND20" s="323"/>
      <c r="ONE20" s="323"/>
      <c r="ONF20" s="323"/>
      <c r="ONG20" s="323"/>
      <c r="ONH20" s="323"/>
      <c r="ONI20" s="323"/>
      <c r="ONJ20" s="323"/>
      <c r="ONK20" s="409"/>
      <c r="ONL20" s="409"/>
      <c r="ONM20" s="323"/>
      <c r="ONN20" s="323"/>
      <c r="ONO20" s="323"/>
      <c r="ONP20" s="323"/>
      <c r="ONQ20" s="323"/>
      <c r="ONR20" s="323"/>
      <c r="ONS20" s="323"/>
      <c r="ONT20" s="323"/>
      <c r="ONU20" s="323"/>
      <c r="ONV20" s="323"/>
      <c r="ONW20" s="409"/>
      <c r="ONX20" s="409"/>
      <c r="ONY20" s="323"/>
      <c r="ONZ20" s="323"/>
      <c r="OOA20" s="323"/>
      <c r="OOB20" s="323"/>
      <c r="OOC20" s="323"/>
      <c r="OOD20" s="323"/>
      <c r="OOE20" s="323"/>
      <c r="OOF20" s="323"/>
      <c r="OOG20" s="323"/>
      <c r="OOH20" s="323"/>
      <c r="OOI20" s="409"/>
      <c r="OOJ20" s="409"/>
      <c r="OOK20" s="323"/>
      <c r="OOL20" s="323"/>
      <c r="OOM20" s="323"/>
      <c r="OON20" s="323"/>
      <c r="OOO20" s="323"/>
      <c r="OOP20" s="323"/>
      <c r="OOQ20" s="323"/>
      <c r="OOR20" s="323"/>
      <c r="OOS20" s="323"/>
      <c r="OOT20" s="323"/>
      <c r="OOU20" s="409"/>
      <c r="OOV20" s="409"/>
      <c r="OOW20" s="323"/>
      <c r="OOX20" s="323"/>
      <c r="OOY20" s="323"/>
      <c r="OOZ20" s="323"/>
      <c r="OPA20" s="323"/>
      <c r="OPB20" s="323"/>
      <c r="OPC20" s="323"/>
      <c r="OPD20" s="323"/>
      <c r="OPE20" s="323"/>
      <c r="OPF20" s="323"/>
      <c r="OPG20" s="409"/>
      <c r="OPH20" s="409"/>
      <c r="OPI20" s="323"/>
      <c r="OPJ20" s="323"/>
      <c r="OPK20" s="323"/>
      <c r="OPL20" s="323"/>
      <c r="OPM20" s="323"/>
      <c r="OPN20" s="323"/>
      <c r="OPO20" s="323"/>
      <c r="OPP20" s="323"/>
      <c r="OPQ20" s="323"/>
      <c r="OPR20" s="323"/>
      <c r="OPS20" s="409"/>
      <c r="OPT20" s="409"/>
      <c r="OPU20" s="323"/>
      <c r="OPV20" s="323"/>
      <c r="OPW20" s="323"/>
      <c r="OPX20" s="323"/>
      <c r="OPY20" s="323"/>
      <c r="OPZ20" s="323"/>
      <c r="OQA20" s="323"/>
      <c r="OQB20" s="323"/>
      <c r="OQC20" s="323"/>
      <c r="OQD20" s="323"/>
      <c r="OQE20" s="409"/>
      <c r="OQF20" s="409"/>
      <c r="OQG20" s="323"/>
      <c r="OQH20" s="323"/>
      <c r="OQI20" s="323"/>
      <c r="OQJ20" s="323"/>
      <c r="OQK20" s="323"/>
      <c r="OQL20" s="323"/>
      <c r="OQM20" s="323"/>
      <c r="OQN20" s="323"/>
      <c r="OQO20" s="323"/>
      <c r="OQP20" s="323"/>
      <c r="OQQ20" s="409"/>
      <c r="OQR20" s="409"/>
      <c r="OQS20" s="323"/>
      <c r="OQT20" s="323"/>
      <c r="OQU20" s="323"/>
      <c r="OQV20" s="323"/>
      <c r="OQW20" s="323"/>
      <c r="OQX20" s="323"/>
      <c r="OQY20" s="323"/>
      <c r="OQZ20" s="323"/>
      <c r="ORA20" s="323"/>
      <c r="ORB20" s="323"/>
      <c r="ORC20" s="409"/>
      <c r="ORD20" s="409"/>
      <c r="ORE20" s="323"/>
      <c r="ORF20" s="323"/>
      <c r="ORG20" s="323"/>
      <c r="ORH20" s="323"/>
      <c r="ORI20" s="323"/>
      <c r="ORJ20" s="323"/>
      <c r="ORK20" s="323"/>
      <c r="ORL20" s="323"/>
      <c r="ORM20" s="323"/>
      <c r="ORN20" s="323"/>
      <c r="ORO20" s="409"/>
      <c r="ORP20" s="409"/>
      <c r="ORQ20" s="323"/>
      <c r="ORR20" s="323"/>
      <c r="ORS20" s="323"/>
      <c r="ORT20" s="323"/>
      <c r="ORU20" s="323"/>
      <c r="ORV20" s="323"/>
      <c r="ORW20" s="323"/>
      <c r="ORX20" s="323"/>
      <c r="ORY20" s="323"/>
      <c r="ORZ20" s="323"/>
      <c r="OSA20" s="409"/>
      <c r="OSB20" s="409"/>
      <c r="OSC20" s="323"/>
      <c r="OSD20" s="323"/>
      <c r="OSE20" s="323"/>
      <c r="OSF20" s="323"/>
      <c r="OSG20" s="323"/>
      <c r="OSH20" s="323"/>
      <c r="OSI20" s="323"/>
      <c r="OSJ20" s="323"/>
      <c r="OSK20" s="323"/>
      <c r="OSL20" s="323"/>
      <c r="OSM20" s="409"/>
      <c r="OSN20" s="409"/>
      <c r="OSO20" s="323"/>
      <c r="OSP20" s="323"/>
      <c r="OSQ20" s="323"/>
      <c r="OSR20" s="323"/>
      <c r="OSS20" s="323"/>
      <c r="OST20" s="323"/>
      <c r="OSU20" s="323"/>
      <c r="OSV20" s="323"/>
      <c r="OSW20" s="323"/>
      <c r="OSX20" s="323"/>
      <c r="OSY20" s="409"/>
      <c r="OSZ20" s="409"/>
      <c r="OTA20" s="323"/>
      <c r="OTB20" s="323"/>
      <c r="OTC20" s="323"/>
      <c r="OTD20" s="323"/>
      <c r="OTE20" s="323"/>
      <c r="OTF20" s="323"/>
      <c r="OTG20" s="323"/>
      <c r="OTH20" s="323"/>
      <c r="OTI20" s="323"/>
      <c r="OTJ20" s="323"/>
      <c r="OTK20" s="409"/>
      <c r="OTL20" s="409"/>
      <c r="OTM20" s="323"/>
      <c r="OTN20" s="323"/>
      <c r="OTO20" s="323"/>
      <c r="OTP20" s="323"/>
      <c r="OTQ20" s="323"/>
      <c r="OTR20" s="323"/>
      <c r="OTS20" s="323"/>
      <c r="OTT20" s="323"/>
      <c r="OTU20" s="323"/>
      <c r="OTV20" s="323"/>
      <c r="OTW20" s="409"/>
      <c r="OTX20" s="409"/>
      <c r="OTY20" s="323"/>
      <c r="OTZ20" s="323"/>
      <c r="OUA20" s="323"/>
      <c r="OUB20" s="323"/>
      <c r="OUC20" s="323"/>
      <c r="OUD20" s="323"/>
      <c r="OUE20" s="323"/>
      <c r="OUF20" s="323"/>
      <c r="OUG20" s="323"/>
      <c r="OUH20" s="323"/>
      <c r="OUI20" s="409"/>
      <c r="OUJ20" s="409"/>
      <c r="OUK20" s="323"/>
      <c r="OUL20" s="323"/>
      <c r="OUM20" s="323"/>
      <c r="OUN20" s="323"/>
      <c r="OUO20" s="323"/>
      <c r="OUP20" s="323"/>
      <c r="OUQ20" s="323"/>
      <c r="OUR20" s="323"/>
      <c r="OUS20" s="323"/>
      <c r="OUT20" s="323"/>
      <c r="OUU20" s="409"/>
      <c r="OUV20" s="409"/>
      <c r="OUW20" s="323"/>
      <c r="OUX20" s="323"/>
      <c r="OUY20" s="323"/>
      <c r="OUZ20" s="323"/>
      <c r="OVA20" s="323"/>
      <c r="OVB20" s="323"/>
      <c r="OVC20" s="323"/>
      <c r="OVD20" s="323"/>
      <c r="OVE20" s="323"/>
      <c r="OVF20" s="323"/>
      <c r="OVG20" s="409"/>
      <c r="OVH20" s="409"/>
      <c r="OVI20" s="323"/>
      <c r="OVJ20" s="323"/>
      <c r="OVK20" s="323"/>
      <c r="OVL20" s="323"/>
      <c r="OVM20" s="323"/>
      <c r="OVN20" s="323"/>
      <c r="OVO20" s="323"/>
      <c r="OVP20" s="323"/>
      <c r="OVQ20" s="323"/>
      <c r="OVR20" s="323"/>
      <c r="OVS20" s="409"/>
      <c r="OVT20" s="409"/>
      <c r="OVU20" s="323"/>
      <c r="OVV20" s="323"/>
      <c r="OVW20" s="323"/>
      <c r="OVX20" s="323"/>
      <c r="OVY20" s="323"/>
      <c r="OVZ20" s="323"/>
      <c r="OWA20" s="323"/>
      <c r="OWB20" s="323"/>
      <c r="OWC20" s="323"/>
      <c r="OWD20" s="323"/>
      <c r="OWE20" s="409"/>
      <c r="OWF20" s="409"/>
      <c r="OWG20" s="323"/>
      <c r="OWH20" s="323"/>
      <c r="OWI20" s="323"/>
      <c r="OWJ20" s="323"/>
      <c r="OWK20" s="323"/>
      <c r="OWL20" s="323"/>
      <c r="OWM20" s="323"/>
      <c r="OWN20" s="323"/>
      <c r="OWO20" s="323"/>
      <c r="OWP20" s="323"/>
      <c r="OWQ20" s="409"/>
      <c r="OWR20" s="409"/>
      <c r="OWS20" s="323"/>
      <c r="OWT20" s="323"/>
      <c r="OWU20" s="323"/>
      <c r="OWV20" s="323"/>
      <c r="OWW20" s="323"/>
      <c r="OWX20" s="323"/>
      <c r="OWY20" s="323"/>
      <c r="OWZ20" s="323"/>
      <c r="OXA20" s="323"/>
      <c r="OXB20" s="323"/>
      <c r="OXC20" s="409"/>
      <c r="OXD20" s="409"/>
      <c r="OXE20" s="323"/>
      <c r="OXF20" s="323"/>
      <c r="OXG20" s="323"/>
      <c r="OXH20" s="323"/>
      <c r="OXI20" s="323"/>
      <c r="OXJ20" s="323"/>
      <c r="OXK20" s="323"/>
      <c r="OXL20" s="323"/>
      <c r="OXM20" s="323"/>
      <c r="OXN20" s="323"/>
      <c r="OXO20" s="409"/>
      <c r="OXP20" s="409"/>
      <c r="OXQ20" s="323"/>
      <c r="OXR20" s="323"/>
      <c r="OXS20" s="323"/>
      <c r="OXT20" s="323"/>
      <c r="OXU20" s="323"/>
      <c r="OXV20" s="323"/>
      <c r="OXW20" s="323"/>
      <c r="OXX20" s="323"/>
      <c r="OXY20" s="323"/>
      <c r="OXZ20" s="323"/>
      <c r="OYA20" s="409"/>
      <c r="OYB20" s="409"/>
      <c r="OYC20" s="323"/>
      <c r="OYD20" s="323"/>
      <c r="OYE20" s="323"/>
      <c r="OYF20" s="323"/>
      <c r="OYG20" s="323"/>
      <c r="OYH20" s="323"/>
      <c r="OYI20" s="323"/>
      <c r="OYJ20" s="323"/>
      <c r="OYK20" s="323"/>
      <c r="OYL20" s="323"/>
      <c r="OYM20" s="409"/>
      <c r="OYN20" s="409"/>
      <c r="OYO20" s="323"/>
      <c r="OYP20" s="323"/>
      <c r="OYQ20" s="323"/>
      <c r="OYR20" s="323"/>
      <c r="OYS20" s="323"/>
      <c r="OYT20" s="323"/>
      <c r="OYU20" s="323"/>
      <c r="OYV20" s="323"/>
      <c r="OYW20" s="323"/>
      <c r="OYX20" s="323"/>
      <c r="OYY20" s="409"/>
      <c r="OYZ20" s="409"/>
      <c r="OZA20" s="323"/>
      <c r="OZB20" s="323"/>
      <c r="OZC20" s="323"/>
      <c r="OZD20" s="323"/>
      <c r="OZE20" s="323"/>
      <c r="OZF20" s="323"/>
      <c r="OZG20" s="323"/>
      <c r="OZH20" s="323"/>
      <c r="OZI20" s="323"/>
      <c r="OZJ20" s="323"/>
      <c r="OZK20" s="409"/>
      <c r="OZL20" s="409"/>
      <c r="OZM20" s="323"/>
      <c r="OZN20" s="323"/>
      <c r="OZO20" s="323"/>
      <c r="OZP20" s="323"/>
      <c r="OZQ20" s="323"/>
      <c r="OZR20" s="323"/>
      <c r="OZS20" s="323"/>
      <c r="OZT20" s="323"/>
      <c r="OZU20" s="323"/>
      <c r="OZV20" s="323"/>
      <c r="OZW20" s="409"/>
      <c r="OZX20" s="409"/>
      <c r="OZY20" s="323"/>
      <c r="OZZ20" s="323"/>
      <c r="PAA20" s="323"/>
      <c r="PAB20" s="323"/>
      <c r="PAC20" s="323"/>
      <c r="PAD20" s="323"/>
      <c r="PAE20" s="323"/>
      <c r="PAF20" s="323"/>
      <c r="PAG20" s="323"/>
      <c r="PAH20" s="323"/>
      <c r="PAI20" s="409"/>
      <c r="PAJ20" s="409"/>
      <c r="PAK20" s="323"/>
      <c r="PAL20" s="323"/>
      <c r="PAM20" s="323"/>
      <c r="PAN20" s="323"/>
      <c r="PAO20" s="323"/>
      <c r="PAP20" s="323"/>
      <c r="PAQ20" s="323"/>
      <c r="PAR20" s="323"/>
      <c r="PAS20" s="323"/>
      <c r="PAT20" s="323"/>
      <c r="PAU20" s="409"/>
      <c r="PAV20" s="409"/>
      <c r="PAW20" s="323"/>
      <c r="PAX20" s="323"/>
      <c r="PAY20" s="323"/>
      <c r="PAZ20" s="323"/>
      <c r="PBA20" s="323"/>
      <c r="PBB20" s="323"/>
      <c r="PBC20" s="323"/>
      <c r="PBD20" s="323"/>
      <c r="PBE20" s="323"/>
      <c r="PBF20" s="323"/>
      <c r="PBG20" s="409"/>
      <c r="PBH20" s="409"/>
      <c r="PBI20" s="323"/>
      <c r="PBJ20" s="323"/>
      <c r="PBK20" s="323"/>
      <c r="PBL20" s="323"/>
      <c r="PBM20" s="323"/>
      <c r="PBN20" s="323"/>
      <c r="PBO20" s="323"/>
      <c r="PBP20" s="323"/>
      <c r="PBQ20" s="323"/>
      <c r="PBR20" s="323"/>
      <c r="PBS20" s="409"/>
      <c r="PBT20" s="409"/>
      <c r="PBU20" s="323"/>
      <c r="PBV20" s="323"/>
      <c r="PBW20" s="323"/>
      <c r="PBX20" s="323"/>
      <c r="PBY20" s="323"/>
      <c r="PBZ20" s="323"/>
      <c r="PCA20" s="323"/>
      <c r="PCB20" s="323"/>
      <c r="PCC20" s="323"/>
      <c r="PCD20" s="323"/>
      <c r="PCE20" s="409"/>
      <c r="PCF20" s="409"/>
      <c r="PCG20" s="323"/>
      <c r="PCH20" s="323"/>
      <c r="PCI20" s="323"/>
      <c r="PCJ20" s="323"/>
      <c r="PCK20" s="323"/>
      <c r="PCL20" s="323"/>
      <c r="PCM20" s="323"/>
      <c r="PCN20" s="323"/>
      <c r="PCO20" s="323"/>
      <c r="PCP20" s="323"/>
      <c r="PCQ20" s="409"/>
      <c r="PCR20" s="409"/>
      <c r="PCS20" s="323"/>
      <c r="PCT20" s="323"/>
      <c r="PCU20" s="323"/>
      <c r="PCV20" s="323"/>
      <c r="PCW20" s="323"/>
      <c r="PCX20" s="323"/>
      <c r="PCY20" s="323"/>
      <c r="PCZ20" s="323"/>
      <c r="PDA20" s="323"/>
      <c r="PDB20" s="323"/>
      <c r="PDC20" s="409"/>
      <c r="PDD20" s="409"/>
      <c r="PDE20" s="323"/>
      <c r="PDF20" s="323"/>
      <c r="PDG20" s="323"/>
      <c r="PDH20" s="323"/>
      <c r="PDI20" s="323"/>
      <c r="PDJ20" s="323"/>
      <c r="PDK20" s="323"/>
      <c r="PDL20" s="323"/>
      <c r="PDM20" s="323"/>
      <c r="PDN20" s="323"/>
      <c r="PDO20" s="409"/>
      <c r="PDP20" s="409"/>
      <c r="PDQ20" s="323"/>
      <c r="PDR20" s="323"/>
      <c r="PDS20" s="323"/>
      <c r="PDT20" s="323"/>
      <c r="PDU20" s="323"/>
      <c r="PDV20" s="323"/>
      <c r="PDW20" s="323"/>
      <c r="PDX20" s="323"/>
      <c r="PDY20" s="323"/>
      <c r="PDZ20" s="323"/>
      <c r="PEA20" s="409"/>
      <c r="PEB20" s="409"/>
      <c r="PEC20" s="323"/>
      <c r="PED20" s="323"/>
      <c r="PEE20" s="323"/>
      <c r="PEF20" s="323"/>
      <c r="PEG20" s="323"/>
      <c r="PEH20" s="323"/>
      <c r="PEI20" s="323"/>
      <c r="PEJ20" s="323"/>
      <c r="PEK20" s="323"/>
      <c r="PEL20" s="323"/>
      <c r="PEM20" s="409"/>
      <c r="PEN20" s="409"/>
      <c r="PEO20" s="323"/>
      <c r="PEP20" s="323"/>
      <c r="PEQ20" s="323"/>
      <c r="PER20" s="323"/>
      <c r="PES20" s="323"/>
      <c r="PET20" s="323"/>
      <c r="PEU20" s="323"/>
      <c r="PEV20" s="323"/>
      <c r="PEW20" s="323"/>
      <c r="PEX20" s="323"/>
      <c r="PEY20" s="409"/>
      <c r="PEZ20" s="409"/>
      <c r="PFA20" s="323"/>
      <c r="PFB20" s="323"/>
      <c r="PFC20" s="323"/>
      <c r="PFD20" s="323"/>
      <c r="PFE20" s="323"/>
      <c r="PFF20" s="323"/>
      <c r="PFG20" s="323"/>
      <c r="PFH20" s="323"/>
      <c r="PFI20" s="323"/>
      <c r="PFJ20" s="323"/>
      <c r="PFK20" s="409"/>
      <c r="PFL20" s="409"/>
      <c r="PFM20" s="323"/>
      <c r="PFN20" s="323"/>
      <c r="PFO20" s="323"/>
      <c r="PFP20" s="323"/>
      <c r="PFQ20" s="323"/>
      <c r="PFR20" s="323"/>
      <c r="PFS20" s="323"/>
      <c r="PFT20" s="323"/>
      <c r="PFU20" s="323"/>
      <c r="PFV20" s="323"/>
      <c r="PFW20" s="409"/>
      <c r="PFX20" s="409"/>
      <c r="PFY20" s="323"/>
      <c r="PFZ20" s="323"/>
      <c r="PGA20" s="323"/>
      <c r="PGB20" s="323"/>
      <c r="PGC20" s="323"/>
      <c r="PGD20" s="323"/>
      <c r="PGE20" s="323"/>
      <c r="PGF20" s="323"/>
      <c r="PGG20" s="323"/>
      <c r="PGH20" s="323"/>
      <c r="PGI20" s="409"/>
      <c r="PGJ20" s="409"/>
      <c r="PGK20" s="323"/>
      <c r="PGL20" s="323"/>
      <c r="PGM20" s="323"/>
      <c r="PGN20" s="323"/>
      <c r="PGO20" s="323"/>
      <c r="PGP20" s="323"/>
      <c r="PGQ20" s="323"/>
      <c r="PGR20" s="323"/>
      <c r="PGS20" s="323"/>
      <c r="PGT20" s="323"/>
      <c r="PGU20" s="409"/>
      <c r="PGV20" s="409"/>
      <c r="PGW20" s="323"/>
      <c r="PGX20" s="323"/>
      <c r="PGY20" s="323"/>
      <c r="PGZ20" s="323"/>
      <c r="PHA20" s="323"/>
      <c r="PHB20" s="323"/>
      <c r="PHC20" s="323"/>
      <c r="PHD20" s="323"/>
      <c r="PHE20" s="323"/>
      <c r="PHF20" s="323"/>
      <c r="PHG20" s="409"/>
      <c r="PHH20" s="409"/>
      <c r="PHI20" s="323"/>
      <c r="PHJ20" s="323"/>
      <c r="PHK20" s="323"/>
      <c r="PHL20" s="323"/>
      <c r="PHM20" s="323"/>
      <c r="PHN20" s="323"/>
      <c r="PHO20" s="323"/>
      <c r="PHP20" s="323"/>
      <c r="PHQ20" s="323"/>
      <c r="PHR20" s="323"/>
      <c r="PHS20" s="409"/>
      <c r="PHT20" s="409"/>
      <c r="PHU20" s="323"/>
      <c r="PHV20" s="323"/>
      <c r="PHW20" s="323"/>
      <c r="PHX20" s="323"/>
      <c r="PHY20" s="323"/>
      <c r="PHZ20" s="323"/>
      <c r="PIA20" s="323"/>
      <c r="PIB20" s="323"/>
      <c r="PIC20" s="323"/>
      <c r="PID20" s="323"/>
      <c r="PIE20" s="409"/>
      <c r="PIF20" s="409"/>
      <c r="PIG20" s="323"/>
      <c r="PIH20" s="323"/>
      <c r="PII20" s="323"/>
      <c r="PIJ20" s="323"/>
      <c r="PIK20" s="323"/>
      <c r="PIL20" s="323"/>
      <c r="PIM20" s="323"/>
      <c r="PIN20" s="323"/>
      <c r="PIO20" s="323"/>
      <c r="PIP20" s="323"/>
      <c r="PIQ20" s="409"/>
      <c r="PIR20" s="409"/>
      <c r="PIS20" s="323"/>
      <c r="PIT20" s="323"/>
      <c r="PIU20" s="323"/>
      <c r="PIV20" s="323"/>
      <c r="PIW20" s="323"/>
      <c r="PIX20" s="323"/>
      <c r="PIY20" s="323"/>
      <c r="PIZ20" s="323"/>
      <c r="PJA20" s="323"/>
      <c r="PJB20" s="323"/>
      <c r="PJC20" s="409"/>
      <c r="PJD20" s="409"/>
      <c r="PJE20" s="323"/>
      <c r="PJF20" s="323"/>
      <c r="PJG20" s="323"/>
      <c r="PJH20" s="323"/>
      <c r="PJI20" s="323"/>
      <c r="PJJ20" s="323"/>
      <c r="PJK20" s="323"/>
      <c r="PJL20" s="323"/>
      <c r="PJM20" s="323"/>
      <c r="PJN20" s="323"/>
      <c r="PJO20" s="409"/>
      <c r="PJP20" s="409"/>
      <c r="PJQ20" s="323"/>
      <c r="PJR20" s="323"/>
      <c r="PJS20" s="323"/>
      <c r="PJT20" s="323"/>
      <c r="PJU20" s="323"/>
      <c r="PJV20" s="323"/>
      <c r="PJW20" s="323"/>
      <c r="PJX20" s="323"/>
      <c r="PJY20" s="323"/>
      <c r="PJZ20" s="323"/>
      <c r="PKA20" s="409"/>
      <c r="PKB20" s="409"/>
      <c r="PKC20" s="323"/>
      <c r="PKD20" s="323"/>
      <c r="PKE20" s="323"/>
      <c r="PKF20" s="323"/>
      <c r="PKG20" s="323"/>
      <c r="PKH20" s="323"/>
      <c r="PKI20" s="323"/>
      <c r="PKJ20" s="323"/>
      <c r="PKK20" s="323"/>
      <c r="PKL20" s="323"/>
      <c r="PKM20" s="409"/>
      <c r="PKN20" s="409"/>
      <c r="PKO20" s="323"/>
      <c r="PKP20" s="323"/>
      <c r="PKQ20" s="323"/>
      <c r="PKR20" s="323"/>
      <c r="PKS20" s="323"/>
      <c r="PKT20" s="323"/>
      <c r="PKU20" s="323"/>
      <c r="PKV20" s="323"/>
      <c r="PKW20" s="323"/>
      <c r="PKX20" s="323"/>
      <c r="PKY20" s="409"/>
      <c r="PKZ20" s="409"/>
      <c r="PLA20" s="323"/>
      <c r="PLB20" s="323"/>
      <c r="PLC20" s="323"/>
      <c r="PLD20" s="323"/>
      <c r="PLE20" s="323"/>
      <c r="PLF20" s="323"/>
      <c r="PLG20" s="323"/>
      <c r="PLH20" s="323"/>
      <c r="PLI20" s="323"/>
      <c r="PLJ20" s="323"/>
      <c r="PLK20" s="409"/>
      <c r="PLL20" s="409"/>
      <c r="PLM20" s="323"/>
      <c r="PLN20" s="323"/>
      <c r="PLO20" s="323"/>
      <c r="PLP20" s="323"/>
      <c r="PLQ20" s="323"/>
      <c r="PLR20" s="323"/>
      <c r="PLS20" s="323"/>
      <c r="PLT20" s="323"/>
      <c r="PLU20" s="323"/>
      <c r="PLV20" s="323"/>
      <c r="PLW20" s="409"/>
      <c r="PLX20" s="409"/>
      <c r="PLY20" s="323"/>
      <c r="PLZ20" s="323"/>
      <c r="PMA20" s="323"/>
      <c r="PMB20" s="323"/>
      <c r="PMC20" s="323"/>
      <c r="PMD20" s="323"/>
      <c r="PME20" s="323"/>
      <c r="PMF20" s="323"/>
      <c r="PMG20" s="323"/>
      <c r="PMH20" s="323"/>
      <c r="PMI20" s="409"/>
      <c r="PMJ20" s="409"/>
      <c r="PMK20" s="323"/>
      <c r="PML20" s="323"/>
      <c r="PMM20" s="323"/>
      <c r="PMN20" s="323"/>
      <c r="PMO20" s="323"/>
      <c r="PMP20" s="323"/>
      <c r="PMQ20" s="323"/>
      <c r="PMR20" s="323"/>
      <c r="PMS20" s="323"/>
      <c r="PMT20" s="323"/>
      <c r="PMU20" s="409"/>
      <c r="PMV20" s="409"/>
      <c r="PMW20" s="323"/>
      <c r="PMX20" s="323"/>
      <c r="PMY20" s="323"/>
      <c r="PMZ20" s="323"/>
      <c r="PNA20" s="323"/>
      <c r="PNB20" s="323"/>
      <c r="PNC20" s="323"/>
      <c r="PND20" s="323"/>
      <c r="PNE20" s="323"/>
      <c r="PNF20" s="323"/>
      <c r="PNG20" s="409"/>
      <c r="PNH20" s="409"/>
      <c r="PNI20" s="323"/>
      <c r="PNJ20" s="323"/>
      <c r="PNK20" s="323"/>
      <c r="PNL20" s="323"/>
      <c r="PNM20" s="323"/>
      <c r="PNN20" s="323"/>
      <c r="PNO20" s="323"/>
      <c r="PNP20" s="323"/>
      <c r="PNQ20" s="323"/>
      <c r="PNR20" s="323"/>
      <c r="PNS20" s="409"/>
      <c r="PNT20" s="409"/>
      <c r="PNU20" s="323"/>
      <c r="PNV20" s="323"/>
      <c r="PNW20" s="323"/>
      <c r="PNX20" s="323"/>
      <c r="PNY20" s="323"/>
      <c r="PNZ20" s="323"/>
      <c r="POA20" s="323"/>
      <c r="POB20" s="323"/>
      <c r="POC20" s="323"/>
      <c r="POD20" s="323"/>
      <c r="POE20" s="409"/>
      <c r="POF20" s="409"/>
      <c r="POG20" s="323"/>
      <c r="POH20" s="323"/>
      <c r="POI20" s="323"/>
      <c r="POJ20" s="323"/>
      <c r="POK20" s="323"/>
      <c r="POL20" s="323"/>
      <c r="POM20" s="323"/>
      <c r="PON20" s="323"/>
      <c r="POO20" s="323"/>
      <c r="POP20" s="323"/>
      <c r="POQ20" s="409"/>
      <c r="POR20" s="409"/>
      <c r="POS20" s="323"/>
      <c r="POT20" s="323"/>
      <c r="POU20" s="323"/>
      <c r="POV20" s="323"/>
      <c r="POW20" s="323"/>
      <c r="POX20" s="323"/>
      <c r="POY20" s="323"/>
      <c r="POZ20" s="323"/>
      <c r="PPA20" s="323"/>
      <c r="PPB20" s="323"/>
      <c r="PPC20" s="409"/>
      <c r="PPD20" s="409"/>
      <c r="PPE20" s="323"/>
      <c r="PPF20" s="323"/>
      <c r="PPG20" s="323"/>
      <c r="PPH20" s="323"/>
      <c r="PPI20" s="323"/>
      <c r="PPJ20" s="323"/>
      <c r="PPK20" s="323"/>
      <c r="PPL20" s="323"/>
      <c r="PPM20" s="323"/>
      <c r="PPN20" s="323"/>
      <c r="PPO20" s="409"/>
      <c r="PPP20" s="409"/>
      <c r="PPQ20" s="323"/>
      <c r="PPR20" s="323"/>
      <c r="PPS20" s="323"/>
      <c r="PPT20" s="323"/>
      <c r="PPU20" s="323"/>
      <c r="PPV20" s="323"/>
      <c r="PPW20" s="323"/>
      <c r="PPX20" s="323"/>
      <c r="PPY20" s="323"/>
      <c r="PPZ20" s="323"/>
      <c r="PQA20" s="409"/>
      <c r="PQB20" s="409"/>
      <c r="PQC20" s="323"/>
      <c r="PQD20" s="323"/>
      <c r="PQE20" s="323"/>
      <c r="PQF20" s="323"/>
      <c r="PQG20" s="323"/>
      <c r="PQH20" s="323"/>
      <c r="PQI20" s="323"/>
      <c r="PQJ20" s="323"/>
      <c r="PQK20" s="323"/>
      <c r="PQL20" s="323"/>
      <c r="PQM20" s="409"/>
      <c r="PQN20" s="409"/>
      <c r="PQO20" s="323"/>
      <c r="PQP20" s="323"/>
      <c r="PQQ20" s="323"/>
      <c r="PQR20" s="323"/>
      <c r="PQS20" s="323"/>
      <c r="PQT20" s="323"/>
      <c r="PQU20" s="323"/>
      <c r="PQV20" s="323"/>
      <c r="PQW20" s="323"/>
      <c r="PQX20" s="323"/>
      <c r="PQY20" s="409"/>
      <c r="PQZ20" s="409"/>
      <c r="PRA20" s="323"/>
      <c r="PRB20" s="323"/>
      <c r="PRC20" s="323"/>
      <c r="PRD20" s="323"/>
      <c r="PRE20" s="323"/>
      <c r="PRF20" s="323"/>
      <c r="PRG20" s="323"/>
      <c r="PRH20" s="323"/>
      <c r="PRI20" s="323"/>
      <c r="PRJ20" s="323"/>
      <c r="PRK20" s="409"/>
      <c r="PRL20" s="409"/>
      <c r="PRM20" s="323"/>
      <c r="PRN20" s="323"/>
      <c r="PRO20" s="323"/>
      <c r="PRP20" s="323"/>
      <c r="PRQ20" s="323"/>
      <c r="PRR20" s="323"/>
      <c r="PRS20" s="323"/>
      <c r="PRT20" s="323"/>
      <c r="PRU20" s="323"/>
      <c r="PRV20" s="323"/>
      <c r="PRW20" s="409"/>
      <c r="PRX20" s="409"/>
      <c r="PRY20" s="323"/>
      <c r="PRZ20" s="323"/>
      <c r="PSA20" s="323"/>
      <c r="PSB20" s="323"/>
      <c r="PSC20" s="323"/>
      <c r="PSD20" s="323"/>
      <c r="PSE20" s="323"/>
      <c r="PSF20" s="323"/>
      <c r="PSG20" s="323"/>
      <c r="PSH20" s="323"/>
      <c r="PSI20" s="409"/>
      <c r="PSJ20" s="409"/>
      <c r="PSK20" s="323"/>
      <c r="PSL20" s="323"/>
      <c r="PSM20" s="323"/>
      <c r="PSN20" s="323"/>
      <c r="PSO20" s="323"/>
      <c r="PSP20" s="323"/>
      <c r="PSQ20" s="323"/>
      <c r="PSR20" s="323"/>
      <c r="PSS20" s="323"/>
      <c r="PST20" s="323"/>
      <c r="PSU20" s="409"/>
      <c r="PSV20" s="409"/>
      <c r="PSW20" s="323"/>
      <c r="PSX20" s="323"/>
      <c r="PSY20" s="323"/>
      <c r="PSZ20" s="323"/>
      <c r="PTA20" s="323"/>
      <c r="PTB20" s="323"/>
      <c r="PTC20" s="323"/>
      <c r="PTD20" s="323"/>
      <c r="PTE20" s="323"/>
      <c r="PTF20" s="323"/>
      <c r="PTG20" s="409"/>
      <c r="PTH20" s="409"/>
      <c r="PTI20" s="323"/>
      <c r="PTJ20" s="323"/>
      <c r="PTK20" s="323"/>
      <c r="PTL20" s="323"/>
      <c r="PTM20" s="323"/>
      <c r="PTN20" s="323"/>
      <c r="PTO20" s="323"/>
      <c r="PTP20" s="323"/>
      <c r="PTQ20" s="323"/>
      <c r="PTR20" s="323"/>
      <c r="PTS20" s="409"/>
      <c r="PTT20" s="409"/>
      <c r="PTU20" s="323"/>
      <c r="PTV20" s="323"/>
      <c r="PTW20" s="323"/>
      <c r="PTX20" s="323"/>
      <c r="PTY20" s="323"/>
      <c r="PTZ20" s="323"/>
      <c r="PUA20" s="323"/>
      <c r="PUB20" s="323"/>
      <c r="PUC20" s="323"/>
      <c r="PUD20" s="323"/>
      <c r="PUE20" s="409"/>
      <c r="PUF20" s="409"/>
      <c r="PUG20" s="323"/>
      <c r="PUH20" s="323"/>
      <c r="PUI20" s="323"/>
      <c r="PUJ20" s="323"/>
      <c r="PUK20" s="323"/>
      <c r="PUL20" s="323"/>
      <c r="PUM20" s="323"/>
      <c r="PUN20" s="323"/>
      <c r="PUO20" s="323"/>
      <c r="PUP20" s="323"/>
      <c r="PUQ20" s="409"/>
      <c r="PUR20" s="409"/>
      <c r="PUS20" s="323"/>
      <c r="PUT20" s="323"/>
      <c r="PUU20" s="323"/>
      <c r="PUV20" s="323"/>
      <c r="PUW20" s="323"/>
      <c r="PUX20" s="323"/>
      <c r="PUY20" s="323"/>
      <c r="PUZ20" s="323"/>
      <c r="PVA20" s="323"/>
      <c r="PVB20" s="323"/>
      <c r="PVC20" s="409"/>
      <c r="PVD20" s="409"/>
      <c r="PVE20" s="323"/>
      <c r="PVF20" s="323"/>
      <c r="PVG20" s="323"/>
      <c r="PVH20" s="323"/>
      <c r="PVI20" s="323"/>
      <c r="PVJ20" s="323"/>
      <c r="PVK20" s="323"/>
      <c r="PVL20" s="323"/>
      <c r="PVM20" s="323"/>
      <c r="PVN20" s="323"/>
      <c r="PVO20" s="409"/>
      <c r="PVP20" s="409"/>
      <c r="PVQ20" s="323"/>
      <c r="PVR20" s="323"/>
      <c r="PVS20" s="323"/>
      <c r="PVT20" s="323"/>
      <c r="PVU20" s="323"/>
      <c r="PVV20" s="323"/>
      <c r="PVW20" s="323"/>
      <c r="PVX20" s="323"/>
      <c r="PVY20" s="323"/>
      <c r="PVZ20" s="323"/>
      <c r="PWA20" s="409"/>
      <c r="PWB20" s="409"/>
      <c r="PWC20" s="323"/>
      <c r="PWD20" s="323"/>
      <c r="PWE20" s="323"/>
      <c r="PWF20" s="323"/>
      <c r="PWG20" s="323"/>
      <c r="PWH20" s="323"/>
      <c r="PWI20" s="323"/>
      <c r="PWJ20" s="323"/>
      <c r="PWK20" s="323"/>
      <c r="PWL20" s="323"/>
      <c r="PWM20" s="409"/>
      <c r="PWN20" s="409"/>
      <c r="PWO20" s="323"/>
      <c r="PWP20" s="323"/>
      <c r="PWQ20" s="323"/>
      <c r="PWR20" s="323"/>
      <c r="PWS20" s="323"/>
      <c r="PWT20" s="323"/>
      <c r="PWU20" s="323"/>
      <c r="PWV20" s="323"/>
      <c r="PWW20" s="323"/>
      <c r="PWX20" s="323"/>
      <c r="PWY20" s="409"/>
      <c r="PWZ20" s="409"/>
      <c r="PXA20" s="323"/>
      <c r="PXB20" s="323"/>
      <c r="PXC20" s="323"/>
      <c r="PXD20" s="323"/>
      <c r="PXE20" s="323"/>
      <c r="PXF20" s="323"/>
      <c r="PXG20" s="323"/>
      <c r="PXH20" s="323"/>
      <c r="PXI20" s="323"/>
      <c r="PXJ20" s="323"/>
      <c r="PXK20" s="409"/>
      <c r="PXL20" s="409"/>
      <c r="PXM20" s="323"/>
      <c r="PXN20" s="323"/>
      <c r="PXO20" s="323"/>
      <c r="PXP20" s="323"/>
      <c r="PXQ20" s="323"/>
      <c r="PXR20" s="323"/>
      <c r="PXS20" s="323"/>
      <c r="PXT20" s="323"/>
      <c r="PXU20" s="323"/>
      <c r="PXV20" s="323"/>
      <c r="PXW20" s="409"/>
      <c r="PXX20" s="409"/>
      <c r="PXY20" s="323"/>
      <c r="PXZ20" s="323"/>
      <c r="PYA20" s="323"/>
      <c r="PYB20" s="323"/>
      <c r="PYC20" s="323"/>
      <c r="PYD20" s="323"/>
      <c r="PYE20" s="323"/>
      <c r="PYF20" s="323"/>
      <c r="PYG20" s="323"/>
      <c r="PYH20" s="323"/>
      <c r="PYI20" s="409"/>
      <c r="PYJ20" s="409"/>
      <c r="PYK20" s="323"/>
      <c r="PYL20" s="323"/>
      <c r="PYM20" s="323"/>
      <c r="PYN20" s="323"/>
      <c r="PYO20" s="323"/>
      <c r="PYP20" s="323"/>
      <c r="PYQ20" s="323"/>
      <c r="PYR20" s="323"/>
      <c r="PYS20" s="323"/>
      <c r="PYT20" s="323"/>
      <c r="PYU20" s="409"/>
      <c r="PYV20" s="409"/>
      <c r="PYW20" s="323"/>
      <c r="PYX20" s="323"/>
      <c r="PYY20" s="323"/>
      <c r="PYZ20" s="323"/>
      <c r="PZA20" s="323"/>
      <c r="PZB20" s="323"/>
      <c r="PZC20" s="323"/>
      <c r="PZD20" s="323"/>
      <c r="PZE20" s="323"/>
      <c r="PZF20" s="323"/>
      <c r="PZG20" s="409"/>
      <c r="PZH20" s="409"/>
      <c r="PZI20" s="323"/>
      <c r="PZJ20" s="323"/>
      <c r="PZK20" s="323"/>
      <c r="PZL20" s="323"/>
      <c r="PZM20" s="323"/>
      <c r="PZN20" s="323"/>
      <c r="PZO20" s="323"/>
      <c r="PZP20" s="323"/>
      <c r="PZQ20" s="323"/>
      <c r="PZR20" s="323"/>
      <c r="PZS20" s="409"/>
      <c r="PZT20" s="409"/>
      <c r="PZU20" s="323"/>
      <c r="PZV20" s="323"/>
      <c r="PZW20" s="323"/>
      <c r="PZX20" s="323"/>
      <c r="PZY20" s="323"/>
      <c r="PZZ20" s="323"/>
      <c r="QAA20" s="323"/>
      <c r="QAB20" s="323"/>
      <c r="QAC20" s="323"/>
      <c r="QAD20" s="323"/>
      <c r="QAE20" s="409"/>
      <c r="QAF20" s="409"/>
      <c r="QAG20" s="323"/>
      <c r="QAH20" s="323"/>
      <c r="QAI20" s="323"/>
      <c r="QAJ20" s="323"/>
      <c r="QAK20" s="323"/>
      <c r="QAL20" s="323"/>
      <c r="QAM20" s="323"/>
      <c r="QAN20" s="323"/>
      <c r="QAO20" s="323"/>
      <c r="QAP20" s="323"/>
      <c r="QAQ20" s="409"/>
      <c r="QAR20" s="409"/>
      <c r="QAS20" s="323"/>
      <c r="QAT20" s="323"/>
      <c r="QAU20" s="323"/>
      <c r="QAV20" s="323"/>
      <c r="QAW20" s="323"/>
      <c r="QAX20" s="323"/>
      <c r="QAY20" s="323"/>
      <c r="QAZ20" s="323"/>
      <c r="QBA20" s="323"/>
      <c r="QBB20" s="323"/>
      <c r="QBC20" s="409"/>
      <c r="QBD20" s="409"/>
      <c r="QBE20" s="323"/>
      <c r="QBF20" s="323"/>
      <c r="QBG20" s="323"/>
      <c r="QBH20" s="323"/>
      <c r="QBI20" s="323"/>
      <c r="QBJ20" s="323"/>
      <c r="QBK20" s="323"/>
      <c r="QBL20" s="323"/>
      <c r="QBM20" s="323"/>
      <c r="QBN20" s="323"/>
      <c r="QBO20" s="409"/>
      <c r="QBP20" s="409"/>
      <c r="QBQ20" s="323"/>
      <c r="QBR20" s="323"/>
      <c r="QBS20" s="323"/>
      <c r="QBT20" s="323"/>
      <c r="QBU20" s="323"/>
      <c r="QBV20" s="323"/>
      <c r="QBW20" s="323"/>
      <c r="QBX20" s="323"/>
      <c r="QBY20" s="323"/>
      <c r="QBZ20" s="323"/>
      <c r="QCA20" s="409"/>
      <c r="QCB20" s="409"/>
      <c r="QCC20" s="323"/>
      <c r="QCD20" s="323"/>
      <c r="QCE20" s="323"/>
      <c r="QCF20" s="323"/>
      <c r="QCG20" s="323"/>
      <c r="QCH20" s="323"/>
      <c r="QCI20" s="323"/>
      <c r="QCJ20" s="323"/>
      <c r="QCK20" s="323"/>
      <c r="QCL20" s="323"/>
      <c r="QCM20" s="409"/>
      <c r="QCN20" s="409"/>
      <c r="QCO20" s="323"/>
      <c r="QCP20" s="323"/>
      <c r="QCQ20" s="323"/>
      <c r="QCR20" s="323"/>
      <c r="QCS20" s="323"/>
      <c r="QCT20" s="323"/>
      <c r="QCU20" s="323"/>
      <c r="QCV20" s="323"/>
      <c r="QCW20" s="323"/>
      <c r="QCX20" s="323"/>
      <c r="QCY20" s="409"/>
      <c r="QCZ20" s="409"/>
      <c r="QDA20" s="323"/>
      <c r="QDB20" s="323"/>
      <c r="QDC20" s="323"/>
      <c r="QDD20" s="323"/>
      <c r="QDE20" s="323"/>
      <c r="QDF20" s="323"/>
      <c r="QDG20" s="323"/>
      <c r="QDH20" s="323"/>
      <c r="QDI20" s="323"/>
      <c r="QDJ20" s="323"/>
      <c r="QDK20" s="409"/>
      <c r="QDL20" s="409"/>
      <c r="QDM20" s="323"/>
      <c r="QDN20" s="323"/>
      <c r="QDO20" s="323"/>
      <c r="QDP20" s="323"/>
      <c r="QDQ20" s="323"/>
      <c r="QDR20" s="323"/>
      <c r="QDS20" s="323"/>
      <c r="QDT20" s="323"/>
      <c r="QDU20" s="323"/>
      <c r="QDV20" s="323"/>
      <c r="QDW20" s="409"/>
      <c r="QDX20" s="409"/>
      <c r="QDY20" s="323"/>
      <c r="QDZ20" s="323"/>
      <c r="QEA20" s="323"/>
      <c r="QEB20" s="323"/>
      <c r="QEC20" s="323"/>
      <c r="QED20" s="323"/>
      <c r="QEE20" s="323"/>
      <c r="QEF20" s="323"/>
      <c r="QEG20" s="323"/>
      <c r="QEH20" s="323"/>
      <c r="QEI20" s="409"/>
      <c r="QEJ20" s="409"/>
      <c r="QEK20" s="323"/>
      <c r="QEL20" s="323"/>
      <c r="QEM20" s="323"/>
      <c r="QEN20" s="323"/>
      <c r="QEO20" s="323"/>
      <c r="QEP20" s="323"/>
      <c r="QEQ20" s="323"/>
      <c r="QER20" s="323"/>
      <c r="QES20" s="323"/>
      <c r="QET20" s="323"/>
      <c r="QEU20" s="409"/>
      <c r="QEV20" s="409"/>
      <c r="QEW20" s="323"/>
      <c r="QEX20" s="323"/>
      <c r="QEY20" s="323"/>
      <c r="QEZ20" s="323"/>
      <c r="QFA20" s="323"/>
      <c r="QFB20" s="323"/>
      <c r="QFC20" s="323"/>
      <c r="QFD20" s="323"/>
      <c r="QFE20" s="323"/>
      <c r="QFF20" s="323"/>
      <c r="QFG20" s="409"/>
      <c r="QFH20" s="409"/>
      <c r="QFI20" s="323"/>
      <c r="QFJ20" s="323"/>
      <c r="QFK20" s="323"/>
      <c r="QFL20" s="323"/>
      <c r="QFM20" s="323"/>
      <c r="QFN20" s="323"/>
      <c r="QFO20" s="323"/>
      <c r="QFP20" s="323"/>
      <c r="QFQ20" s="323"/>
      <c r="QFR20" s="323"/>
      <c r="QFS20" s="409"/>
      <c r="QFT20" s="409"/>
      <c r="QFU20" s="323"/>
      <c r="QFV20" s="323"/>
      <c r="QFW20" s="323"/>
      <c r="QFX20" s="323"/>
      <c r="QFY20" s="323"/>
      <c r="QFZ20" s="323"/>
      <c r="QGA20" s="323"/>
      <c r="QGB20" s="323"/>
      <c r="QGC20" s="323"/>
      <c r="QGD20" s="323"/>
      <c r="QGE20" s="409"/>
      <c r="QGF20" s="409"/>
      <c r="QGG20" s="323"/>
      <c r="QGH20" s="323"/>
      <c r="QGI20" s="323"/>
      <c r="QGJ20" s="323"/>
      <c r="QGK20" s="323"/>
      <c r="QGL20" s="323"/>
      <c r="QGM20" s="323"/>
      <c r="QGN20" s="323"/>
      <c r="QGO20" s="323"/>
      <c r="QGP20" s="323"/>
      <c r="QGQ20" s="409"/>
      <c r="QGR20" s="409"/>
      <c r="QGS20" s="323"/>
      <c r="QGT20" s="323"/>
      <c r="QGU20" s="323"/>
      <c r="QGV20" s="323"/>
      <c r="QGW20" s="323"/>
      <c r="QGX20" s="323"/>
      <c r="QGY20" s="323"/>
      <c r="QGZ20" s="323"/>
      <c r="QHA20" s="323"/>
      <c r="QHB20" s="323"/>
      <c r="QHC20" s="409"/>
      <c r="QHD20" s="409"/>
      <c r="QHE20" s="323"/>
      <c r="QHF20" s="323"/>
      <c r="QHG20" s="323"/>
      <c r="QHH20" s="323"/>
      <c r="QHI20" s="323"/>
      <c r="QHJ20" s="323"/>
      <c r="QHK20" s="323"/>
      <c r="QHL20" s="323"/>
      <c r="QHM20" s="323"/>
      <c r="QHN20" s="323"/>
      <c r="QHO20" s="409"/>
      <c r="QHP20" s="409"/>
      <c r="QHQ20" s="323"/>
      <c r="QHR20" s="323"/>
      <c r="QHS20" s="323"/>
      <c r="QHT20" s="323"/>
      <c r="QHU20" s="323"/>
      <c r="QHV20" s="323"/>
      <c r="QHW20" s="323"/>
      <c r="QHX20" s="323"/>
      <c r="QHY20" s="323"/>
      <c r="QHZ20" s="323"/>
      <c r="QIA20" s="409"/>
      <c r="QIB20" s="409"/>
      <c r="QIC20" s="323"/>
      <c r="QID20" s="323"/>
      <c r="QIE20" s="323"/>
      <c r="QIF20" s="323"/>
      <c r="QIG20" s="323"/>
      <c r="QIH20" s="323"/>
      <c r="QII20" s="323"/>
      <c r="QIJ20" s="323"/>
      <c r="QIK20" s="323"/>
      <c r="QIL20" s="323"/>
      <c r="QIM20" s="409"/>
      <c r="QIN20" s="409"/>
      <c r="QIO20" s="323"/>
      <c r="QIP20" s="323"/>
      <c r="QIQ20" s="323"/>
      <c r="QIR20" s="323"/>
      <c r="QIS20" s="323"/>
      <c r="QIT20" s="323"/>
      <c r="QIU20" s="323"/>
      <c r="QIV20" s="323"/>
      <c r="QIW20" s="323"/>
      <c r="QIX20" s="323"/>
      <c r="QIY20" s="409"/>
      <c r="QIZ20" s="409"/>
      <c r="QJA20" s="323"/>
      <c r="QJB20" s="323"/>
      <c r="QJC20" s="323"/>
      <c r="QJD20" s="323"/>
      <c r="QJE20" s="323"/>
      <c r="QJF20" s="323"/>
      <c r="QJG20" s="323"/>
      <c r="QJH20" s="323"/>
      <c r="QJI20" s="323"/>
      <c r="QJJ20" s="323"/>
      <c r="QJK20" s="409"/>
      <c r="QJL20" s="409"/>
      <c r="QJM20" s="323"/>
      <c r="QJN20" s="323"/>
      <c r="QJO20" s="323"/>
      <c r="QJP20" s="323"/>
      <c r="QJQ20" s="323"/>
      <c r="QJR20" s="323"/>
      <c r="QJS20" s="323"/>
      <c r="QJT20" s="323"/>
      <c r="QJU20" s="323"/>
      <c r="QJV20" s="323"/>
      <c r="QJW20" s="409"/>
      <c r="QJX20" s="409"/>
      <c r="QJY20" s="323"/>
      <c r="QJZ20" s="323"/>
      <c r="QKA20" s="323"/>
      <c r="QKB20" s="323"/>
      <c r="QKC20" s="323"/>
      <c r="QKD20" s="323"/>
      <c r="QKE20" s="323"/>
      <c r="QKF20" s="323"/>
      <c r="QKG20" s="323"/>
      <c r="QKH20" s="323"/>
      <c r="QKI20" s="409"/>
      <c r="QKJ20" s="409"/>
      <c r="QKK20" s="323"/>
      <c r="QKL20" s="323"/>
      <c r="QKM20" s="323"/>
      <c r="QKN20" s="323"/>
      <c r="QKO20" s="323"/>
      <c r="QKP20" s="323"/>
      <c r="QKQ20" s="323"/>
      <c r="QKR20" s="323"/>
      <c r="QKS20" s="323"/>
      <c r="QKT20" s="323"/>
      <c r="QKU20" s="409"/>
      <c r="QKV20" s="409"/>
      <c r="QKW20" s="323"/>
      <c r="QKX20" s="323"/>
      <c r="QKY20" s="323"/>
      <c r="QKZ20" s="323"/>
      <c r="QLA20" s="323"/>
      <c r="QLB20" s="323"/>
      <c r="QLC20" s="323"/>
      <c r="QLD20" s="323"/>
      <c r="QLE20" s="323"/>
      <c r="QLF20" s="323"/>
      <c r="QLG20" s="409"/>
      <c r="QLH20" s="409"/>
      <c r="QLI20" s="323"/>
      <c r="QLJ20" s="323"/>
      <c r="QLK20" s="323"/>
      <c r="QLL20" s="323"/>
      <c r="QLM20" s="323"/>
      <c r="QLN20" s="323"/>
      <c r="QLO20" s="323"/>
      <c r="QLP20" s="323"/>
      <c r="QLQ20" s="323"/>
      <c r="QLR20" s="323"/>
      <c r="QLS20" s="409"/>
      <c r="QLT20" s="409"/>
      <c r="QLU20" s="323"/>
      <c r="QLV20" s="323"/>
      <c r="QLW20" s="323"/>
      <c r="QLX20" s="323"/>
      <c r="QLY20" s="323"/>
      <c r="QLZ20" s="323"/>
      <c r="QMA20" s="323"/>
      <c r="QMB20" s="323"/>
      <c r="QMC20" s="323"/>
      <c r="QMD20" s="323"/>
      <c r="QME20" s="409"/>
      <c r="QMF20" s="409"/>
      <c r="QMG20" s="323"/>
      <c r="QMH20" s="323"/>
      <c r="QMI20" s="323"/>
      <c r="QMJ20" s="323"/>
      <c r="QMK20" s="323"/>
      <c r="QML20" s="323"/>
      <c r="QMM20" s="323"/>
      <c r="QMN20" s="323"/>
      <c r="QMO20" s="323"/>
      <c r="QMP20" s="323"/>
      <c r="QMQ20" s="409"/>
      <c r="QMR20" s="409"/>
      <c r="QMS20" s="323"/>
      <c r="QMT20" s="323"/>
      <c r="QMU20" s="323"/>
      <c r="QMV20" s="323"/>
      <c r="QMW20" s="323"/>
      <c r="QMX20" s="323"/>
      <c r="QMY20" s="323"/>
      <c r="QMZ20" s="323"/>
      <c r="QNA20" s="323"/>
      <c r="QNB20" s="323"/>
      <c r="QNC20" s="409"/>
      <c r="QND20" s="409"/>
      <c r="QNE20" s="323"/>
      <c r="QNF20" s="323"/>
      <c r="QNG20" s="323"/>
      <c r="QNH20" s="323"/>
      <c r="QNI20" s="323"/>
      <c r="QNJ20" s="323"/>
      <c r="QNK20" s="323"/>
      <c r="QNL20" s="323"/>
      <c r="QNM20" s="323"/>
      <c r="QNN20" s="323"/>
      <c r="QNO20" s="409"/>
      <c r="QNP20" s="409"/>
      <c r="QNQ20" s="323"/>
      <c r="QNR20" s="323"/>
      <c r="QNS20" s="323"/>
      <c r="QNT20" s="323"/>
      <c r="QNU20" s="323"/>
      <c r="QNV20" s="323"/>
      <c r="QNW20" s="323"/>
      <c r="QNX20" s="323"/>
      <c r="QNY20" s="323"/>
      <c r="QNZ20" s="323"/>
      <c r="QOA20" s="409"/>
      <c r="QOB20" s="409"/>
      <c r="QOC20" s="323"/>
      <c r="QOD20" s="323"/>
      <c r="QOE20" s="323"/>
      <c r="QOF20" s="323"/>
      <c r="QOG20" s="323"/>
      <c r="QOH20" s="323"/>
      <c r="QOI20" s="323"/>
      <c r="QOJ20" s="323"/>
      <c r="QOK20" s="323"/>
      <c r="QOL20" s="323"/>
      <c r="QOM20" s="409"/>
      <c r="QON20" s="409"/>
      <c r="QOO20" s="323"/>
      <c r="QOP20" s="323"/>
      <c r="QOQ20" s="323"/>
      <c r="QOR20" s="323"/>
      <c r="QOS20" s="323"/>
      <c r="QOT20" s="323"/>
      <c r="QOU20" s="323"/>
      <c r="QOV20" s="323"/>
      <c r="QOW20" s="323"/>
      <c r="QOX20" s="323"/>
      <c r="QOY20" s="409"/>
      <c r="QOZ20" s="409"/>
      <c r="QPA20" s="323"/>
      <c r="QPB20" s="323"/>
      <c r="QPC20" s="323"/>
      <c r="QPD20" s="323"/>
      <c r="QPE20" s="323"/>
      <c r="QPF20" s="323"/>
      <c r="QPG20" s="323"/>
      <c r="QPH20" s="323"/>
      <c r="QPI20" s="323"/>
      <c r="QPJ20" s="323"/>
      <c r="QPK20" s="409"/>
      <c r="QPL20" s="409"/>
      <c r="QPM20" s="323"/>
      <c r="QPN20" s="323"/>
      <c r="QPO20" s="323"/>
      <c r="QPP20" s="323"/>
      <c r="QPQ20" s="323"/>
      <c r="QPR20" s="323"/>
      <c r="QPS20" s="323"/>
      <c r="QPT20" s="323"/>
      <c r="QPU20" s="323"/>
      <c r="QPV20" s="323"/>
      <c r="QPW20" s="409"/>
      <c r="QPX20" s="409"/>
      <c r="QPY20" s="323"/>
      <c r="QPZ20" s="323"/>
      <c r="QQA20" s="323"/>
      <c r="QQB20" s="323"/>
      <c r="QQC20" s="323"/>
      <c r="QQD20" s="323"/>
      <c r="QQE20" s="323"/>
      <c r="QQF20" s="323"/>
      <c r="QQG20" s="323"/>
      <c r="QQH20" s="323"/>
      <c r="QQI20" s="409"/>
      <c r="QQJ20" s="409"/>
      <c r="QQK20" s="323"/>
      <c r="QQL20" s="323"/>
      <c r="QQM20" s="323"/>
      <c r="QQN20" s="323"/>
      <c r="QQO20" s="323"/>
      <c r="QQP20" s="323"/>
      <c r="QQQ20" s="323"/>
      <c r="QQR20" s="323"/>
      <c r="QQS20" s="323"/>
      <c r="QQT20" s="323"/>
      <c r="QQU20" s="409"/>
      <c r="QQV20" s="409"/>
      <c r="QQW20" s="323"/>
      <c r="QQX20" s="323"/>
      <c r="QQY20" s="323"/>
      <c r="QQZ20" s="323"/>
      <c r="QRA20" s="323"/>
      <c r="QRB20" s="323"/>
      <c r="QRC20" s="323"/>
      <c r="QRD20" s="323"/>
      <c r="QRE20" s="323"/>
      <c r="QRF20" s="323"/>
      <c r="QRG20" s="409"/>
      <c r="QRH20" s="409"/>
      <c r="QRI20" s="323"/>
      <c r="QRJ20" s="323"/>
      <c r="QRK20" s="323"/>
      <c r="QRL20" s="323"/>
      <c r="QRM20" s="323"/>
      <c r="QRN20" s="323"/>
      <c r="QRO20" s="323"/>
      <c r="QRP20" s="323"/>
      <c r="QRQ20" s="323"/>
      <c r="QRR20" s="323"/>
      <c r="QRS20" s="409"/>
      <c r="QRT20" s="409"/>
      <c r="QRU20" s="323"/>
      <c r="QRV20" s="323"/>
      <c r="QRW20" s="323"/>
      <c r="QRX20" s="323"/>
      <c r="QRY20" s="323"/>
      <c r="QRZ20" s="323"/>
      <c r="QSA20" s="323"/>
      <c r="QSB20" s="323"/>
      <c r="QSC20" s="323"/>
      <c r="QSD20" s="323"/>
      <c r="QSE20" s="409"/>
      <c r="QSF20" s="409"/>
      <c r="QSG20" s="323"/>
      <c r="QSH20" s="323"/>
      <c r="QSI20" s="323"/>
      <c r="QSJ20" s="323"/>
      <c r="QSK20" s="323"/>
      <c r="QSL20" s="323"/>
      <c r="QSM20" s="323"/>
      <c r="QSN20" s="323"/>
      <c r="QSO20" s="323"/>
      <c r="QSP20" s="323"/>
      <c r="QSQ20" s="409"/>
      <c r="QSR20" s="409"/>
      <c r="QSS20" s="323"/>
      <c r="QST20" s="323"/>
      <c r="QSU20" s="323"/>
      <c r="QSV20" s="323"/>
      <c r="QSW20" s="323"/>
      <c r="QSX20" s="323"/>
      <c r="QSY20" s="323"/>
      <c r="QSZ20" s="323"/>
      <c r="QTA20" s="323"/>
      <c r="QTB20" s="323"/>
      <c r="QTC20" s="409"/>
      <c r="QTD20" s="409"/>
      <c r="QTE20" s="323"/>
      <c r="QTF20" s="323"/>
      <c r="QTG20" s="323"/>
      <c r="QTH20" s="323"/>
      <c r="QTI20" s="323"/>
      <c r="QTJ20" s="323"/>
      <c r="QTK20" s="323"/>
      <c r="QTL20" s="323"/>
      <c r="QTM20" s="323"/>
      <c r="QTN20" s="323"/>
      <c r="QTO20" s="409"/>
      <c r="QTP20" s="409"/>
      <c r="QTQ20" s="323"/>
      <c r="QTR20" s="323"/>
      <c r="QTS20" s="323"/>
      <c r="QTT20" s="323"/>
      <c r="QTU20" s="323"/>
      <c r="QTV20" s="323"/>
      <c r="QTW20" s="323"/>
      <c r="QTX20" s="323"/>
      <c r="QTY20" s="323"/>
      <c r="QTZ20" s="323"/>
      <c r="QUA20" s="409"/>
      <c r="QUB20" s="409"/>
      <c r="QUC20" s="323"/>
      <c r="QUD20" s="323"/>
      <c r="QUE20" s="323"/>
      <c r="QUF20" s="323"/>
      <c r="QUG20" s="323"/>
      <c r="QUH20" s="323"/>
      <c r="QUI20" s="323"/>
      <c r="QUJ20" s="323"/>
      <c r="QUK20" s="323"/>
      <c r="QUL20" s="323"/>
      <c r="QUM20" s="409"/>
      <c r="QUN20" s="409"/>
      <c r="QUO20" s="323"/>
      <c r="QUP20" s="323"/>
      <c r="QUQ20" s="323"/>
      <c r="QUR20" s="323"/>
      <c r="QUS20" s="323"/>
      <c r="QUT20" s="323"/>
      <c r="QUU20" s="323"/>
      <c r="QUV20" s="323"/>
      <c r="QUW20" s="323"/>
      <c r="QUX20" s="323"/>
      <c r="QUY20" s="409"/>
      <c r="QUZ20" s="409"/>
      <c r="QVA20" s="323"/>
      <c r="QVB20" s="323"/>
      <c r="QVC20" s="323"/>
      <c r="QVD20" s="323"/>
      <c r="QVE20" s="323"/>
      <c r="QVF20" s="323"/>
      <c r="QVG20" s="323"/>
      <c r="QVH20" s="323"/>
      <c r="QVI20" s="323"/>
      <c r="QVJ20" s="323"/>
      <c r="QVK20" s="409"/>
      <c r="QVL20" s="409"/>
      <c r="QVM20" s="323"/>
      <c r="QVN20" s="323"/>
      <c r="QVO20" s="323"/>
      <c r="QVP20" s="323"/>
      <c r="QVQ20" s="323"/>
      <c r="QVR20" s="323"/>
      <c r="QVS20" s="323"/>
      <c r="QVT20" s="323"/>
      <c r="QVU20" s="323"/>
      <c r="QVV20" s="323"/>
      <c r="QVW20" s="409"/>
      <c r="QVX20" s="409"/>
      <c r="QVY20" s="323"/>
      <c r="QVZ20" s="323"/>
      <c r="QWA20" s="323"/>
      <c r="QWB20" s="323"/>
      <c r="QWC20" s="323"/>
      <c r="QWD20" s="323"/>
      <c r="QWE20" s="323"/>
      <c r="QWF20" s="323"/>
      <c r="QWG20" s="323"/>
      <c r="QWH20" s="323"/>
      <c r="QWI20" s="409"/>
      <c r="QWJ20" s="409"/>
      <c r="QWK20" s="323"/>
      <c r="QWL20" s="323"/>
      <c r="QWM20" s="323"/>
      <c r="QWN20" s="323"/>
      <c r="QWO20" s="323"/>
      <c r="QWP20" s="323"/>
      <c r="QWQ20" s="323"/>
      <c r="QWR20" s="323"/>
      <c r="QWS20" s="323"/>
      <c r="QWT20" s="323"/>
      <c r="QWU20" s="409"/>
      <c r="QWV20" s="409"/>
      <c r="QWW20" s="323"/>
      <c r="QWX20" s="323"/>
      <c r="QWY20" s="323"/>
      <c r="QWZ20" s="323"/>
      <c r="QXA20" s="323"/>
      <c r="QXB20" s="323"/>
      <c r="QXC20" s="323"/>
      <c r="QXD20" s="323"/>
      <c r="QXE20" s="323"/>
      <c r="QXF20" s="323"/>
      <c r="QXG20" s="409"/>
      <c r="QXH20" s="409"/>
      <c r="QXI20" s="323"/>
      <c r="QXJ20" s="323"/>
      <c r="QXK20" s="323"/>
      <c r="QXL20" s="323"/>
      <c r="QXM20" s="323"/>
      <c r="QXN20" s="323"/>
      <c r="QXO20" s="323"/>
      <c r="QXP20" s="323"/>
      <c r="QXQ20" s="323"/>
      <c r="QXR20" s="323"/>
      <c r="QXS20" s="409"/>
      <c r="QXT20" s="409"/>
      <c r="QXU20" s="323"/>
      <c r="QXV20" s="323"/>
      <c r="QXW20" s="323"/>
      <c r="QXX20" s="323"/>
      <c r="QXY20" s="323"/>
      <c r="QXZ20" s="323"/>
      <c r="QYA20" s="323"/>
      <c r="QYB20" s="323"/>
      <c r="QYC20" s="323"/>
      <c r="QYD20" s="323"/>
      <c r="QYE20" s="409"/>
      <c r="QYF20" s="409"/>
      <c r="QYG20" s="323"/>
      <c r="QYH20" s="323"/>
      <c r="QYI20" s="323"/>
      <c r="QYJ20" s="323"/>
      <c r="QYK20" s="323"/>
      <c r="QYL20" s="323"/>
      <c r="QYM20" s="323"/>
      <c r="QYN20" s="323"/>
      <c r="QYO20" s="323"/>
      <c r="QYP20" s="323"/>
      <c r="QYQ20" s="409"/>
      <c r="QYR20" s="409"/>
      <c r="QYS20" s="323"/>
      <c r="QYT20" s="323"/>
      <c r="QYU20" s="323"/>
      <c r="QYV20" s="323"/>
      <c r="QYW20" s="323"/>
      <c r="QYX20" s="323"/>
      <c r="QYY20" s="323"/>
      <c r="QYZ20" s="323"/>
      <c r="QZA20" s="323"/>
      <c r="QZB20" s="323"/>
      <c r="QZC20" s="409"/>
      <c r="QZD20" s="409"/>
      <c r="QZE20" s="323"/>
      <c r="QZF20" s="323"/>
      <c r="QZG20" s="323"/>
      <c r="QZH20" s="323"/>
      <c r="QZI20" s="323"/>
      <c r="QZJ20" s="323"/>
      <c r="QZK20" s="323"/>
      <c r="QZL20" s="323"/>
      <c r="QZM20" s="323"/>
      <c r="QZN20" s="323"/>
      <c r="QZO20" s="409"/>
      <c r="QZP20" s="409"/>
      <c r="QZQ20" s="323"/>
      <c r="QZR20" s="323"/>
      <c r="QZS20" s="323"/>
      <c r="QZT20" s="323"/>
      <c r="QZU20" s="323"/>
      <c r="QZV20" s="323"/>
      <c r="QZW20" s="323"/>
      <c r="QZX20" s="323"/>
      <c r="QZY20" s="323"/>
      <c r="QZZ20" s="323"/>
      <c r="RAA20" s="409"/>
      <c r="RAB20" s="409"/>
      <c r="RAC20" s="323"/>
      <c r="RAD20" s="323"/>
      <c r="RAE20" s="323"/>
      <c r="RAF20" s="323"/>
      <c r="RAG20" s="323"/>
      <c r="RAH20" s="323"/>
      <c r="RAI20" s="323"/>
      <c r="RAJ20" s="323"/>
      <c r="RAK20" s="323"/>
      <c r="RAL20" s="323"/>
      <c r="RAM20" s="409"/>
      <c r="RAN20" s="409"/>
      <c r="RAO20" s="323"/>
      <c r="RAP20" s="323"/>
      <c r="RAQ20" s="323"/>
      <c r="RAR20" s="323"/>
      <c r="RAS20" s="323"/>
      <c r="RAT20" s="323"/>
      <c r="RAU20" s="323"/>
      <c r="RAV20" s="323"/>
      <c r="RAW20" s="323"/>
      <c r="RAX20" s="323"/>
      <c r="RAY20" s="409"/>
      <c r="RAZ20" s="409"/>
      <c r="RBA20" s="323"/>
      <c r="RBB20" s="323"/>
      <c r="RBC20" s="323"/>
      <c r="RBD20" s="323"/>
      <c r="RBE20" s="323"/>
      <c r="RBF20" s="323"/>
      <c r="RBG20" s="323"/>
      <c r="RBH20" s="323"/>
      <c r="RBI20" s="323"/>
      <c r="RBJ20" s="323"/>
      <c r="RBK20" s="409"/>
      <c r="RBL20" s="409"/>
      <c r="RBM20" s="323"/>
      <c r="RBN20" s="323"/>
      <c r="RBO20" s="323"/>
      <c r="RBP20" s="323"/>
      <c r="RBQ20" s="323"/>
      <c r="RBR20" s="323"/>
      <c r="RBS20" s="323"/>
      <c r="RBT20" s="323"/>
      <c r="RBU20" s="323"/>
      <c r="RBV20" s="323"/>
      <c r="RBW20" s="409"/>
      <c r="RBX20" s="409"/>
      <c r="RBY20" s="323"/>
      <c r="RBZ20" s="323"/>
      <c r="RCA20" s="323"/>
      <c r="RCB20" s="323"/>
      <c r="RCC20" s="323"/>
      <c r="RCD20" s="323"/>
      <c r="RCE20" s="323"/>
      <c r="RCF20" s="323"/>
      <c r="RCG20" s="323"/>
      <c r="RCH20" s="323"/>
      <c r="RCI20" s="409"/>
      <c r="RCJ20" s="409"/>
      <c r="RCK20" s="323"/>
      <c r="RCL20" s="323"/>
      <c r="RCM20" s="323"/>
      <c r="RCN20" s="323"/>
      <c r="RCO20" s="323"/>
      <c r="RCP20" s="323"/>
      <c r="RCQ20" s="323"/>
      <c r="RCR20" s="323"/>
      <c r="RCS20" s="323"/>
      <c r="RCT20" s="323"/>
      <c r="RCU20" s="409"/>
      <c r="RCV20" s="409"/>
      <c r="RCW20" s="323"/>
      <c r="RCX20" s="323"/>
      <c r="RCY20" s="323"/>
      <c r="RCZ20" s="323"/>
      <c r="RDA20" s="323"/>
      <c r="RDB20" s="323"/>
      <c r="RDC20" s="323"/>
      <c r="RDD20" s="323"/>
      <c r="RDE20" s="323"/>
      <c r="RDF20" s="323"/>
      <c r="RDG20" s="409"/>
      <c r="RDH20" s="409"/>
      <c r="RDI20" s="323"/>
      <c r="RDJ20" s="323"/>
      <c r="RDK20" s="323"/>
      <c r="RDL20" s="323"/>
      <c r="RDM20" s="323"/>
      <c r="RDN20" s="323"/>
      <c r="RDO20" s="323"/>
      <c r="RDP20" s="323"/>
      <c r="RDQ20" s="323"/>
      <c r="RDR20" s="323"/>
      <c r="RDS20" s="409"/>
      <c r="RDT20" s="409"/>
      <c r="RDU20" s="323"/>
      <c r="RDV20" s="323"/>
      <c r="RDW20" s="323"/>
      <c r="RDX20" s="323"/>
      <c r="RDY20" s="323"/>
      <c r="RDZ20" s="323"/>
      <c r="REA20" s="323"/>
      <c r="REB20" s="323"/>
      <c r="REC20" s="323"/>
      <c r="RED20" s="323"/>
      <c r="REE20" s="409"/>
      <c r="REF20" s="409"/>
      <c r="REG20" s="323"/>
      <c r="REH20" s="323"/>
      <c r="REI20" s="323"/>
      <c r="REJ20" s="323"/>
      <c r="REK20" s="323"/>
      <c r="REL20" s="323"/>
      <c r="REM20" s="323"/>
      <c r="REN20" s="323"/>
      <c r="REO20" s="323"/>
      <c r="REP20" s="323"/>
      <c r="REQ20" s="409"/>
      <c r="RER20" s="409"/>
      <c r="RES20" s="323"/>
      <c r="RET20" s="323"/>
      <c r="REU20" s="323"/>
      <c r="REV20" s="323"/>
      <c r="REW20" s="323"/>
      <c r="REX20" s="323"/>
      <c r="REY20" s="323"/>
      <c r="REZ20" s="323"/>
      <c r="RFA20" s="323"/>
      <c r="RFB20" s="323"/>
      <c r="RFC20" s="409"/>
      <c r="RFD20" s="409"/>
      <c r="RFE20" s="323"/>
      <c r="RFF20" s="323"/>
      <c r="RFG20" s="323"/>
      <c r="RFH20" s="323"/>
      <c r="RFI20" s="323"/>
      <c r="RFJ20" s="323"/>
      <c r="RFK20" s="323"/>
      <c r="RFL20" s="323"/>
      <c r="RFM20" s="323"/>
      <c r="RFN20" s="323"/>
      <c r="RFO20" s="409"/>
      <c r="RFP20" s="409"/>
      <c r="RFQ20" s="323"/>
      <c r="RFR20" s="323"/>
      <c r="RFS20" s="323"/>
      <c r="RFT20" s="323"/>
      <c r="RFU20" s="323"/>
      <c r="RFV20" s="323"/>
      <c r="RFW20" s="323"/>
      <c r="RFX20" s="323"/>
      <c r="RFY20" s="323"/>
      <c r="RFZ20" s="323"/>
      <c r="RGA20" s="409"/>
      <c r="RGB20" s="409"/>
      <c r="RGC20" s="323"/>
      <c r="RGD20" s="323"/>
      <c r="RGE20" s="323"/>
      <c r="RGF20" s="323"/>
      <c r="RGG20" s="323"/>
      <c r="RGH20" s="323"/>
      <c r="RGI20" s="323"/>
      <c r="RGJ20" s="323"/>
      <c r="RGK20" s="323"/>
      <c r="RGL20" s="323"/>
      <c r="RGM20" s="409"/>
      <c r="RGN20" s="409"/>
      <c r="RGO20" s="323"/>
      <c r="RGP20" s="323"/>
      <c r="RGQ20" s="323"/>
      <c r="RGR20" s="323"/>
      <c r="RGS20" s="323"/>
      <c r="RGT20" s="323"/>
      <c r="RGU20" s="323"/>
      <c r="RGV20" s="323"/>
      <c r="RGW20" s="323"/>
      <c r="RGX20" s="323"/>
      <c r="RGY20" s="409"/>
      <c r="RGZ20" s="409"/>
      <c r="RHA20" s="323"/>
      <c r="RHB20" s="323"/>
      <c r="RHC20" s="323"/>
      <c r="RHD20" s="323"/>
      <c r="RHE20" s="323"/>
      <c r="RHF20" s="323"/>
      <c r="RHG20" s="323"/>
      <c r="RHH20" s="323"/>
      <c r="RHI20" s="323"/>
      <c r="RHJ20" s="323"/>
      <c r="RHK20" s="409"/>
      <c r="RHL20" s="409"/>
      <c r="RHM20" s="323"/>
      <c r="RHN20" s="323"/>
      <c r="RHO20" s="323"/>
      <c r="RHP20" s="323"/>
      <c r="RHQ20" s="323"/>
      <c r="RHR20" s="323"/>
      <c r="RHS20" s="323"/>
      <c r="RHT20" s="323"/>
      <c r="RHU20" s="323"/>
      <c r="RHV20" s="323"/>
      <c r="RHW20" s="409"/>
      <c r="RHX20" s="409"/>
      <c r="RHY20" s="323"/>
      <c r="RHZ20" s="323"/>
      <c r="RIA20" s="323"/>
      <c r="RIB20" s="323"/>
      <c r="RIC20" s="323"/>
      <c r="RID20" s="323"/>
      <c r="RIE20" s="323"/>
      <c r="RIF20" s="323"/>
      <c r="RIG20" s="323"/>
      <c r="RIH20" s="323"/>
      <c r="RII20" s="409"/>
      <c r="RIJ20" s="409"/>
      <c r="RIK20" s="323"/>
      <c r="RIL20" s="323"/>
      <c r="RIM20" s="323"/>
      <c r="RIN20" s="323"/>
      <c r="RIO20" s="323"/>
      <c r="RIP20" s="323"/>
      <c r="RIQ20" s="323"/>
      <c r="RIR20" s="323"/>
      <c r="RIS20" s="323"/>
      <c r="RIT20" s="323"/>
      <c r="RIU20" s="409"/>
      <c r="RIV20" s="409"/>
      <c r="RIW20" s="323"/>
      <c r="RIX20" s="323"/>
      <c r="RIY20" s="323"/>
      <c r="RIZ20" s="323"/>
      <c r="RJA20" s="323"/>
      <c r="RJB20" s="323"/>
      <c r="RJC20" s="323"/>
      <c r="RJD20" s="323"/>
      <c r="RJE20" s="323"/>
      <c r="RJF20" s="323"/>
      <c r="RJG20" s="409"/>
      <c r="RJH20" s="409"/>
      <c r="RJI20" s="323"/>
      <c r="RJJ20" s="323"/>
      <c r="RJK20" s="323"/>
      <c r="RJL20" s="323"/>
      <c r="RJM20" s="323"/>
      <c r="RJN20" s="323"/>
      <c r="RJO20" s="323"/>
      <c r="RJP20" s="323"/>
      <c r="RJQ20" s="323"/>
      <c r="RJR20" s="323"/>
      <c r="RJS20" s="409"/>
      <c r="RJT20" s="409"/>
      <c r="RJU20" s="323"/>
      <c r="RJV20" s="323"/>
      <c r="RJW20" s="323"/>
      <c r="RJX20" s="323"/>
      <c r="RJY20" s="323"/>
      <c r="RJZ20" s="323"/>
      <c r="RKA20" s="323"/>
      <c r="RKB20" s="323"/>
      <c r="RKC20" s="323"/>
      <c r="RKD20" s="323"/>
      <c r="RKE20" s="409"/>
      <c r="RKF20" s="409"/>
      <c r="RKG20" s="323"/>
      <c r="RKH20" s="323"/>
      <c r="RKI20" s="323"/>
      <c r="RKJ20" s="323"/>
      <c r="RKK20" s="323"/>
      <c r="RKL20" s="323"/>
      <c r="RKM20" s="323"/>
      <c r="RKN20" s="323"/>
      <c r="RKO20" s="323"/>
      <c r="RKP20" s="323"/>
      <c r="RKQ20" s="409"/>
      <c r="RKR20" s="409"/>
      <c r="RKS20" s="323"/>
      <c r="RKT20" s="323"/>
      <c r="RKU20" s="323"/>
      <c r="RKV20" s="323"/>
      <c r="RKW20" s="323"/>
      <c r="RKX20" s="323"/>
      <c r="RKY20" s="323"/>
      <c r="RKZ20" s="323"/>
      <c r="RLA20" s="323"/>
      <c r="RLB20" s="323"/>
      <c r="RLC20" s="409"/>
      <c r="RLD20" s="409"/>
      <c r="RLE20" s="323"/>
      <c r="RLF20" s="323"/>
      <c r="RLG20" s="323"/>
      <c r="RLH20" s="323"/>
      <c r="RLI20" s="323"/>
      <c r="RLJ20" s="323"/>
      <c r="RLK20" s="323"/>
      <c r="RLL20" s="323"/>
      <c r="RLM20" s="323"/>
      <c r="RLN20" s="323"/>
      <c r="RLO20" s="409"/>
      <c r="RLP20" s="409"/>
      <c r="RLQ20" s="323"/>
      <c r="RLR20" s="323"/>
      <c r="RLS20" s="323"/>
      <c r="RLT20" s="323"/>
      <c r="RLU20" s="323"/>
      <c r="RLV20" s="323"/>
      <c r="RLW20" s="323"/>
      <c r="RLX20" s="323"/>
      <c r="RLY20" s="323"/>
      <c r="RLZ20" s="323"/>
      <c r="RMA20" s="409"/>
      <c r="RMB20" s="409"/>
      <c r="RMC20" s="323"/>
      <c r="RMD20" s="323"/>
      <c r="RME20" s="323"/>
      <c r="RMF20" s="323"/>
      <c r="RMG20" s="323"/>
      <c r="RMH20" s="323"/>
      <c r="RMI20" s="323"/>
      <c r="RMJ20" s="323"/>
      <c r="RMK20" s="323"/>
      <c r="RML20" s="323"/>
      <c r="RMM20" s="409"/>
      <c r="RMN20" s="409"/>
      <c r="RMO20" s="323"/>
      <c r="RMP20" s="323"/>
      <c r="RMQ20" s="323"/>
      <c r="RMR20" s="323"/>
      <c r="RMS20" s="323"/>
      <c r="RMT20" s="323"/>
      <c r="RMU20" s="323"/>
      <c r="RMV20" s="323"/>
      <c r="RMW20" s="323"/>
      <c r="RMX20" s="323"/>
      <c r="RMY20" s="409"/>
      <c r="RMZ20" s="409"/>
      <c r="RNA20" s="323"/>
      <c r="RNB20" s="323"/>
      <c r="RNC20" s="323"/>
      <c r="RND20" s="323"/>
      <c r="RNE20" s="323"/>
      <c r="RNF20" s="323"/>
      <c r="RNG20" s="323"/>
      <c r="RNH20" s="323"/>
      <c r="RNI20" s="323"/>
      <c r="RNJ20" s="323"/>
      <c r="RNK20" s="409"/>
      <c r="RNL20" s="409"/>
      <c r="RNM20" s="323"/>
      <c r="RNN20" s="323"/>
      <c r="RNO20" s="323"/>
      <c r="RNP20" s="323"/>
      <c r="RNQ20" s="323"/>
      <c r="RNR20" s="323"/>
      <c r="RNS20" s="323"/>
      <c r="RNT20" s="323"/>
      <c r="RNU20" s="323"/>
      <c r="RNV20" s="323"/>
      <c r="RNW20" s="409"/>
      <c r="RNX20" s="409"/>
      <c r="RNY20" s="323"/>
      <c r="RNZ20" s="323"/>
      <c r="ROA20" s="323"/>
      <c r="ROB20" s="323"/>
      <c r="ROC20" s="323"/>
      <c r="ROD20" s="323"/>
      <c r="ROE20" s="323"/>
      <c r="ROF20" s="323"/>
      <c r="ROG20" s="323"/>
      <c r="ROH20" s="323"/>
      <c r="ROI20" s="409"/>
      <c r="ROJ20" s="409"/>
      <c r="ROK20" s="323"/>
      <c r="ROL20" s="323"/>
      <c r="ROM20" s="323"/>
      <c r="RON20" s="323"/>
      <c r="ROO20" s="323"/>
      <c r="ROP20" s="323"/>
      <c r="ROQ20" s="323"/>
      <c r="ROR20" s="323"/>
      <c r="ROS20" s="323"/>
      <c r="ROT20" s="323"/>
      <c r="ROU20" s="409"/>
      <c r="ROV20" s="409"/>
      <c r="ROW20" s="323"/>
      <c r="ROX20" s="323"/>
      <c r="ROY20" s="323"/>
      <c r="ROZ20" s="323"/>
      <c r="RPA20" s="323"/>
      <c r="RPB20" s="323"/>
      <c r="RPC20" s="323"/>
      <c r="RPD20" s="323"/>
      <c r="RPE20" s="323"/>
      <c r="RPF20" s="323"/>
      <c r="RPG20" s="409"/>
      <c r="RPH20" s="409"/>
      <c r="RPI20" s="323"/>
      <c r="RPJ20" s="323"/>
      <c r="RPK20" s="323"/>
      <c r="RPL20" s="323"/>
      <c r="RPM20" s="323"/>
      <c r="RPN20" s="323"/>
      <c r="RPO20" s="323"/>
      <c r="RPP20" s="323"/>
      <c r="RPQ20" s="323"/>
      <c r="RPR20" s="323"/>
      <c r="RPS20" s="409"/>
      <c r="RPT20" s="409"/>
      <c r="RPU20" s="323"/>
      <c r="RPV20" s="323"/>
      <c r="RPW20" s="323"/>
      <c r="RPX20" s="323"/>
      <c r="RPY20" s="323"/>
      <c r="RPZ20" s="323"/>
      <c r="RQA20" s="323"/>
      <c r="RQB20" s="323"/>
      <c r="RQC20" s="323"/>
      <c r="RQD20" s="323"/>
      <c r="RQE20" s="409"/>
      <c r="RQF20" s="409"/>
      <c r="RQG20" s="323"/>
      <c r="RQH20" s="323"/>
      <c r="RQI20" s="323"/>
      <c r="RQJ20" s="323"/>
      <c r="RQK20" s="323"/>
      <c r="RQL20" s="323"/>
      <c r="RQM20" s="323"/>
      <c r="RQN20" s="323"/>
      <c r="RQO20" s="323"/>
      <c r="RQP20" s="323"/>
      <c r="RQQ20" s="409"/>
      <c r="RQR20" s="409"/>
      <c r="RQS20" s="323"/>
      <c r="RQT20" s="323"/>
      <c r="RQU20" s="323"/>
      <c r="RQV20" s="323"/>
      <c r="RQW20" s="323"/>
      <c r="RQX20" s="323"/>
      <c r="RQY20" s="323"/>
      <c r="RQZ20" s="323"/>
      <c r="RRA20" s="323"/>
      <c r="RRB20" s="323"/>
      <c r="RRC20" s="409"/>
      <c r="RRD20" s="409"/>
      <c r="RRE20" s="323"/>
      <c r="RRF20" s="323"/>
      <c r="RRG20" s="323"/>
      <c r="RRH20" s="323"/>
      <c r="RRI20" s="323"/>
      <c r="RRJ20" s="323"/>
      <c r="RRK20" s="323"/>
      <c r="RRL20" s="323"/>
      <c r="RRM20" s="323"/>
      <c r="RRN20" s="323"/>
      <c r="RRO20" s="409"/>
      <c r="RRP20" s="409"/>
      <c r="RRQ20" s="323"/>
      <c r="RRR20" s="323"/>
      <c r="RRS20" s="323"/>
      <c r="RRT20" s="323"/>
      <c r="RRU20" s="323"/>
      <c r="RRV20" s="323"/>
      <c r="RRW20" s="323"/>
      <c r="RRX20" s="323"/>
      <c r="RRY20" s="323"/>
      <c r="RRZ20" s="323"/>
      <c r="RSA20" s="409"/>
      <c r="RSB20" s="409"/>
      <c r="RSC20" s="323"/>
      <c r="RSD20" s="323"/>
      <c r="RSE20" s="323"/>
      <c r="RSF20" s="323"/>
      <c r="RSG20" s="323"/>
      <c r="RSH20" s="323"/>
      <c r="RSI20" s="323"/>
      <c r="RSJ20" s="323"/>
      <c r="RSK20" s="323"/>
      <c r="RSL20" s="323"/>
      <c r="RSM20" s="409"/>
      <c r="RSN20" s="409"/>
      <c r="RSO20" s="323"/>
      <c r="RSP20" s="323"/>
      <c r="RSQ20" s="323"/>
      <c r="RSR20" s="323"/>
      <c r="RSS20" s="323"/>
      <c r="RST20" s="323"/>
      <c r="RSU20" s="323"/>
      <c r="RSV20" s="323"/>
      <c r="RSW20" s="323"/>
      <c r="RSX20" s="323"/>
      <c r="RSY20" s="409"/>
      <c r="RSZ20" s="409"/>
      <c r="RTA20" s="323"/>
      <c r="RTB20" s="323"/>
      <c r="RTC20" s="323"/>
      <c r="RTD20" s="323"/>
      <c r="RTE20" s="323"/>
      <c r="RTF20" s="323"/>
      <c r="RTG20" s="323"/>
      <c r="RTH20" s="323"/>
      <c r="RTI20" s="323"/>
      <c r="RTJ20" s="323"/>
      <c r="RTK20" s="409"/>
      <c r="RTL20" s="409"/>
      <c r="RTM20" s="323"/>
      <c r="RTN20" s="323"/>
      <c r="RTO20" s="323"/>
      <c r="RTP20" s="323"/>
      <c r="RTQ20" s="323"/>
      <c r="RTR20" s="323"/>
      <c r="RTS20" s="323"/>
      <c r="RTT20" s="323"/>
      <c r="RTU20" s="323"/>
      <c r="RTV20" s="323"/>
      <c r="RTW20" s="409"/>
      <c r="RTX20" s="409"/>
      <c r="RTY20" s="323"/>
      <c r="RTZ20" s="323"/>
      <c r="RUA20" s="323"/>
      <c r="RUB20" s="323"/>
      <c r="RUC20" s="323"/>
      <c r="RUD20" s="323"/>
      <c r="RUE20" s="323"/>
      <c r="RUF20" s="323"/>
      <c r="RUG20" s="323"/>
      <c r="RUH20" s="323"/>
      <c r="RUI20" s="409"/>
      <c r="RUJ20" s="409"/>
      <c r="RUK20" s="323"/>
      <c r="RUL20" s="323"/>
      <c r="RUM20" s="323"/>
      <c r="RUN20" s="323"/>
      <c r="RUO20" s="323"/>
      <c r="RUP20" s="323"/>
      <c r="RUQ20" s="323"/>
      <c r="RUR20" s="323"/>
      <c r="RUS20" s="323"/>
      <c r="RUT20" s="323"/>
      <c r="RUU20" s="409"/>
      <c r="RUV20" s="409"/>
      <c r="RUW20" s="323"/>
      <c r="RUX20" s="323"/>
      <c r="RUY20" s="323"/>
      <c r="RUZ20" s="323"/>
      <c r="RVA20" s="323"/>
      <c r="RVB20" s="323"/>
      <c r="RVC20" s="323"/>
      <c r="RVD20" s="323"/>
      <c r="RVE20" s="323"/>
      <c r="RVF20" s="323"/>
      <c r="RVG20" s="409"/>
      <c r="RVH20" s="409"/>
      <c r="RVI20" s="323"/>
      <c r="RVJ20" s="323"/>
      <c r="RVK20" s="323"/>
      <c r="RVL20" s="323"/>
      <c r="RVM20" s="323"/>
      <c r="RVN20" s="323"/>
      <c r="RVO20" s="323"/>
      <c r="RVP20" s="323"/>
      <c r="RVQ20" s="323"/>
      <c r="RVR20" s="323"/>
      <c r="RVS20" s="409"/>
      <c r="RVT20" s="409"/>
      <c r="RVU20" s="323"/>
      <c r="RVV20" s="323"/>
      <c r="RVW20" s="323"/>
      <c r="RVX20" s="323"/>
      <c r="RVY20" s="323"/>
      <c r="RVZ20" s="323"/>
      <c r="RWA20" s="323"/>
      <c r="RWB20" s="323"/>
      <c r="RWC20" s="323"/>
      <c r="RWD20" s="323"/>
      <c r="RWE20" s="409"/>
      <c r="RWF20" s="409"/>
      <c r="RWG20" s="323"/>
      <c r="RWH20" s="323"/>
      <c r="RWI20" s="323"/>
      <c r="RWJ20" s="323"/>
      <c r="RWK20" s="323"/>
      <c r="RWL20" s="323"/>
      <c r="RWM20" s="323"/>
      <c r="RWN20" s="323"/>
      <c r="RWO20" s="323"/>
      <c r="RWP20" s="323"/>
      <c r="RWQ20" s="409"/>
      <c r="RWR20" s="409"/>
      <c r="RWS20" s="323"/>
      <c r="RWT20" s="323"/>
      <c r="RWU20" s="323"/>
      <c r="RWV20" s="323"/>
      <c r="RWW20" s="323"/>
      <c r="RWX20" s="323"/>
      <c r="RWY20" s="323"/>
      <c r="RWZ20" s="323"/>
      <c r="RXA20" s="323"/>
      <c r="RXB20" s="323"/>
      <c r="RXC20" s="409"/>
      <c r="RXD20" s="409"/>
      <c r="RXE20" s="323"/>
      <c r="RXF20" s="323"/>
      <c r="RXG20" s="323"/>
      <c r="RXH20" s="323"/>
      <c r="RXI20" s="323"/>
      <c r="RXJ20" s="323"/>
      <c r="RXK20" s="323"/>
      <c r="RXL20" s="323"/>
      <c r="RXM20" s="323"/>
      <c r="RXN20" s="323"/>
      <c r="RXO20" s="409"/>
      <c r="RXP20" s="409"/>
      <c r="RXQ20" s="323"/>
      <c r="RXR20" s="323"/>
      <c r="RXS20" s="323"/>
      <c r="RXT20" s="323"/>
      <c r="RXU20" s="323"/>
      <c r="RXV20" s="323"/>
      <c r="RXW20" s="323"/>
      <c r="RXX20" s="323"/>
      <c r="RXY20" s="323"/>
      <c r="RXZ20" s="323"/>
      <c r="RYA20" s="409"/>
      <c r="RYB20" s="409"/>
      <c r="RYC20" s="323"/>
      <c r="RYD20" s="323"/>
      <c r="RYE20" s="323"/>
      <c r="RYF20" s="323"/>
      <c r="RYG20" s="323"/>
      <c r="RYH20" s="323"/>
      <c r="RYI20" s="323"/>
      <c r="RYJ20" s="323"/>
      <c r="RYK20" s="323"/>
      <c r="RYL20" s="323"/>
      <c r="RYM20" s="409"/>
      <c r="RYN20" s="409"/>
      <c r="RYO20" s="323"/>
      <c r="RYP20" s="323"/>
      <c r="RYQ20" s="323"/>
      <c r="RYR20" s="323"/>
      <c r="RYS20" s="323"/>
      <c r="RYT20" s="323"/>
      <c r="RYU20" s="323"/>
      <c r="RYV20" s="323"/>
      <c r="RYW20" s="323"/>
      <c r="RYX20" s="323"/>
      <c r="RYY20" s="409"/>
      <c r="RYZ20" s="409"/>
      <c r="RZA20" s="323"/>
      <c r="RZB20" s="323"/>
      <c r="RZC20" s="323"/>
      <c r="RZD20" s="323"/>
      <c r="RZE20" s="323"/>
      <c r="RZF20" s="323"/>
      <c r="RZG20" s="323"/>
      <c r="RZH20" s="323"/>
      <c r="RZI20" s="323"/>
      <c r="RZJ20" s="323"/>
      <c r="RZK20" s="409"/>
      <c r="RZL20" s="409"/>
      <c r="RZM20" s="323"/>
      <c r="RZN20" s="323"/>
      <c r="RZO20" s="323"/>
      <c r="RZP20" s="323"/>
      <c r="RZQ20" s="323"/>
      <c r="RZR20" s="323"/>
      <c r="RZS20" s="323"/>
      <c r="RZT20" s="323"/>
      <c r="RZU20" s="323"/>
      <c r="RZV20" s="323"/>
      <c r="RZW20" s="409"/>
      <c r="RZX20" s="409"/>
      <c r="RZY20" s="323"/>
      <c r="RZZ20" s="323"/>
      <c r="SAA20" s="323"/>
      <c r="SAB20" s="323"/>
      <c r="SAC20" s="323"/>
      <c r="SAD20" s="323"/>
      <c r="SAE20" s="323"/>
      <c r="SAF20" s="323"/>
      <c r="SAG20" s="323"/>
      <c r="SAH20" s="323"/>
      <c r="SAI20" s="409"/>
      <c r="SAJ20" s="409"/>
      <c r="SAK20" s="323"/>
      <c r="SAL20" s="323"/>
      <c r="SAM20" s="323"/>
      <c r="SAN20" s="323"/>
      <c r="SAO20" s="323"/>
      <c r="SAP20" s="323"/>
      <c r="SAQ20" s="323"/>
      <c r="SAR20" s="323"/>
      <c r="SAS20" s="323"/>
      <c r="SAT20" s="323"/>
      <c r="SAU20" s="409"/>
      <c r="SAV20" s="409"/>
      <c r="SAW20" s="323"/>
      <c r="SAX20" s="323"/>
      <c r="SAY20" s="323"/>
      <c r="SAZ20" s="323"/>
      <c r="SBA20" s="323"/>
      <c r="SBB20" s="323"/>
      <c r="SBC20" s="323"/>
      <c r="SBD20" s="323"/>
      <c r="SBE20" s="323"/>
      <c r="SBF20" s="323"/>
      <c r="SBG20" s="409"/>
      <c r="SBH20" s="409"/>
      <c r="SBI20" s="323"/>
      <c r="SBJ20" s="323"/>
      <c r="SBK20" s="323"/>
      <c r="SBL20" s="323"/>
      <c r="SBM20" s="323"/>
      <c r="SBN20" s="323"/>
      <c r="SBO20" s="323"/>
      <c r="SBP20" s="323"/>
      <c r="SBQ20" s="323"/>
      <c r="SBR20" s="323"/>
      <c r="SBS20" s="409"/>
      <c r="SBT20" s="409"/>
      <c r="SBU20" s="323"/>
      <c r="SBV20" s="323"/>
      <c r="SBW20" s="323"/>
      <c r="SBX20" s="323"/>
      <c r="SBY20" s="323"/>
      <c r="SBZ20" s="323"/>
      <c r="SCA20" s="323"/>
      <c r="SCB20" s="323"/>
      <c r="SCC20" s="323"/>
      <c r="SCD20" s="323"/>
      <c r="SCE20" s="409"/>
      <c r="SCF20" s="409"/>
      <c r="SCG20" s="323"/>
      <c r="SCH20" s="323"/>
      <c r="SCI20" s="323"/>
      <c r="SCJ20" s="323"/>
      <c r="SCK20" s="323"/>
      <c r="SCL20" s="323"/>
      <c r="SCM20" s="323"/>
      <c r="SCN20" s="323"/>
      <c r="SCO20" s="323"/>
      <c r="SCP20" s="323"/>
      <c r="SCQ20" s="409"/>
      <c r="SCR20" s="409"/>
      <c r="SCS20" s="323"/>
      <c r="SCT20" s="323"/>
      <c r="SCU20" s="323"/>
      <c r="SCV20" s="323"/>
      <c r="SCW20" s="323"/>
      <c r="SCX20" s="323"/>
      <c r="SCY20" s="323"/>
      <c r="SCZ20" s="323"/>
      <c r="SDA20" s="323"/>
      <c r="SDB20" s="323"/>
      <c r="SDC20" s="409"/>
      <c r="SDD20" s="409"/>
      <c r="SDE20" s="323"/>
      <c r="SDF20" s="323"/>
      <c r="SDG20" s="323"/>
      <c r="SDH20" s="323"/>
      <c r="SDI20" s="323"/>
      <c r="SDJ20" s="323"/>
      <c r="SDK20" s="323"/>
      <c r="SDL20" s="323"/>
      <c r="SDM20" s="323"/>
      <c r="SDN20" s="323"/>
      <c r="SDO20" s="409"/>
      <c r="SDP20" s="409"/>
      <c r="SDQ20" s="323"/>
      <c r="SDR20" s="323"/>
      <c r="SDS20" s="323"/>
      <c r="SDT20" s="323"/>
      <c r="SDU20" s="323"/>
      <c r="SDV20" s="323"/>
      <c r="SDW20" s="323"/>
      <c r="SDX20" s="323"/>
      <c r="SDY20" s="323"/>
      <c r="SDZ20" s="323"/>
      <c r="SEA20" s="409"/>
      <c r="SEB20" s="409"/>
      <c r="SEC20" s="323"/>
      <c r="SED20" s="323"/>
      <c r="SEE20" s="323"/>
      <c r="SEF20" s="323"/>
      <c r="SEG20" s="323"/>
      <c r="SEH20" s="323"/>
      <c r="SEI20" s="323"/>
      <c r="SEJ20" s="323"/>
      <c r="SEK20" s="323"/>
      <c r="SEL20" s="323"/>
      <c r="SEM20" s="409"/>
      <c r="SEN20" s="409"/>
      <c r="SEO20" s="323"/>
      <c r="SEP20" s="323"/>
      <c r="SEQ20" s="323"/>
      <c r="SER20" s="323"/>
      <c r="SES20" s="323"/>
      <c r="SET20" s="323"/>
      <c r="SEU20" s="323"/>
      <c r="SEV20" s="323"/>
      <c r="SEW20" s="323"/>
      <c r="SEX20" s="323"/>
      <c r="SEY20" s="409"/>
      <c r="SEZ20" s="409"/>
      <c r="SFA20" s="323"/>
      <c r="SFB20" s="323"/>
      <c r="SFC20" s="323"/>
      <c r="SFD20" s="323"/>
      <c r="SFE20" s="323"/>
      <c r="SFF20" s="323"/>
      <c r="SFG20" s="323"/>
      <c r="SFH20" s="323"/>
      <c r="SFI20" s="323"/>
      <c r="SFJ20" s="323"/>
      <c r="SFK20" s="409"/>
      <c r="SFL20" s="409"/>
      <c r="SFM20" s="323"/>
      <c r="SFN20" s="323"/>
      <c r="SFO20" s="323"/>
      <c r="SFP20" s="323"/>
      <c r="SFQ20" s="323"/>
      <c r="SFR20" s="323"/>
      <c r="SFS20" s="323"/>
      <c r="SFT20" s="323"/>
      <c r="SFU20" s="323"/>
      <c r="SFV20" s="323"/>
      <c r="SFW20" s="409"/>
      <c r="SFX20" s="409"/>
      <c r="SFY20" s="323"/>
      <c r="SFZ20" s="323"/>
      <c r="SGA20" s="323"/>
      <c r="SGB20" s="323"/>
      <c r="SGC20" s="323"/>
      <c r="SGD20" s="323"/>
      <c r="SGE20" s="323"/>
      <c r="SGF20" s="323"/>
      <c r="SGG20" s="323"/>
      <c r="SGH20" s="323"/>
      <c r="SGI20" s="409"/>
      <c r="SGJ20" s="409"/>
      <c r="SGK20" s="323"/>
      <c r="SGL20" s="323"/>
      <c r="SGM20" s="323"/>
      <c r="SGN20" s="323"/>
      <c r="SGO20" s="323"/>
      <c r="SGP20" s="323"/>
      <c r="SGQ20" s="323"/>
      <c r="SGR20" s="323"/>
      <c r="SGS20" s="323"/>
      <c r="SGT20" s="323"/>
      <c r="SGU20" s="409"/>
      <c r="SGV20" s="409"/>
      <c r="SGW20" s="323"/>
      <c r="SGX20" s="323"/>
      <c r="SGY20" s="323"/>
      <c r="SGZ20" s="323"/>
      <c r="SHA20" s="323"/>
      <c r="SHB20" s="323"/>
      <c r="SHC20" s="323"/>
      <c r="SHD20" s="323"/>
      <c r="SHE20" s="323"/>
      <c r="SHF20" s="323"/>
      <c r="SHG20" s="409"/>
      <c r="SHH20" s="409"/>
      <c r="SHI20" s="323"/>
      <c r="SHJ20" s="323"/>
      <c r="SHK20" s="323"/>
      <c r="SHL20" s="323"/>
      <c r="SHM20" s="323"/>
      <c r="SHN20" s="323"/>
      <c r="SHO20" s="323"/>
      <c r="SHP20" s="323"/>
      <c r="SHQ20" s="323"/>
      <c r="SHR20" s="323"/>
      <c r="SHS20" s="409"/>
      <c r="SHT20" s="409"/>
      <c r="SHU20" s="323"/>
      <c r="SHV20" s="323"/>
      <c r="SHW20" s="323"/>
      <c r="SHX20" s="323"/>
      <c r="SHY20" s="323"/>
      <c r="SHZ20" s="323"/>
      <c r="SIA20" s="323"/>
      <c r="SIB20" s="323"/>
      <c r="SIC20" s="323"/>
      <c r="SID20" s="323"/>
      <c r="SIE20" s="409"/>
      <c r="SIF20" s="409"/>
      <c r="SIG20" s="323"/>
      <c r="SIH20" s="323"/>
      <c r="SII20" s="323"/>
      <c r="SIJ20" s="323"/>
      <c r="SIK20" s="323"/>
      <c r="SIL20" s="323"/>
      <c r="SIM20" s="323"/>
      <c r="SIN20" s="323"/>
      <c r="SIO20" s="323"/>
      <c r="SIP20" s="323"/>
      <c r="SIQ20" s="409"/>
      <c r="SIR20" s="409"/>
      <c r="SIS20" s="323"/>
      <c r="SIT20" s="323"/>
      <c r="SIU20" s="323"/>
      <c r="SIV20" s="323"/>
      <c r="SIW20" s="323"/>
      <c r="SIX20" s="323"/>
      <c r="SIY20" s="323"/>
      <c r="SIZ20" s="323"/>
      <c r="SJA20" s="323"/>
      <c r="SJB20" s="323"/>
      <c r="SJC20" s="409"/>
      <c r="SJD20" s="409"/>
      <c r="SJE20" s="323"/>
      <c r="SJF20" s="323"/>
      <c r="SJG20" s="323"/>
      <c r="SJH20" s="323"/>
      <c r="SJI20" s="323"/>
      <c r="SJJ20" s="323"/>
      <c r="SJK20" s="323"/>
      <c r="SJL20" s="323"/>
      <c r="SJM20" s="323"/>
      <c r="SJN20" s="323"/>
      <c r="SJO20" s="409"/>
      <c r="SJP20" s="409"/>
      <c r="SJQ20" s="323"/>
      <c r="SJR20" s="323"/>
      <c r="SJS20" s="323"/>
      <c r="SJT20" s="323"/>
      <c r="SJU20" s="323"/>
      <c r="SJV20" s="323"/>
      <c r="SJW20" s="323"/>
      <c r="SJX20" s="323"/>
      <c r="SJY20" s="323"/>
      <c r="SJZ20" s="323"/>
      <c r="SKA20" s="409"/>
      <c r="SKB20" s="409"/>
      <c r="SKC20" s="323"/>
      <c r="SKD20" s="323"/>
      <c r="SKE20" s="323"/>
      <c r="SKF20" s="323"/>
      <c r="SKG20" s="323"/>
      <c r="SKH20" s="323"/>
      <c r="SKI20" s="323"/>
      <c r="SKJ20" s="323"/>
      <c r="SKK20" s="323"/>
      <c r="SKL20" s="323"/>
      <c r="SKM20" s="409"/>
      <c r="SKN20" s="409"/>
      <c r="SKO20" s="323"/>
      <c r="SKP20" s="323"/>
      <c r="SKQ20" s="323"/>
      <c r="SKR20" s="323"/>
      <c r="SKS20" s="323"/>
      <c r="SKT20" s="323"/>
      <c r="SKU20" s="323"/>
      <c r="SKV20" s="323"/>
      <c r="SKW20" s="323"/>
      <c r="SKX20" s="323"/>
      <c r="SKY20" s="409"/>
      <c r="SKZ20" s="409"/>
      <c r="SLA20" s="323"/>
      <c r="SLB20" s="323"/>
      <c r="SLC20" s="323"/>
      <c r="SLD20" s="323"/>
      <c r="SLE20" s="323"/>
      <c r="SLF20" s="323"/>
      <c r="SLG20" s="323"/>
      <c r="SLH20" s="323"/>
      <c r="SLI20" s="323"/>
      <c r="SLJ20" s="323"/>
      <c r="SLK20" s="409"/>
      <c r="SLL20" s="409"/>
      <c r="SLM20" s="323"/>
      <c r="SLN20" s="323"/>
      <c r="SLO20" s="323"/>
      <c r="SLP20" s="323"/>
      <c r="SLQ20" s="323"/>
      <c r="SLR20" s="323"/>
      <c r="SLS20" s="323"/>
      <c r="SLT20" s="323"/>
      <c r="SLU20" s="323"/>
      <c r="SLV20" s="323"/>
      <c r="SLW20" s="409"/>
      <c r="SLX20" s="409"/>
      <c r="SLY20" s="323"/>
      <c r="SLZ20" s="323"/>
      <c r="SMA20" s="323"/>
      <c r="SMB20" s="323"/>
      <c r="SMC20" s="323"/>
      <c r="SMD20" s="323"/>
      <c r="SME20" s="323"/>
      <c r="SMF20" s="323"/>
      <c r="SMG20" s="323"/>
      <c r="SMH20" s="323"/>
      <c r="SMI20" s="409"/>
      <c r="SMJ20" s="409"/>
      <c r="SMK20" s="323"/>
      <c r="SML20" s="323"/>
      <c r="SMM20" s="323"/>
      <c r="SMN20" s="323"/>
      <c r="SMO20" s="323"/>
      <c r="SMP20" s="323"/>
      <c r="SMQ20" s="323"/>
      <c r="SMR20" s="323"/>
      <c r="SMS20" s="323"/>
      <c r="SMT20" s="323"/>
      <c r="SMU20" s="409"/>
      <c r="SMV20" s="409"/>
      <c r="SMW20" s="323"/>
      <c r="SMX20" s="323"/>
      <c r="SMY20" s="323"/>
      <c r="SMZ20" s="323"/>
      <c r="SNA20" s="323"/>
      <c r="SNB20" s="323"/>
      <c r="SNC20" s="323"/>
      <c r="SND20" s="323"/>
      <c r="SNE20" s="323"/>
      <c r="SNF20" s="323"/>
      <c r="SNG20" s="409"/>
      <c r="SNH20" s="409"/>
      <c r="SNI20" s="323"/>
      <c r="SNJ20" s="323"/>
      <c r="SNK20" s="323"/>
      <c r="SNL20" s="323"/>
      <c r="SNM20" s="323"/>
      <c r="SNN20" s="323"/>
      <c r="SNO20" s="323"/>
      <c r="SNP20" s="323"/>
      <c r="SNQ20" s="323"/>
      <c r="SNR20" s="323"/>
      <c r="SNS20" s="409"/>
      <c r="SNT20" s="409"/>
      <c r="SNU20" s="323"/>
      <c r="SNV20" s="323"/>
      <c r="SNW20" s="323"/>
      <c r="SNX20" s="323"/>
      <c r="SNY20" s="323"/>
      <c r="SNZ20" s="323"/>
      <c r="SOA20" s="323"/>
      <c r="SOB20" s="323"/>
      <c r="SOC20" s="323"/>
      <c r="SOD20" s="323"/>
      <c r="SOE20" s="409"/>
      <c r="SOF20" s="409"/>
      <c r="SOG20" s="323"/>
      <c r="SOH20" s="323"/>
      <c r="SOI20" s="323"/>
      <c r="SOJ20" s="323"/>
      <c r="SOK20" s="323"/>
      <c r="SOL20" s="323"/>
      <c r="SOM20" s="323"/>
      <c r="SON20" s="323"/>
      <c r="SOO20" s="323"/>
      <c r="SOP20" s="323"/>
      <c r="SOQ20" s="409"/>
      <c r="SOR20" s="409"/>
      <c r="SOS20" s="323"/>
      <c r="SOT20" s="323"/>
      <c r="SOU20" s="323"/>
      <c r="SOV20" s="323"/>
      <c r="SOW20" s="323"/>
      <c r="SOX20" s="323"/>
      <c r="SOY20" s="323"/>
      <c r="SOZ20" s="323"/>
      <c r="SPA20" s="323"/>
      <c r="SPB20" s="323"/>
      <c r="SPC20" s="409"/>
      <c r="SPD20" s="409"/>
      <c r="SPE20" s="323"/>
      <c r="SPF20" s="323"/>
      <c r="SPG20" s="323"/>
      <c r="SPH20" s="323"/>
      <c r="SPI20" s="323"/>
      <c r="SPJ20" s="323"/>
      <c r="SPK20" s="323"/>
      <c r="SPL20" s="323"/>
      <c r="SPM20" s="323"/>
      <c r="SPN20" s="323"/>
      <c r="SPO20" s="409"/>
      <c r="SPP20" s="409"/>
      <c r="SPQ20" s="323"/>
      <c r="SPR20" s="323"/>
      <c r="SPS20" s="323"/>
      <c r="SPT20" s="323"/>
      <c r="SPU20" s="323"/>
      <c r="SPV20" s="323"/>
      <c r="SPW20" s="323"/>
      <c r="SPX20" s="323"/>
      <c r="SPY20" s="323"/>
      <c r="SPZ20" s="323"/>
      <c r="SQA20" s="409"/>
      <c r="SQB20" s="409"/>
      <c r="SQC20" s="323"/>
      <c r="SQD20" s="323"/>
      <c r="SQE20" s="323"/>
      <c r="SQF20" s="323"/>
      <c r="SQG20" s="323"/>
      <c r="SQH20" s="323"/>
      <c r="SQI20" s="323"/>
      <c r="SQJ20" s="323"/>
      <c r="SQK20" s="323"/>
      <c r="SQL20" s="323"/>
      <c r="SQM20" s="409"/>
      <c r="SQN20" s="409"/>
      <c r="SQO20" s="323"/>
      <c r="SQP20" s="323"/>
      <c r="SQQ20" s="323"/>
      <c r="SQR20" s="323"/>
      <c r="SQS20" s="323"/>
      <c r="SQT20" s="323"/>
      <c r="SQU20" s="323"/>
      <c r="SQV20" s="323"/>
      <c r="SQW20" s="323"/>
      <c r="SQX20" s="323"/>
      <c r="SQY20" s="409"/>
      <c r="SQZ20" s="409"/>
      <c r="SRA20" s="323"/>
      <c r="SRB20" s="323"/>
      <c r="SRC20" s="323"/>
      <c r="SRD20" s="323"/>
      <c r="SRE20" s="323"/>
      <c r="SRF20" s="323"/>
      <c r="SRG20" s="323"/>
      <c r="SRH20" s="323"/>
      <c r="SRI20" s="323"/>
      <c r="SRJ20" s="323"/>
      <c r="SRK20" s="409"/>
      <c r="SRL20" s="409"/>
      <c r="SRM20" s="323"/>
      <c r="SRN20" s="323"/>
      <c r="SRO20" s="323"/>
      <c r="SRP20" s="323"/>
      <c r="SRQ20" s="323"/>
      <c r="SRR20" s="323"/>
      <c r="SRS20" s="323"/>
      <c r="SRT20" s="323"/>
      <c r="SRU20" s="323"/>
      <c r="SRV20" s="323"/>
      <c r="SRW20" s="409"/>
      <c r="SRX20" s="409"/>
      <c r="SRY20" s="323"/>
      <c r="SRZ20" s="323"/>
      <c r="SSA20" s="323"/>
      <c r="SSB20" s="323"/>
      <c r="SSC20" s="323"/>
      <c r="SSD20" s="323"/>
      <c r="SSE20" s="323"/>
      <c r="SSF20" s="323"/>
      <c r="SSG20" s="323"/>
      <c r="SSH20" s="323"/>
      <c r="SSI20" s="409"/>
      <c r="SSJ20" s="409"/>
      <c r="SSK20" s="323"/>
      <c r="SSL20" s="323"/>
      <c r="SSM20" s="323"/>
      <c r="SSN20" s="323"/>
      <c r="SSO20" s="323"/>
      <c r="SSP20" s="323"/>
      <c r="SSQ20" s="323"/>
      <c r="SSR20" s="323"/>
      <c r="SSS20" s="323"/>
      <c r="SST20" s="323"/>
      <c r="SSU20" s="409"/>
      <c r="SSV20" s="409"/>
      <c r="SSW20" s="323"/>
      <c r="SSX20" s="323"/>
      <c r="SSY20" s="323"/>
      <c r="SSZ20" s="323"/>
      <c r="STA20" s="323"/>
      <c r="STB20" s="323"/>
      <c r="STC20" s="323"/>
      <c r="STD20" s="323"/>
      <c r="STE20" s="323"/>
      <c r="STF20" s="323"/>
      <c r="STG20" s="409"/>
      <c r="STH20" s="409"/>
      <c r="STI20" s="323"/>
      <c r="STJ20" s="323"/>
      <c r="STK20" s="323"/>
      <c r="STL20" s="323"/>
      <c r="STM20" s="323"/>
      <c r="STN20" s="323"/>
      <c r="STO20" s="323"/>
      <c r="STP20" s="323"/>
      <c r="STQ20" s="323"/>
      <c r="STR20" s="323"/>
      <c r="STS20" s="409"/>
      <c r="STT20" s="409"/>
      <c r="STU20" s="323"/>
      <c r="STV20" s="323"/>
      <c r="STW20" s="323"/>
      <c r="STX20" s="323"/>
      <c r="STY20" s="323"/>
      <c r="STZ20" s="323"/>
      <c r="SUA20" s="323"/>
      <c r="SUB20" s="323"/>
      <c r="SUC20" s="323"/>
      <c r="SUD20" s="323"/>
      <c r="SUE20" s="409"/>
      <c r="SUF20" s="409"/>
      <c r="SUG20" s="323"/>
      <c r="SUH20" s="323"/>
      <c r="SUI20" s="323"/>
      <c r="SUJ20" s="323"/>
      <c r="SUK20" s="323"/>
      <c r="SUL20" s="323"/>
      <c r="SUM20" s="323"/>
      <c r="SUN20" s="323"/>
      <c r="SUO20" s="323"/>
      <c r="SUP20" s="323"/>
      <c r="SUQ20" s="409"/>
      <c r="SUR20" s="409"/>
      <c r="SUS20" s="323"/>
      <c r="SUT20" s="323"/>
      <c r="SUU20" s="323"/>
      <c r="SUV20" s="323"/>
      <c r="SUW20" s="323"/>
      <c r="SUX20" s="323"/>
      <c r="SUY20" s="323"/>
      <c r="SUZ20" s="323"/>
      <c r="SVA20" s="323"/>
      <c r="SVB20" s="323"/>
      <c r="SVC20" s="409"/>
      <c r="SVD20" s="409"/>
      <c r="SVE20" s="323"/>
      <c r="SVF20" s="323"/>
      <c r="SVG20" s="323"/>
      <c r="SVH20" s="323"/>
      <c r="SVI20" s="323"/>
      <c r="SVJ20" s="323"/>
      <c r="SVK20" s="323"/>
      <c r="SVL20" s="323"/>
      <c r="SVM20" s="323"/>
      <c r="SVN20" s="323"/>
      <c r="SVO20" s="409"/>
      <c r="SVP20" s="409"/>
      <c r="SVQ20" s="323"/>
      <c r="SVR20" s="323"/>
      <c r="SVS20" s="323"/>
      <c r="SVT20" s="323"/>
      <c r="SVU20" s="323"/>
      <c r="SVV20" s="323"/>
      <c r="SVW20" s="323"/>
      <c r="SVX20" s="323"/>
      <c r="SVY20" s="323"/>
      <c r="SVZ20" s="323"/>
      <c r="SWA20" s="409"/>
      <c r="SWB20" s="409"/>
      <c r="SWC20" s="323"/>
      <c r="SWD20" s="323"/>
      <c r="SWE20" s="323"/>
      <c r="SWF20" s="323"/>
      <c r="SWG20" s="323"/>
      <c r="SWH20" s="323"/>
      <c r="SWI20" s="323"/>
      <c r="SWJ20" s="323"/>
      <c r="SWK20" s="323"/>
      <c r="SWL20" s="323"/>
      <c r="SWM20" s="409"/>
      <c r="SWN20" s="409"/>
      <c r="SWO20" s="323"/>
      <c r="SWP20" s="323"/>
      <c r="SWQ20" s="323"/>
      <c r="SWR20" s="323"/>
      <c r="SWS20" s="323"/>
      <c r="SWT20" s="323"/>
      <c r="SWU20" s="323"/>
      <c r="SWV20" s="323"/>
      <c r="SWW20" s="323"/>
      <c r="SWX20" s="323"/>
      <c r="SWY20" s="409"/>
      <c r="SWZ20" s="409"/>
      <c r="SXA20" s="323"/>
      <c r="SXB20" s="323"/>
      <c r="SXC20" s="323"/>
      <c r="SXD20" s="323"/>
      <c r="SXE20" s="323"/>
      <c r="SXF20" s="323"/>
      <c r="SXG20" s="323"/>
      <c r="SXH20" s="323"/>
      <c r="SXI20" s="323"/>
      <c r="SXJ20" s="323"/>
      <c r="SXK20" s="409"/>
      <c r="SXL20" s="409"/>
      <c r="SXM20" s="323"/>
      <c r="SXN20" s="323"/>
      <c r="SXO20" s="323"/>
      <c r="SXP20" s="323"/>
      <c r="SXQ20" s="323"/>
      <c r="SXR20" s="323"/>
      <c r="SXS20" s="323"/>
      <c r="SXT20" s="323"/>
      <c r="SXU20" s="323"/>
      <c r="SXV20" s="323"/>
      <c r="SXW20" s="409"/>
      <c r="SXX20" s="409"/>
      <c r="SXY20" s="323"/>
      <c r="SXZ20" s="323"/>
      <c r="SYA20" s="323"/>
      <c r="SYB20" s="323"/>
      <c r="SYC20" s="323"/>
      <c r="SYD20" s="323"/>
      <c r="SYE20" s="323"/>
      <c r="SYF20" s="323"/>
      <c r="SYG20" s="323"/>
      <c r="SYH20" s="323"/>
      <c r="SYI20" s="409"/>
      <c r="SYJ20" s="409"/>
      <c r="SYK20" s="323"/>
      <c r="SYL20" s="323"/>
      <c r="SYM20" s="323"/>
      <c r="SYN20" s="323"/>
      <c r="SYO20" s="323"/>
      <c r="SYP20" s="323"/>
      <c r="SYQ20" s="323"/>
      <c r="SYR20" s="323"/>
      <c r="SYS20" s="323"/>
      <c r="SYT20" s="323"/>
      <c r="SYU20" s="409"/>
      <c r="SYV20" s="409"/>
      <c r="SYW20" s="323"/>
      <c r="SYX20" s="323"/>
      <c r="SYY20" s="323"/>
      <c r="SYZ20" s="323"/>
      <c r="SZA20" s="323"/>
      <c r="SZB20" s="323"/>
      <c r="SZC20" s="323"/>
      <c r="SZD20" s="323"/>
      <c r="SZE20" s="323"/>
      <c r="SZF20" s="323"/>
      <c r="SZG20" s="409"/>
      <c r="SZH20" s="409"/>
      <c r="SZI20" s="323"/>
      <c r="SZJ20" s="323"/>
      <c r="SZK20" s="323"/>
      <c r="SZL20" s="323"/>
      <c r="SZM20" s="323"/>
      <c r="SZN20" s="323"/>
      <c r="SZO20" s="323"/>
      <c r="SZP20" s="323"/>
      <c r="SZQ20" s="323"/>
      <c r="SZR20" s="323"/>
      <c r="SZS20" s="409"/>
      <c r="SZT20" s="409"/>
      <c r="SZU20" s="323"/>
      <c r="SZV20" s="323"/>
      <c r="SZW20" s="323"/>
      <c r="SZX20" s="323"/>
      <c r="SZY20" s="323"/>
      <c r="SZZ20" s="323"/>
      <c r="TAA20" s="323"/>
      <c r="TAB20" s="323"/>
      <c r="TAC20" s="323"/>
      <c r="TAD20" s="323"/>
      <c r="TAE20" s="409"/>
      <c r="TAF20" s="409"/>
      <c r="TAG20" s="323"/>
      <c r="TAH20" s="323"/>
      <c r="TAI20" s="323"/>
      <c r="TAJ20" s="323"/>
      <c r="TAK20" s="323"/>
      <c r="TAL20" s="323"/>
      <c r="TAM20" s="323"/>
      <c r="TAN20" s="323"/>
      <c r="TAO20" s="323"/>
      <c r="TAP20" s="323"/>
      <c r="TAQ20" s="409"/>
      <c r="TAR20" s="409"/>
      <c r="TAS20" s="323"/>
      <c r="TAT20" s="323"/>
      <c r="TAU20" s="323"/>
      <c r="TAV20" s="323"/>
      <c r="TAW20" s="323"/>
      <c r="TAX20" s="323"/>
      <c r="TAY20" s="323"/>
      <c r="TAZ20" s="323"/>
      <c r="TBA20" s="323"/>
      <c r="TBB20" s="323"/>
      <c r="TBC20" s="409"/>
      <c r="TBD20" s="409"/>
      <c r="TBE20" s="323"/>
      <c r="TBF20" s="323"/>
      <c r="TBG20" s="323"/>
      <c r="TBH20" s="323"/>
      <c r="TBI20" s="323"/>
      <c r="TBJ20" s="323"/>
      <c r="TBK20" s="323"/>
      <c r="TBL20" s="323"/>
      <c r="TBM20" s="323"/>
      <c r="TBN20" s="323"/>
      <c r="TBO20" s="409"/>
      <c r="TBP20" s="409"/>
      <c r="TBQ20" s="323"/>
      <c r="TBR20" s="323"/>
      <c r="TBS20" s="323"/>
      <c r="TBT20" s="323"/>
      <c r="TBU20" s="323"/>
      <c r="TBV20" s="323"/>
      <c r="TBW20" s="323"/>
      <c r="TBX20" s="323"/>
      <c r="TBY20" s="323"/>
      <c r="TBZ20" s="323"/>
      <c r="TCA20" s="409"/>
      <c r="TCB20" s="409"/>
      <c r="TCC20" s="323"/>
      <c r="TCD20" s="323"/>
      <c r="TCE20" s="323"/>
      <c r="TCF20" s="323"/>
      <c r="TCG20" s="323"/>
      <c r="TCH20" s="323"/>
      <c r="TCI20" s="323"/>
      <c r="TCJ20" s="323"/>
      <c r="TCK20" s="323"/>
      <c r="TCL20" s="323"/>
      <c r="TCM20" s="409"/>
      <c r="TCN20" s="409"/>
      <c r="TCO20" s="323"/>
      <c r="TCP20" s="323"/>
      <c r="TCQ20" s="323"/>
      <c r="TCR20" s="323"/>
      <c r="TCS20" s="323"/>
      <c r="TCT20" s="323"/>
      <c r="TCU20" s="323"/>
      <c r="TCV20" s="323"/>
      <c r="TCW20" s="323"/>
      <c r="TCX20" s="323"/>
      <c r="TCY20" s="409"/>
      <c r="TCZ20" s="409"/>
      <c r="TDA20" s="323"/>
      <c r="TDB20" s="323"/>
      <c r="TDC20" s="323"/>
      <c r="TDD20" s="323"/>
      <c r="TDE20" s="323"/>
      <c r="TDF20" s="323"/>
      <c r="TDG20" s="323"/>
      <c r="TDH20" s="323"/>
      <c r="TDI20" s="323"/>
      <c r="TDJ20" s="323"/>
      <c r="TDK20" s="409"/>
      <c r="TDL20" s="409"/>
      <c r="TDM20" s="323"/>
      <c r="TDN20" s="323"/>
      <c r="TDO20" s="323"/>
      <c r="TDP20" s="323"/>
      <c r="TDQ20" s="323"/>
      <c r="TDR20" s="323"/>
      <c r="TDS20" s="323"/>
      <c r="TDT20" s="323"/>
      <c r="TDU20" s="323"/>
      <c r="TDV20" s="323"/>
      <c r="TDW20" s="409"/>
      <c r="TDX20" s="409"/>
      <c r="TDY20" s="323"/>
      <c r="TDZ20" s="323"/>
      <c r="TEA20" s="323"/>
      <c r="TEB20" s="323"/>
      <c r="TEC20" s="323"/>
      <c r="TED20" s="323"/>
      <c r="TEE20" s="323"/>
      <c r="TEF20" s="323"/>
      <c r="TEG20" s="323"/>
      <c r="TEH20" s="323"/>
      <c r="TEI20" s="409"/>
      <c r="TEJ20" s="409"/>
      <c r="TEK20" s="323"/>
      <c r="TEL20" s="323"/>
      <c r="TEM20" s="323"/>
      <c r="TEN20" s="323"/>
      <c r="TEO20" s="323"/>
      <c r="TEP20" s="323"/>
      <c r="TEQ20" s="323"/>
      <c r="TER20" s="323"/>
      <c r="TES20" s="323"/>
      <c r="TET20" s="323"/>
      <c r="TEU20" s="409"/>
      <c r="TEV20" s="409"/>
      <c r="TEW20" s="323"/>
      <c r="TEX20" s="323"/>
      <c r="TEY20" s="323"/>
      <c r="TEZ20" s="323"/>
      <c r="TFA20" s="323"/>
      <c r="TFB20" s="323"/>
      <c r="TFC20" s="323"/>
      <c r="TFD20" s="323"/>
      <c r="TFE20" s="323"/>
      <c r="TFF20" s="323"/>
      <c r="TFG20" s="409"/>
      <c r="TFH20" s="409"/>
      <c r="TFI20" s="323"/>
      <c r="TFJ20" s="323"/>
      <c r="TFK20" s="323"/>
      <c r="TFL20" s="323"/>
      <c r="TFM20" s="323"/>
      <c r="TFN20" s="323"/>
      <c r="TFO20" s="323"/>
      <c r="TFP20" s="323"/>
      <c r="TFQ20" s="323"/>
      <c r="TFR20" s="323"/>
      <c r="TFS20" s="409"/>
      <c r="TFT20" s="409"/>
      <c r="TFU20" s="323"/>
      <c r="TFV20" s="323"/>
      <c r="TFW20" s="323"/>
      <c r="TFX20" s="323"/>
      <c r="TFY20" s="323"/>
      <c r="TFZ20" s="323"/>
      <c r="TGA20" s="323"/>
      <c r="TGB20" s="323"/>
      <c r="TGC20" s="323"/>
      <c r="TGD20" s="323"/>
      <c r="TGE20" s="409"/>
      <c r="TGF20" s="409"/>
      <c r="TGG20" s="323"/>
      <c r="TGH20" s="323"/>
      <c r="TGI20" s="323"/>
      <c r="TGJ20" s="323"/>
      <c r="TGK20" s="323"/>
      <c r="TGL20" s="323"/>
      <c r="TGM20" s="323"/>
      <c r="TGN20" s="323"/>
      <c r="TGO20" s="323"/>
      <c r="TGP20" s="323"/>
      <c r="TGQ20" s="409"/>
      <c r="TGR20" s="409"/>
      <c r="TGS20" s="323"/>
      <c r="TGT20" s="323"/>
      <c r="TGU20" s="323"/>
      <c r="TGV20" s="323"/>
      <c r="TGW20" s="323"/>
      <c r="TGX20" s="323"/>
      <c r="TGY20" s="323"/>
      <c r="TGZ20" s="323"/>
      <c r="THA20" s="323"/>
      <c r="THB20" s="323"/>
      <c r="THC20" s="409"/>
      <c r="THD20" s="409"/>
      <c r="THE20" s="323"/>
      <c r="THF20" s="323"/>
      <c r="THG20" s="323"/>
      <c r="THH20" s="323"/>
      <c r="THI20" s="323"/>
      <c r="THJ20" s="323"/>
      <c r="THK20" s="323"/>
      <c r="THL20" s="323"/>
      <c r="THM20" s="323"/>
      <c r="THN20" s="323"/>
      <c r="THO20" s="409"/>
      <c r="THP20" s="409"/>
      <c r="THQ20" s="323"/>
      <c r="THR20" s="323"/>
      <c r="THS20" s="323"/>
      <c r="THT20" s="323"/>
      <c r="THU20" s="323"/>
      <c r="THV20" s="323"/>
      <c r="THW20" s="323"/>
      <c r="THX20" s="323"/>
      <c r="THY20" s="323"/>
      <c r="THZ20" s="323"/>
      <c r="TIA20" s="409"/>
      <c r="TIB20" s="409"/>
      <c r="TIC20" s="323"/>
      <c r="TID20" s="323"/>
      <c r="TIE20" s="323"/>
      <c r="TIF20" s="323"/>
      <c r="TIG20" s="323"/>
      <c r="TIH20" s="323"/>
      <c r="TII20" s="323"/>
      <c r="TIJ20" s="323"/>
      <c r="TIK20" s="323"/>
      <c r="TIL20" s="323"/>
      <c r="TIM20" s="409"/>
      <c r="TIN20" s="409"/>
      <c r="TIO20" s="323"/>
      <c r="TIP20" s="323"/>
      <c r="TIQ20" s="323"/>
      <c r="TIR20" s="323"/>
      <c r="TIS20" s="323"/>
      <c r="TIT20" s="323"/>
      <c r="TIU20" s="323"/>
      <c r="TIV20" s="323"/>
      <c r="TIW20" s="323"/>
      <c r="TIX20" s="323"/>
      <c r="TIY20" s="409"/>
      <c r="TIZ20" s="409"/>
      <c r="TJA20" s="323"/>
      <c r="TJB20" s="323"/>
      <c r="TJC20" s="323"/>
      <c r="TJD20" s="323"/>
      <c r="TJE20" s="323"/>
      <c r="TJF20" s="323"/>
      <c r="TJG20" s="323"/>
      <c r="TJH20" s="323"/>
      <c r="TJI20" s="323"/>
      <c r="TJJ20" s="323"/>
      <c r="TJK20" s="409"/>
      <c r="TJL20" s="409"/>
      <c r="TJM20" s="323"/>
      <c r="TJN20" s="323"/>
      <c r="TJO20" s="323"/>
      <c r="TJP20" s="323"/>
      <c r="TJQ20" s="323"/>
      <c r="TJR20" s="323"/>
      <c r="TJS20" s="323"/>
      <c r="TJT20" s="323"/>
      <c r="TJU20" s="323"/>
      <c r="TJV20" s="323"/>
      <c r="TJW20" s="409"/>
      <c r="TJX20" s="409"/>
      <c r="TJY20" s="323"/>
      <c r="TJZ20" s="323"/>
      <c r="TKA20" s="323"/>
      <c r="TKB20" s="323"/>
      <c r="TKC20" s="323"/>
      <c r="TKD20" s="323"/>
      <c r="TKE20" s="323"/>
      <c r="TKF20" s="323"/>
      <c r="TKG20" s="323"/>
      <c r="TKH20" s="323"/>
      <c r="TKI20" s="409"/>
      <c r="TKJ20" s="409"/>
      <c r="TKK20" s="323"/>
      <c r="TKL20" s="323"/>
      <c r="TKM20" s="323"/>
      <c r="TKN20" s="323"/>
      <c r="TKO20" s="323"/>
      <c r="TKP20" s="323"/>
      <c r="TKQ20" s="323"/>
      <c r="TKR20" s="323"/>
      <c r="TKS20" s="323"/>
      <c r="TKT20" s="323"/>
      <c r="TKU20" s="409"/>
      <c r="TKV20" s="409"/>
      <c r="TKW20" s="323"/>
      <c r="TKX20" s="323"/>
      <c r="TKY20" s="323"/>
      <c r="TKZ20" s="323"/>
      <c r="TLA20" s="323"/>
      <c r="TLB20" s="323"/>
      <c r="TLC20" s="323"/>
      <c r="TLD20" s="323"/>
      <c r="TLE20" s="323"/>
      <c r="TLF20" s="323"/>
      <c r="TLG20" s="409"/>
      <c r="TLH20" s="409"/>
      <c r="TLI20" s="323"/>
      <c r="TLJ20" s="323"/>
      <c r="TLK20" s="323"/>
      <c r="TLL20" s="323"/>
      <c r="TLM20" s="323"/>
      <c r="TLN20" s="323"/>
      <c r="TLO20" s="323"/>
      <c r="TLP20" s="323"/>
      <c r="TLQ20" s="323"/>
      <c r="TLR20" s="323"/>
      <c r="TLS20" s="409"/>
      <c r="TLT20" s="409"/>
      <c r="TLU20" s="323"/>
      <c r="TLV20" s="323"/>
      <c r="TLW20" s="323"/>
      <c r="TLX20" s="323"/>
      <c r="TLY20" s="323"/>
      <c r="TLZ20" s="323"/>
      <c r="TMA20" s="323"/>
      <c r="TMB20" s="323"/>
      <c r="TMC20" s="323"/>
      <c r="TMD20" s="323"/>
      <c r="TME20" s="409"/>
      <c r="TMF20" s="409"/>
      <c r="TMG20" s="323"/>
      <c r="TMH20" s="323"/>
      <c r="TMI20" s="323"/>
      <c r="TMJ20" s="323"/>
      <c r="TMK20" s="323"/>
      <c r="TML20" s="323"/>
      <c r="TMM20" s="323"/>
      <c r="TMN20" s="323"/>
      <c r="TMO20" s="323"/>
      <c r="TMP20" s="323"/>
      <c r="TMQ20" s="409"/>
      <c r="TMR20" s="409"/>
      <c r="TMS20" s="323"/>
      <c r="TMT20" s="323"/>
      <c r="TMU20" s="323"/>
      <c r="TMV20" s="323"/>
      <c r="TMW20" s="323"/>
      <c r="TMX20" s="323"/>
      <c r="TMY20" s="323"/>
      <c r="TMZ20" s="323"/>
      <c r="TNA20" s="323"/>
      <c r="TNB20" s="323"/>
      <c r="TNC20" s="409"/>
      <c r="TND20" s="409"/>
      <c r="TNE20" s="323"/>
      <c r="TNF20" s="323"/>
      <c r="TNG20" s="323"/>
      <c r="TNH20" s="323"/>
      <c r="TNI20" s="323"/>
      <c r="TNJ20" s="323"/>
      <c r="TNK20" s="323"/>
      <c r="TNL20" s="323"/>
      <c r="TNM20" s="323"/>
      <c r="TNN20" s="323"/>
      <c r="TNO20" s="409"/>
      <c r="TNP20" s="409"/>
      <c r="TNQ20" s="323"/>
      <c r="TNR20" s="323"/>
      <c r="TNS20" s="323"/>
      <c r="TNT20" s="323"/>
      <c r="TNU20" s="323"/>
      <c r="TNV20" s="323"/>
      <c r="TNW20" s="323"/>
      <c r="TNX20" s="323"/>
      <c r="TNY20" s="323"/>
      <c r="TNZ20" s="323"/>
      <c r="TOA20" s="409"/>
      <c r="TOB20" s="409"/>
      <c r="TOC20" s="323"/>
      <c r="TOD20" s="323"/>
      <c r="TOE20" s="323"/>
      <c r="TOF20" s="323"/>
      <c r="TOG20" s="323"/>
      <c r="TOH20" s="323"/>
      <c r="TOI20" s="323"/>
      <c r="TOJ20" s="323"/>
      <c r="TOK20" s="323"/>
      <c r="TOL20" s="323"/>
      <c r="TOM20" s="409"/>
      <c r="TON20" s="409"/>
      <c r="TOO20" s="323"/>
      <c r="TOP20" s="323"/>
      <c r="TOQ20" s="323"/>
      <c r="TOR20" s="323"/>
      <c r="TOS20" s="323"/>
      <c r="TOT20" s="323"/>
      <c r="TOU20" s="323"/>
      <c r="TOV20" s="323"/>
      <c r="TOW20" s="323"/>
      <c r="TOX20" s="323"/>
      <c r="TOY20" s="409"/>
      <c r="TOZ20" s="409"/>
      <c r="TPA20" s="323"/>
      <c r="TPB20" s="323"/>
      <c r="TPC20" s="323"/>
      <c r="TPD20" s="323"/>
      <c r="TPE20" s="323"/>
      <c r="TPF20" s="323"/>
      <c r="TPG20" s="323"/>
      <c r="TPH20" s="323"/>
      <c r="TPI20" s="323"/>
      <c r="TPJ20" s="323"/>
      <c r="TPK20" s="409"/>
      <c r="TPL20" s="409"/>
      <c r="TPM20" s="323"/>
      <c r="TPN20" s="323"/>
      <c r="TPO20" s="323"/>
      <c r="TPP20" s="323"/>
      <c r="TPQ20" s="323"/>
      <c r="TPR20" s="323"/>
      <c r="TPS20" s="323"/>
      <c r="TPT20" s="323"/>
      <c r="TPU20" s="323"/>
      <c r="TPV20" s="323"/>
      <c r="TPW20" s="409"/>
      <c r="TPX20" s="409"/>
      <c r="TPY20" s="323"/>
      <c r="TPZ20" s="323"/>
      <c r="TQA20" s="323"/>
      <c r="TQB20" s="323"/>
      <c r="TQC20" s="323"/>
      <c r="TQD20" s="323"/>
      <c r="TQE20" s="323"/>
      <c r="TQF20" s="323"/>
      <c r="TQG20" s="323"/>
      <c r="TQH20" s="323"/>
      <c r="TQI20" s="409"/>
      <c r="TQJ20" s="409"/>
      <c r="TQK20" s="323"/>
      <c r="TQL20" s="323"/>
      <c r="TQM20" s="323"/>
      <c r="TQN20" s="323"/>
      <c r="TQO20" s="323"/>
      <c r="TQP20" s="323"/>
      <c r="TQQ20" s="323"/>
      <c r="TQR20" s="323"/>
      <c r="TQS20" s="323"/>
      <c r="TQT20" s="323"/>
      <c r="TQU20" s="409"/>
      <c r="TQV20" s="409"/>
      <c r="TQW20" s="323"/>
      <c r="TQX20" s="323"/>
      <c r="TQY20" s="323"/>
      <c r="TQZ20" s="323"/>
      <c r="TRA20" s="323"/>
      <c r="TRB20" s="323"/>
      <c r="TRC20" s="323"/>
      <c r="TRD20" s="323"/>
      <c r="TRE20" s="323"/>
      <c r="TRF20" s="323"/>
      <c r="TRG20" s="409"/>
      <c r="TRH20" s="409"/>
      <c r="TRI20" s="323"/>
      <c r="TRJ20" s="323"/>
      <c r="TRK20" s="323"/>
      <c r="TRL20" s="323"/>
      <c r="TRM20" s="323"/>
      <c r="TRN20" s="323"/>
      <c r="TRO20" s="323"/>
      <c r="TRP20" s="323"/>
      <c r="TRQ20" s="323"/>
      <c r="TRR20" s="323"/>
      <c r="TRS20" s="409"/>
      <c r="TRT20" s="409"/>
      <c r="TRU20" s="323"/>
      <c r="TRV20" s="323"/>
      <c r="TRW20" s="323"/>
      <c r="TRX20" s="323"/>
      <c r="TRY20" s="323"/>
      <c r="TRZ20" s="323"/>
      <c r="TSA20" s="323"/>
      <c r="TSB20" s="323"/>
      <c r="TSC20" s="323"/>
      <c r="TSD20" s="323"/>
      <c r="TSE20" s="409"/>
      <c r="TSF20" s="409"/>
      <c r="TSG20" s="323"/>
      <c r="TSH20" s="323"/>
      <c r="TSI20" s="323"/>
      <c r="TSJ20" s="323"/>
      <c r="TSK20" s="323"/>
      <c r="TSL20" s="323"/>
      <c r="TSM20" s="323"/>
      <c r="TSN20" s="323"/>
      <c r="TSO20" s="323"/>
      <c r="TSP20" s="323"/>
      <c r="TSQ20" s="409"/>
      <c r="TSR20" s="409"/>
      <c r="TSS20" s="323"/>
      <c r="TST20" s="323"/>
      <c r="TSU20" s="323"/>
      <c r="TSV20" s="323"/>
      <c r="TSW20" s="323"/>
      <c r="TSX20" s="323"/>
      <c r="TSY20" s="323"/>
      <c r="TSZ20" s="323"/>
      <c r="TTA20" s="323"/>
      <c r="TTB20" s="323"/>
      <c r="TTC20" s="409"/>
      <c r="TTD20" s="409"/>
      <c r="TTE20" s="323"/>
      <c r="TTF20" s="323"/>
      <c r="TTG20" s="323"/>
      <c r="TTH20" s="323"/>
      <c r="TTI20" s="323"/>
      <c r="TTJ20" s="323"/>
      <c r="TTK20" s="323"/>
      <c r="TTL20" s="323"/>
      <c r="TTM20" s="323"/>
      <c r="TTN20" s="323"/>
      <c r="TTO20" s="409"/>
      <c r="TTP20" s="409"/>
      <c r="TTQ20" s="323"/>
      <c r="TTR20" s="323"/>
      <c r="TTS20" s="323"/>
      <c r="TTT20" s="323"/>
      <c r="TTU20" s="323"/>
      <c r="TTV20" s="323"/>
      <c r="TTW20" s="323"/>
      <c r="TTX20" s="323"/>
      <c r="TTY20" s="323"/>
      <c r="TTZ20" s="323"/>
      <c r="TUA20" s="409"/>
      <c r="TUB20" s="409"/>
      <c r="TUC20" s="323"/>
      <c r="TUD20" s="323"/>
      <c r="TUE20" s="323"/>
      <c r="TUF20" s="323"/>
      <c r="TUG20" s="323"/>
      <c r="TUH20" s="323"/>
      <c r="TUI20" s="323"/>
      <c r="TUJ20" s="323"/>
      <c r="TUK20" s="323"/>
      <c r="TUL20" s="323"/>
      <c r="TUM20" s="409"/>
      <c r="TUN20" s="409"/>
      <c r="TUO20" s="323"/>
      <c r="TUP20" s="323"/>
      <c r="TUQ20" s="323"/>
      <c r="TUR20" s="323"/>
      <c r="TUS20" s="323"/>
      <c r="TUT20" s="323"/>
      <c r="TUU20" s="323"/>
      <c r="TUV20" s="323"/>
      <c r="TUW20" s="323"/>
      <c r="TUX20" s="323"/>
      <c r="TUY20" s="409"/>
      <c r="TUZ20" s="409"/>
      <c r="TVA20" s="323"/>
      <c r="TVB20" s="323"/>
      <c r="TVC20" s="323"/>
      <c r="TVD20" s="323"/>
      <c r="TVE20" s="323"/>
      <c r="TVF20" s="323"/>
      <c r="TVG20" s="323"/>
      <c r="TVH20" s="323"/>
      <c r="TVI20" s="323"/>
      <c r="TVJ20" s="323"/>
      <c r="TVK20" s="409"/>
      <c r="TVL20" s="409"/>
      <c r="TVM20" s="323"/>
      <c r="TVN20" s="323"/>
      <c r="TVO20" s="323"/>
      <c r="TVP20" s="323"/>
      <c r="TVQ20" s="323"/>
      <c r="TVR20" s="323"/>
      <c r="TVS20" s="323"/>
      <c r="TVT20" s="323"/>
      <c r="TVU20" s="323"/>
      <c r="TVV20" s="323"/>
      <c r="TVW20" s="409"/>
      <c r="TVX20" s="409"/>
      <c r="TVY20" s="323"/>
      <c r="TVZ20" s="323"/>
      <c r="TWA20" s="323"/>
      <c r="TWB20" s="323"/>
      <c r="TWC20" s="323"/>
      <c r="TWD20" s="323"/>
      <c r="TWE20" s="323"/>
      <c r="TWF20" s="323"/>
      <c r="TWG20" s="323"/>
      <c r="TWH20" s="323"/>
      <c r="TWI20" s="409"/>
      <c r="TWJ20" s="409"/>
      <c r="TWK20" s="323"/>
      <c r="TWL20" s="323"/>
      <c r="TWM20" s="323"/>
      <c r="TWN20" s="323"/>
      <c r="TWO20" s="323"/>
      <c r="TWP20" s="323"/>
      <c r="TWQ20" s="323"/>
      <c r="TWR20" s="323"/>
      <c r="TWS20" s="323"/>
      <c r="TWT20" s="323"/>
      <c r="TWU20" s="409"/>
      <c r="TWV20" s="409"/>
      <c r="TWW20" s="323"/>
      <c r="TWX20" s="323"/>
      <c r="TWY20" s="323"/>
      <c r="TWZ20" s="323"/>
      <c r="TXA20" s="323"/>
      <c r="TXB20" s="323"/>
      <c r="TXC20" s="323"/>
      <c r="TXD20" s="323"/>
      <c r="TXE20" s="323"/>
      <c r="TXF20" s="323"/>
      <c r="TXG20" s="409"/>
      <c r="TXH20" s="409"/>
      <c r="TXI20" s="323"/>
      <c r="TXJ20" s="323"/>
      <c r="TXK20" s="323"/>
      <c r="TXL20" s="323"/>
      <c r="TXM20" s="323"/>
      <c r="TXN20" s="323"/>
      <c r="TXO20" s="323"/>
      <c r="TXP20" s="323"/>
      <c r="TXQ20" s="323"/>
      <c r="TXR20" s="323"/>
      <c r="TXS20" s="409"/>
      <c r="TXT20" s="409"/>
      <c r="TXU20" s="323"/>
      <c r="TXV20" s="323"/>
      <c r="TXW20" s="323"/>
      <c r="TXX20" s="323"/>
      <c r="TXY20" s="323"/>
      <c r="TXZ20" s="323"/>
      <c r="TYA20" s="323"/>
      <c r="TYB20" s="323"/>
      <c r="TYC20" s="323"/>
      <c r="TYD20" s="323"/>
      <c r="TYE20" s="409"/>
      <c r="TYF20" s="409"/>
      <c r="TYG20" s="323"/>
      <c r="TYH20" s="323"/>
      <c r="TYI20" s="323"/>
      <c r="TYJ20" s="323"/>
      <c r="TYK20" s="323"/>
      <c r="TYL20" s="323"/>
      <c r="TYM20" s="323"/>
      <c r="TYN20" s="323"/>
      <c r="TYO20" s="323"/>
      <c r="TYP20" s="323"/>
      <c r="TYQ20" s="409"/>
      <c r="TYR20" s="409"/>
      <c r="TYS20" s="323"/>
      <c r="TYT20" s="323"/>
      <c r="TYU20" s="323"/>
      <c r="TYV20" s="323"/>
      <c r="TYW20" s="323"/>
      <c r="TYX20" s="323"/>
      <c r="TYY20" s="323"/>
      <c r="TYZ20" s="323"/>
      <c r="TZA20" s="323"/>
      <c r="TZB20" s="323"/>
      <c r="TZC20" s="409"/>
      <c r="TZD20" s="409"/>
      <c r="TZE20" s="323"/>
      <c r="TZF20" s="323"/>
      <c r="TZG20" s="323"/>
      <c r="TZH20" s="323"/>
      <c r="TZI20" s="323"/>
      <c r="TZJ20" s="323"/>
      <c r="TZK20" s="323"/>
      <c r="TZL20" s="323"/>
      <c r="TZM20" s="323"/>
      <c r="TZN20" s="323"/>
      <c r="TZO20" s="409"/>
      <c r="TZP20" s="409"/>
      <c r="TZQ20" s="323"/>
      <c r="TZR20" s="323"/>
      <c r="TZS20" s="323"/>
      <c r="TZT20" s="323"/>
      <c r="TZU20" s="323"/>
      <c r="TZV20" s="323"/>
      <c r="TZW20" s="323"/>
      <c r="TZX20" s="323"/>
      <c r="TZY20" s="323"/>
      <c r="TZZ20" s="323"/>
      <c r="UAA20" s="409"/>
      <c r="UAB20" s="409"/>
      <c r="UAC20" s="323"/>
      <c r="UAD20" s="323"/>
      <c r="UAE20" s="323"/>
      <c r="UAF20" s="323"/>
      <c r="UAG20" s="323"/>
      <c r="UAH20" s="323"/>
      <c r="UAI20" s="323"/>
      <c r="UAJ20" s="323"/>
      <c r="UAK20" s="323"/>
      <c r="UAL20" s="323"/>
      <c r="UAM20" s="409"/>
      <c r="UAN20" s="409"/>
      <c r="UAO20" s="323"/>
      <c r="UAP20" s="323"/>
      <c r="UAQ20" s="323"/>
      <c r="UAR20" s="323"/>
      <c r="UAS20" s="323"/>
      <c r="UAT20" s="323"/>
      <c r="UAU20" s="323"/>
      <c r="UAV20" s="323"/>
      <c r="UAW20" s="323"/>
      <c r="UAX20" s="323"/>
      <c r="UAY20" s="409"/>
      <c r="UAZ20" s="409"/>
      <c r="UBA20" s="323"/>
      <c r="UBB20" s="323"/>
      <c r="UBC20" s="323"/>
      <c r="UBD20" s="323"/>
      <c r="UBE20" s="323"/>
      <c r="UBF20" s="323"/>
      <c r="UBG20" s="323"/>
      <c r="UBH20" s="323"/>
      <c r="UBI20" s="323"/>
      <c r="UBJ20" s="323"/>
      <c r="UBK20" s="409"/>
      <c r="UBL20" s="409"/>
      <c r="UBM20" s="323"/>
      <c r="UBN20" s="323"/>
      <c r="UBO20" s="323"/>
      <c r="UBP20" s="323"/>
      <c r="UBQ20" s="323"/>
      <c r="UBR20" s="323"/>
      <c r="UBS20" s="323"/>
      <c r="UBT20" s="323"/>
      <c r="UBU20" s="323"/>
      <c r="UBV20" s="323"/>
      <c r="UBW20" s="409"/>
      <c r="UBX20" s="409"/>
      <c r="UBY20" s="323"/>
      <c r="UBZ20" s="323"/>
      <c r="UCA20" s="323"/>
      <c r="UCB20" s="323"/>
      <c r="UCC20" s="323"/>
      <c r="UCD20" s="323"/>
      <c r="UCE20" s="323"/>
      <c r="UCF20" s="323"/>
      <c r="UCG20" s="323"/>
      <c r="UCH20" s="323"/>
      <c r="UCI20" s="409"/>
      <c r="UCJ20" s="409"/>
      <c r="UCK20" s="323"/>
      <c r="UCL20" s="323"/>
      <c r="UCM20" s="323"/>
      <c r="UCN20" s="323"/>
      <c r="UCO20" s="323"/>
      <c r="UCP20" s="323"/>
      <c r="UCQ20" s="323"/>
      <c r="UCR20" s="323"/>
      <c r="UCS20" s="323"/>
      <c r="UCT20" s="323"/>
      <c r="UCU20" s="409"/>
      <c r="UCV20" s="409"/>
      <c r="UCW20" s="323"/>
      <c r="UCX20" s="323"/>
      <c r="UCY20" s="323"/>
      <c r="UCZ20" s="323"/>
      <c r="UDA20" s="323"/>
      <c r="UDB20" s="323"/>
      <c r="UDC20" s="323"/>
      <c r="UDD20" s="323"/>
      <c r="UDE20" s="323"/>
      <c r="UDF20" s="323"/>
      <c r="UDG20" s="409"/>
      <c r="UDH20" s="409"/>
      <c r="UDI20" s="323"/>
      <c r="UDJ20" s="323"/>
      <c r="UDK20" s="323"/>
      <c r="UDL20" s="323"/>
      <c r="UDM20" s="323"/>
      <c r="UDN20" s="323"/>
      <c r="UDO20" s="323"/>
      <c r="UDP20" s="323"/>
      <c r="UDQ20" s="323"/>
      <c r="UDR20" s="323"/>
      <c r="UDS20" s="409"/>
      <c r="UDT20" s="409"/>
      <c r="UDU20" s="323"/>
      <c r="UDV20" s="323"/>
      <c r="UDW20" s="323"/>
      <c r="UDX20" s="323"/>
      <c r="UDY20" s="323"/>
      <c r="UDZ20" s="323"/>
      <c r="UEA20" s="323"/>
      <c r="UEB20" s="323"/>
      <c r="UEC20" s="323"/>
      <c r="UED20" s="323"/>
      <c r="UEE20" s="409"/>
      <c r="UEF20" s="409"/>
      <c r="UEG20" s="323"/>
      <c r="UEH20" s="323"/>
      <c r="UEI20" s="323"/>
      <c r="UEJ20" s="323"/>
      <c r="UEK20" s="323"/>
      <c r="UEL20" s="323"/>
      <c r="UEM20" s="323"/>
      <c r="UEN20" s="323"/>
      <c r="UEO20" s="323"/>
      <c r="UEP20" s="323"/>
      <c r="UEQ20" s="409"/>
      <c r="UER20" s="409"/>
      <c r="UES20" s="323"/>
      <c r="UET20" s="323"/>
      <c r="UEU20" s="323"/>
      <c r="UEV20" s="323"/>
      <c r="UEW20" s="323"/>
      <c r="UEX20" s="323"/>
      <c r="UEY20" s="323"/>
      <c r="UEZ20" s="323"/>
      <c r="UFA20" s="323"/>
      <c r="UFB20" s="323"/>
      <c r="UFC20" s="409"/>
      <c r="UFD20" s="409"/>
      <c r="UFE20" s="323"/>
      <c r="UFF20" s="323"/>
      <c r="UFG20" s="323"/>
      <c r="UFH20" s="323"/>
      <c r="UFI20" s="323"/>
      <c r="UFJ20" s="323"/>
      <c r="UFK20" s="323"/>
      <c r="UFL20" s="323"/>
      <c r="UFM20" s="323"/>
      <c r="UFN20" s="323"/>
      <c r="UFO20" s="409"/>
      <c r="UFP20" s="409"/>
      <c r="UFQ20" s="323"/>
      <c r="UFR20" s="323"/>
      <c r="UFS20" s="323"/>
      <c r="UFT20" s="323"/>
      <c r="UFU20" s="323"/>
      <c r="UFV20" s="323"/>
      <c r="UFW20" s="323"/>
      <c r="UFX20" s="323"/>
      <c r="UFY20" s="323"/>
      <c r="UFZ20" s="323"/>
      <c r="UGA20" s="409"/>
      <c r="UGB20" s="409"/>
      <c r="UGC20" s="323"/>
      <c r="UGD20" s="323"/>
      <c r="UGE20" s="323"/>
      <c r="UGF20" s="323"/>
      <c r="UGG20" s="323"/>
      <c r="UGH20" s="323"/>
      <c r="UGI20" s="323"/>
      <c r="UGJ20" s="323"/>
      <c r="UGK20" s="323"/>
      <c r="UGL20" s="323"/>
      <c r="UGM20" s="409"/>
      <c r="UGN20" s="409"/>
      <c r="UGO20" s="323"/>
      <c r="UGP20" s="323"/>
      <c r="UGQ20" s="323"/>
      <c r="UGR20" s="323"/>
      <c r="UGS20" s="323"/>
      <c r="UGT20" s="323"/>
      <c r="UGU20" s="323"/>
      <c r="UGV20" s="323"/>
      <c r="UGW20" s="323"/>
      <c r="UGX20" s="323"/>
      <c r="UGY20" s="409"/>
      <c r="UGZ20" s="409"/>
      <c r="UHA20" s="323"/>
      <c r="UHB20" s="323"/>
      <c r="UHC20" s="323"/>
      <c r="UHD20" s="323"/>
      <c r="UHE20" s="323"/>
      <c r="UHF20" s="323"/>
      <c r="UHG20" s="323"/>
      <c r="UHH20" s="323"/>
      <c r="UHI20" s="323"/>
      <c r="UHJ20" s="323"/>
      <c r="UHK20" s="409"/>
      <c r="UHL20" s="409"/>
      <c r="UHM20" s="323"/>
      <c r="UHN20" s="323"/>
      <c r="UHO20" s="323"/>
      <c r="UHP20" s="323"/>
      <c r="UHQ20" s="323"/>
      <c r="UHR20" s="323"/>
      <c r="UHS20" s="323"/>
      <c r="UHT20" s="323"/>
      <c r="UHU20" s="323"/>
      <c r="UHV20" s="323"/>
      <c r="UHW20" s="409"/>
      <c r="UHX20" s="409"/>
      <c r="UHY20" s="323"/>
      <c r="UHZ20" s="323"/>
      <c r="UIA20" s="323"/>
      <c r="UIB20" s="323"/>
      <c r="UIC20" s="323"/>
      <c r="UID20" s="323"/>
      <c r="UIE20" s="323"/>
      <c r="UIF20" s="323"/>
      <c r="UIG20" s="323"/>
      <c r="UIH20" s="323"/>
      <c r="UII20" s="409"/>
      <c r="UIJ20" s="409"/>
      <c r="UIK20" s="323"/>
      <c r="UIL20" s="323"/>
      <c r="UIM20" s="323"/>
      <c r="UIN20" s="323"/>
      <c r="UIO20" s="323"/>
      <c r="UIP20" s="323"/>
      <c r="UIQ20" s="323"/>
      <c r="UIR20" s="323"/>
      <c r="UIS20" s="323"/>
      <c r="UIT20" s="323"/>
      <c r="UIU20" s="409"/>
      <c r="UIV20" s="409"/>
      <c r="UIW20" s="323"/>
      <c r="UIX20" s="323"/>
      <c r="UIY20" s="323"/>
      <c r="UIZ20" s="323"/>
      <c r="UJA20" s="323"/>
      <c r="UJB20" s="323"/>
      <c r="UJC20" s="323"/>
      <c r="UJD20" s="323"/>
      <c r="UJE20" s="323"/>
      <c r="UJF20" s="323"/>
      <c r="UJG20" s="409"/>
      <c r="UJH20" s="409"/>
      <c r="UJI20" s="323"/>
      <c r="UJJ20" s="323"/>
      <c r="UJK20" s="323"/>
      <c r="UJL20" s="323"/>
      <c r="UJM20" s="323"/>
      <c r="UJN20" s="323"/>
      <c r="UJO20" s="323"/>
      <c r="UJP20" s="323"/>
      <c r="UJQ20" s="323"/>
      <c r="UJR20" s="323"/>
      <c r="UJS20" s="409"/>
      <c r="UJT20" s="409"/>
      <c r="UJU20" s="323"/>
      <c r="UJV20" s="323"/>
      <c r="UJW20" s="323"/>
      <c r="UJX20" s="323"/>
      <c r="UJY20" s="323"/>
      <c r="UJZ20" s="323"/>
      <c r="UKA20" s="323"/>
      <c r="UKB20" s="323"/>
      <c r="UKC20" s="323"/>
      <c r="UKD20" s="323"/>
      <c r="UKE20" s="409"/>
      <c r="UKF20" s="409"/>
      <c r="UKG20" s="323"/>
      <c r="UKH20" s="323"/>
      <c r="UKI20" s="323"/>
      <c r="UKJ20" s="323"/>
      <c r="UKK20" s="323"/>
      <c r="UKL20" s="323"/>
      <c r="UKM20" s="323"/>
      <c r="UKN20" s="323"/>
      <c r="UKO20" s="323"/>
      <c r="UKP20" s="323"/>
      <c r="UKQ20" s="409"/>
      <c r="UKR20" s="409"/>
      <c r="UKS20" s="323"/>
      <c r="UKT20" s="323"/>
      <c r="UKU20" s="323"/>
      <c r="UKV20" s="323"/>
      <c r="UKW20" s="323"/>
      <c r="UKX20" s="323"/>
      <c r="UKY20" s="323"/>
      <c r="UKZ20" s="323"/>
      <c r="ULA20" s="323"/>
      <c r="ULB20" s="323"/>
      <c r="ULC20" s="409"/>
      <c r="ULD20" s="409"/>
      <c r="ULE20" s="323"/>
      <c r="ULF20" s="323"/>
      <c r="ULG20" s="323"/>
      <c r="ULH20" s="323"/>
      <c r="ULI20" s="323"/>
      <c r="ULJ20" s="323"/>
      <c r="ULK20" s="323"/>
      <c r="ULL20" s="323"/>
      <c r="ULM20" s="323"/>
      <c r="ULN20" s="323"/>
      <c r="ULO20" s="409"/>
      <c r="ULP20" s="409"/>
      <c r="ULQ20" s="323"/>
      <c r="ULR20" s="323"/>
      <c r="ULS20" s="323"/>
      <c r="ULT20" s="323"/>
      <c r="ULU20" s="323"/>
      <c r="ULV20" s="323"/>
      <c r="ULW20" s="323"/>
      <c r="ULX20" s="323"/>
      <c r="ULY20" s="323"/>
      <c r="ULZ20" s="323"/>
      <c r="UMA20" s="409"/>
      <c r="UMB20" s="409"/>
      <c r="UMC20" s="323"/>
      <c r="UMD20" s="323"/>
      <c r="UME20" s="323"/>
      <c r="UMF20" s="323"/>
      <c r="UMG20" s="323"/>
      <c r="UMH20" s="323"/>
      <c r="UMI20" s="323"/>
      <c r="UMJ20" s="323"/>
      <c r="UMK20" s="323"/>
      <c r="UML20" s="323"/>
      <c r="UMM20" s="409"/>
      <c r="UMN20" s="409"/>
      <c r="UMO20" s="323"/>
      <c r="UMP20" s="323"/>
      <c r="UMQ20" s="323"/>
      <c r="UMR20" s="323"/>
      <c r="UMS20" s="323"/>
      <c r="UMT20" s="323"/>
      <c r="UMU20" s="323"/>
      <c r="UMV20" s="323"/>
      <c r="UMW20" s="323"/>
      <c r="UMX20" s="323"/>
      <c r="UMY20" s="409"/>
      <c r="UMZ20" s="409"/>
      <c r="UNA20" s="323"/>
      <c r="UNB20" s="323"/>
      <c r="UNC20" s="323"/>
      <c r="UND20" s="323"/>
      <c r="UNE20" s="323"/>
      <c r="UNF20" s="323"/>
      <c r="UNG20" s="323"/>
      <c r="UNH20" s="323"/>
      <c r="UNI20" s="323"/>
      <c r="UNJ20" s="323"/>
      <c r="UNK20" s="409"/>
      <c r="UNL20" s="409"/>
      <c r="UNM20" s="323"/>
      <c r="UNN20" s="323"/>
      <c r="UNO20" s="323"/>
      <c r="UNP20" s="323"/>
      <c r="UNQ20" s="323"/>
      <c r="UNR20" s="323"/>
      <c r="UNS20" s="323"/>
      <c r="UNT20" s="323"/>
      <c r="UNU20" s="323"/>
      <c r="UNV20" s="323"/>
      <c r="UNW20" s="409"/>
      <c r="UNX20" s="409"/>
      <c r="UNY20" s="323"/>
      <c r="UNZ20" s="323"/>
      <c r="UOA20" s="323"/>
      <c r="UOB20" s="323"/>
      <c r="UOC20" s="323"/>
      <c r="UOD20" s="323"/>
      <c r="UOE20" s="323"/>
      <c r="UOF20" s="323"/>
      <c r="UOG20" s="323"/>
      <c r="UOH20" s="323"/>
      <c r="UOI20" s="409"/>
      <c r="UOJ20" s="409"/>
      <c r="UOK20" s="323"/>
      <c r="UOL20" s="323"/>
      <c r="UOM20" s="323"/>
      <c r="UON20" s="323"/>
      <c r="UOO20" s="323"/>
      <c r="UOP20" s="323"/>
      <c r="UOQ20" s="323"/>
      <c r="UOR20" s="323"/>
      <c r="UOS20" s="323"/>
      <c r="UOT20" s="323"/>
      <c r="UOU20" s="409"/>
      <c r="UOV20" s="409"/>
      <c r="UOW20" s="323"/>
      <c r="UOX20" s="323"/>
      <c r="UOY20" s="323"/>
      <c r="UOZ20" s="323"/>
      <c r="UPA20" s="323"/>
      <c r="UPB20" s="323"/>
      <c r="UPC20" s="323"/>
      <c r="UPD20" s="323"/>
      <c r="UPE20" s="323"/>
      <c r="UPF20" s="323"/>
      <c r="UPG20" s="409"/>
      <c r="UPH20" s="409"/>
      <c r="UPI20" s="323"/>
      <c r="UPJ20" s="323"/>
      <c r="UPK20" s="323"/>
      <c r="UPL20" s="323"/>
      <c r="UPM20" s="323"/>
      <c r="UPN20" s="323"/>
      <c r="UPO20" s="323"/>
      <c r="UPP20" s="323"/>
      <c r="UPQ20" s="323"/>
      <c r="UPR20" s="323"/>
      <c r="UPS20" s="409"/>
      <c r="UPT20" s="409"/>
      <c r="UPU20" s="323"/>
      <c r="UPV20" s="323"/>
      <c r="UPW20" s="323"/>
      <c r="UPX20" s="323"/>
      <c r="UPY20" s="323"/>
      <c r="UPZ20" s="323"/>
      <c r="UQA20" s="323"/>
      <c r="UQB20" s="323"/>
      <c r="UQC20" s="323"/>
      <c r="UQD20" s="323"/>
      <c r="UQE20" s="409"/>
      <c r="UQF20" s="409"/>
      <c r="UQG20" s="323"/>
      <c r="UQH20" s="323"/>
      <c r="UQI20" s="323"/>
      <c r="UQJ20" s="323"/>
      <c r="UQK20" s="323"/>
      <c r="UQL20" s="323"/>
      <c r="UQM20" s="323"/>
      <c r="UQN20" s="323"/>
      <c r="UQO20" s="323"/>
      <c r="UQP20" s="323"/>
      <c r="UQQ20" s="409"/>
      <c r="UQR20" s="409"/>
      <c r="UQS20" s="323"/>
      <c r="UQT20" s="323"/>
      <c r="UQU20" s="323"/>
      <c r="UQV20" s="323"/>
      <c r="UQW20" s="323"/>
      <c r="UQX20" s="323"/>
      <c r="UQY20" s="323"/>
      <c r="UQZ20" s="323"/>
      <c r="URA20" s="323"/>
      <c r="URB20" s="323"/>
      <c r="URC20" s="409"/>
      <c r="URD20" s="409"/>
      <c r="URE20" s="323"/>
      <c r="URF20" s="323"/>
      <c r="URG20" s="323"/>
      <c r="URH20" s="323"/>
      <c r="URI20" s="323"/>
      <c r="URJ20" s="323"/>
      <c r="URK20" s="323"/>
      <c r="URL20" s="323"/>
      <c r="URM20" s="323"/>
      <c r="URN20" s="323"/>
      <c r="URO20" s="409"/>
      <c r="URP20" s="409"/>
      <c r="URQ20" s="323"/>
      <c r="URR20" s="323"/>
      <c r="URS20" s="323"/>
      <c r="URT20" s="323"/>
      <c r="URU20" s="323"/>
      <c r="URV20" s="323"/>
      <c r="URW20" s="323"/>
      <c r="URX20" s="323"/>
      <c r="URY20" s="323"/>
      <c r="URZ20" s="323"/>
      <c r="USA20" s="409"/>
      <c r="USB20" s="409"/>
      <c r="USC20" s="323"/>
      <c r="USD20" s="323"/>
      <c r="USE20" s="323"/>
      <c r="USF20" s="323"/>
      <c r="USG20" s="323"/>
      <c r="USH20" s="323"/>
      <c r="USI20" s="323"/>
      <c r="USJ20" s="323"/>
      <c r="USK20" s="323"/>
      <c r="USL20" s="323"/>
      <c r="USM20" s="409"/>
      <c r="USN20" s="409"/>
      <c r="USO20" s="323"/>
      <c r="USP20" s="323"/>
      <c r="USQ20" s="323"/>
      <c r="USR20" s="323"/>
      <c r="USS20" s="323"/>
      <c r="UST20" s="323"/>
      <c r="USU20" s="323"/>
      <c r="USV20" s="323"/>
      <c r="USW20" s="323"/>
      <c r="USX20" s="323"/>
      <c r="USY20" s="409"/>
      <c r="USZ20" s="409"/>
      <c r="UTA20" s="323"/>
      <c r="UTB20" s="323"/>
      <c r="UTC20" s="323"/>
      <c r="UTD20" s="323"/>
      <c r="UTE20" s="323"/>
      <c r="UTF20" s="323"/>
      <c r="UTG20" s="323"/>
      <c r="UTH20" s="323"/>
      <c r="UTI20" s="323"/>
      <c r="UTJ20" s="323"/>
      <c r="UTK20" s="409"/>
      <c r="UTL20" s="409"/>
      <c r="UTM20" s="323"/>
      <c r="UTN20" s="323"/>
      <c r="UTO20" s="323"/>
      <c r="UTP20" s="323"/>
      <c r="UTQ20" s="323"/>
      <c r="UTR20" s="323"/>
      <c r="UTS20" s="323"/>
      <c r="UTT20" s="323"/>
      <c r="UTU20" s="323"/>
      <c r="UTV20" s="323"/>
      <c r="UTW20" s="409"/>
      <c r="UTX20" s="409"/>
      <c r="UTY20" s="323"/>
      <c r="UTZ20" s="323"/>
      <c r="UUA20" s="323"/>
      <c r="UUB20" s="323"/>
      <c r="UUC20" s="323"/>
      <c r="UUD20" s="323"/>
      <c r="UUE20" s="323"/>
      <c r="UUF20" s="323"/>
      <c r="UUG20" s="323"/>
      <c r="UUH20" s="323"/>
      <c r="UUI20" s="409"/>
      <c r="UUJ20" s="409"/>
      <c r="UUK20" s="323"/>
      <c r="UUL20" s="323"/>
      <c r="UUM20" s="323"/>
      <c r="UUN20" s="323"/>
      <c r="UUO20" s="323"/>
      <c r="UUP20" s="323"/>
      <c r="UUQ20" s="323"/>
      <c r="UUR20" s="323"/>
      <c r="UUS20" s="323"/>
      <c r="UUT20" s="323"/>
      <c r="UUU20" s="409"/>
      <c r="UUV20" s="409"/>
      <c r="UUW20" s="323"/>
      <c r="UUX20" s="323"/>
      <c r="UUY20" s="323"/>
      <c r="UUZ20" s="323"/>
      <c r="UVA20" s="323"/>
      <c r="UVB20" s="323"/>
      <c r="UVC20" s="323"/>
      <c r="UVD20" s="323"/>
      <c r="UVE20" s="323"/>
      <c r="UVF20" s="323"/>
      <c r="UVG20" s="409"/>
      <c r="UVH20" s="409"/>
      <c r="UVI20" s="323"/>
      <c r="UVJ20" s="323"/>
      <c r="UVK20" s="323"/>
      <c r="UVL20" s="323"/>
      <c r="UVM20" s="323"/>
      <c r="UVN20" s="323"/>
      <c r="UVO20" s="323"/>
      <c r="UVP20" s="323"/>
      <c r="UVQ20" s="323"/>
      <c r="UVR20" s="323"/>
      <c r="UVS20" s="409"/>
      <c r="UVT20" s="409"/>
      <c r="UVU20" s="323"/>
      <c r="UVV20" s="323"/>
      <c r="UVW20" s="323"/>
      <c r="UVX20" s="323"/>
      <c r="UVY20" s="323"/>
      <c r="UVZ20" s="323"/>
      <c r="UWA20" s="323"/>
      <c r="UWB20" s="323"/>
      <c r="UWC20" s="323"/>
      <c r="UWD20" s="323"/>
      <c r="UWE20" s="409"/>
      <c r="UWF20" s="409"/>
      <c r="UWG20" s="323"/>
      <c r="UWH20" s="323"/>
      <c r="UWI20" s="323"/>
      <c r="UWJ20" s="323"/>
      <c r="UWK20" s="323"/>
      <c r="UWL20" s="323"/>
      <c r="UWM20" s="323"/>
      <c r="UWN20" s="323"/>
      <c r="UWO20" s="323"/>
      <c r="UWP20" s="323"/>
      <c r="UWQ20" s="409"/>
      <c r="UWR20" s="409"/>
      <c r="UWS20" s="323"/>
      <c r="UWT20" s="323"/>
      <c r="UWU20" s="323"/>
      <c r="UWV20" s="323"/>
      <c r="UWW20" s="323"/>
      <c r="UWX20" s="323"/>
      <c r="UWY20" s="323"/>
      <c r="UWZ20" s="323"/>
      <c r="UXA20" s="323"/>
      <c r="UXB20" s="323"/>
      <c r="UXC20" s="409"/>
      <c r="UXD20" s="409"/>
      <c r="UXE20" s="323"/>
      <c r="UXF20" s="323"/>
      <c r="UXG20" s="323"/>
      <c r="UXH20" s="323"/>
      <c r="UXI20" s="323"/>
      <c r="UXJ20" s="323"/>
      <c r="UXK20" s="323"/>
      <c r="UXL20" s="323"/>
      <c r="UXM20" s="323"/>
      <c r="UXN20" s="323"/>
      <c r="UXO20" s="409"/>
      <c r="UXP20" s="409"/>
      <c r="UXQ20" s="323"/>
      <c r="UXR20" s="323"/>
      <c r="UXS20" s="323"/>
      <c r="UXT20" s="323"/>
      <c r="UXU20" s="323"/>
      <c r="UXV20" s="323"/>
      <c r="UXW20" s="323"/>
      <c r="UXX20" s="323"/>
      <c r="UXY20" s="323"/>
      <c r="UXZ20" s="323"/>
      <c r="UYA20" s="409"/>
      <c r="UYB20" s="409"/>
      <c r="UYC20" s="323"/>
      <c r="UYD20" s="323"/>
      <c r="UYE20" s="323"/>
      <c r="UYF20" s="323"/>
      <c r="UYG20" s="323"/>
      <c r="UYH20" s="323"/>
      <c r="UYI20" s="323"/>
      <c r="UYJ20" s="323"/>
      <c r="UYK20" s="323"/>
      <c r="UYL20" s="323"/>
      <c r="UYM20" s="409"/>
      <c r="UYN20" s="409"/>
      <c r="UYO20" s="323"/>
      <c r="UYP20" s="323"/>
      <c r="UYQ20" s="323"/>
      <c r="UYR20" s="323"/>
      <c r="UYS20" s="323"/>
      <c r="UYT20" s="323"/>
      <c r="UYU20" s="323"/>
      <c r="UYV20" s="323"/>
      <c r="UYW20" s="323"/>
      <c r="UYX20" s="323"/>
      <c r="UYY20" s="409"/>
      <c r="UYZ20" s="409"/>
      <c r="UZA20" s="323"/>
      <c r="UZB20" s="323"/>
      <c r="UZC20" s="323"/>
      <c r="UZD20" s="323"/>
      <c r="UZE20" s="323"/>
      <c r="UZF20" s="323"/>
      <c r="UZG20" s="323"/>
      <c r="UZH20" s="323"/>
      <c r="UZI20" s="323"/>
      <c r="UZJ20" s="323"/>
      <c r="UZK20" s="409"/>
      <c r="UZL20" s="409"/>
      <c r="UZM20" s="323"/>
      <c r="UZN20" s="323"/>
      <c r="UZO20" s="323"/>
      <c r="UZP20" s="323"/>
      <c r="UZQ20" s="323"/>
      <c r="UZR20" s="323"/>
      <c r="UZS20" s="323"/>
      <c r="UZT20" s="323"/>
      <c r="UZU20" s="323"/>
      <c r="UZV20" s="323"/>
      <c r="UZW20" s="409"/>
      <c r="UZX20" s="409"/>
      <c r="UZY20" s="323"/>
      <c r="UZZ20" s="323"/>
      <c r="VAA20" s="323"/>
      <c r="VAB20" s="323"/>
      <c r="VAC20" s="323"/>
      <c r="VAD20" s="323"/>
      <c r="VAE20" s="323"/>
      <c r="VAF20" s="323"/>
      <c r="VAG20" s="323"/>
      <c r="VAH20" s="323"/>
      <c r="VAI20" s="409"/>
      <c r="VAJ20" s="409"/>
      <c r="VAK20" s="323"/>
      <c r="VAL20" s="323"/>
      <c r="VAM20" s="323"/>
      <c r="VAN20" s="323"/>
      <c r="VAO20" s="323"/>
      <c r="VAP20" s="323"/>
      <c r="VAQ20" s="323"/>
      <c r="VAR20" s="323"/>
      <c r="VAS20" s="323"/>
      <c r="VAT20" s="323"/>
      <c r="VAU20" s="409"/>
      <c r="VAV20" s="409"/>
      <c r="VAW20" s="323"/>
      <c r="VAX20" s="323"/>
      <c r="VAY20" s="323"/>
      <c r="VAZ20" s="323"/>
      <c r="VBA20" s="323"/>
      <c r="VBB20" s="323"/>
      <c r="VBC20" s="323"/>
      <c r="VBD20" s="323"/>
      <c r="VBE20" s="323"/>
      <c r="VBF20" s="323"/>
      <c r="VBG20" s="409"/>
      <c r="VBH20" s="409"/>
      <c r="VBI20" s="323"/>
      <c r="VBJ20" s="323"/>
      <c r="VBK20" s="323"/>
      <c r="VBL20" s="323"/>
      <c r="VBM20" s="323"/>
      <c r="VBN20" s="323"/>
      <c r="VBO20" s="323"/>
      <c r="VBP20" s="323"/>
      <c r="VBQ20" s="323"/>
      <c r="VBR20" s="323"/>
      <c r="VBS20" s="409"/>
      <c r="VBT20" s="409"/>
      <c r="VBU20" s="323"/>
      <c r="VBV20" s="323"/>
      <c r="VBW20" s="323"/>
      <c r="VBX20" s="323"/>
      <c r="VBY20" s="323"/>
      <c r="VBZ20" s="323"/>
      <c r="VCA20" s="323"/>
      <c r="VCB20" s="323"/>
      <c r="VCC20" s="323"/>
      <c r="VCD20" s="323"/>
      <c r="VCE20" s="409"/>
      <c r="VCF20" s="409"/>
      <c r="VCG20" s="323"/>
      <c r="VCH20" s="323"/>
      <c r="VCI20" s="323"/>
      <c r="VCJ20" s="323"/>
      <c r="VCK20" s="323"/>
      <c r="VCL20" s="323"/>
      <c r="VCM20" s="323"/>
      <c r="VCN20" s="323"/>
      <c r="VCO20" s="323"/>
      <c r="VCP20" s="323"/>
      <c r="VCQ20" s="409"/>
      <c r="VCR20" s="409"/>
      <c r="VCS20" s="323"/>
      <c r="VCT20" s="323"/>
      <c r="VCU20" s="323"/>
      <c r="VCV20" s="323"/>
      <c r="VCW20" s="323"/>
      <c r="VCX20" s="323"/>
      <c r="VCY20" s="323"/>
      <c r="VCZ20" s="323"/>
      <c r="VDA20" s="323"/>
      <c r="VDB20" s="323"/>
      <c r="VDC20" s="409"/>
      <c r="VDD20" s="409"/>
      <c r="VDE20" s="323"/>
      <c r="VDF20" s="323"/>
      <c r="VDG20" s="323"/>
      <c r="VDH20" s="323"/>
      <c r="VDI20" s="323"/>
      <c r="VDJ20" s="323"/>
      <c r="VDK20" s="323"/>
      <c r="VDL20" s="323"/>
      <c r="VDM20" s="323"/>
      <c r="VDN20" s="323"/>
      <c r="VDO20" s="409"/>
      <c r="VDP20" s="409"/>
      <c r="VDQ20" s="323"/>
      <c r="VDR20" s="323"/>
      <c r="VDS20" s="323"/>
      <c r="VDT20" s="323"/>
      <c r="VDU20" s="323"/>
      <c r="VDV20" s="323"/>
      <c r="VDW20" s="323"/>
      <c r="VDX20" s="323"/>
      <c r="VDY20" s="323"/>
      <c r="VDZ20" s="323"/>
      <c r="VEA20" s="409"/>
      <c r="VEB20" s="409"/>
      <c r="VEC20" s="323"/>
      <c r="VED20" s="323"/>
      <c r="VEE20" s="323"/>
      <c r="VEF20" s="323"/>
      <c r="VEG20" s="323"/>
      <c r="VEH20" s="323"/>
      <c r="VEI20" s="323"/>
      <c r="VEJ20" s="323"/>
      <c r="VEK20" s="323"/>
      <c r="VEL20" s="323"/>
      <c r="VEM20" s="409"/>
      <c r="VEN20" s="409"/>
      <c r="VEO20" s="323"/>
      <c r="VEP20" s="323"/>
      <c r="VEQ20" s="323"/>
      <c r="VER20" s="323"/>
      <c r="VES20" s="323"/>
      <c r="VET20" s="323"/>
      <c r="VEU20" s="323"/>
      <c r="VEV20" s="323"/>
      <c r="VEW20" s="323"/>
      <c r="VEX20" s="323"/>
      <c r="VEY20" s="409"/>
      <c r="VEZ20" s="409"/>
      <c r="VFA20" s="323"/>
      <c r="VFB20" s="323"/>
      <c r="VFC20" s="323"/>
      <c r="VFD20" s="323"/>
      <c r="VFE20" s="323"/>
      <c r="VFF20" s="323"/>
      <c r="VFG20" s="323"/>
      <c r="VFH20" s="323"/>
      <c r="VFI20" s="323"/>
      <c r="VFJ20" s="323"/>
      <c r="VFK20" s="409"/>
      <c r="VFL20" s="409"/>
      <c r="VFM20" s="323"/>
      <c r="VFN20" s="323"/>
      <c r="VFO20" s="323"/>
      <c r="VFP20" s="323"/>
      <c r="VFQ20" s="323"/>
      <c r="VFR20" s="323"/>
      <c r="VFS20" s="323"/>
      <c r="VFT20" s="323"/>
      <c r="VFU20" s="323"/>
      <c r="VFV20" s="323"/>
      <c r="VFW20" s="409"/>
      <c r="VFX20" s="409"/>
      <c r="VFY20" s="323"/>
      <c r="VFZ20" s="323"/>
      <c r="VGA20" s="323"/>
      <c r="VGB20" s="323"/>
      <c r="VGC20" s="323"/>
      <c r="VGD20" s="323"/>
      <c r="VGE20" s="323"/>
      <c r="VGF20" s="323"/>
      <c r="VGG20" s="323"/>
      <c r="VGH20" s="323"/>
      <c r="VGI20" s="409"/>
      <c r="VGJ20" s="409"/>
      <c r="VGK20" s="323"/>
      <c r="VGL20" s="323"/>
      <c r="VGM20" s="323"/>
      <c r="VGN20" s="323"/>
      <c r="VGO20" s="323"/>
      <c r="VGP20" s="323"/>
      <c r="VGQ20" s="323"/>
      <c r="VGR20" s="323"/>
      <c r="VGS20" s="323"/>
      <c r="VGT20" s="323"/>
      <c r="VGU20" s="409"/>
      <c r="VGV20" s="409"/>
      <c r="VGW20" s="323"/>
      <c r="VGX20" s="323"/>
      <c r="VGY20" s="323"/>
      <c r="VGZ20" s="323"/>
      <c r="VHA20" s="323"/>
      <c r="VHB20" s="323"/>
      <c r="VHC20" s="323"/>
      <c r="VHD20" s="323"/>
      <c r="VHE20" s="323"/>
      <c r="VHF20" s="323"/>
      <c r="VHG20" s="409"/>
      <c r="VHH20" s="409"/>
      <c r="VHI20" s="323"/>
      <c r="VHJ20" s="323"/>
      <c r="VHK20" s="323"/>
      <c r="VHL20" s="323"/>
      <c r="VHM20" s="323"/>
      <c r="VHN20" s="323"/>
      <c r="VHO20" s="323"/>
      <c r="VHP20" s="323"/>
      <c r="VHQ20" s="323"/>
      <c r="VHR20" s="323"/>
      <c r="VHS20" s="409"/>
      <c r="VHT20" s="409"/>
      <c r="VHU20" s="323"/>
      <c r="VHV20" s="323"/>
      <c r="VHW20" s="323"/>
      <c r="VHX20" s="323"/>
      <c r="VHY20" s="323"/>
      <c r="VHZ20" s="323"/>
      <c r="VIA20" s="323"/>
      <c r="VIB20" s="323"/>
      <c r="VIC20" s="323"/>
      <c r="VID20" s="323"/>
      <c r="VIE20" s="409"/>
      <c r="VIF20" s="409"/>
      <c r="VIG20" s="323"/>
      <c r="VIH20" s="323"/>
      <c r="VII20" s="323"/>
      <c r="VIJ20" s="323"/>
      <c r="VIK20" s="323"/>
      <c r="VIL20" s="323"/>
      <c r="VIM20" s="323"/>
      <c r="VIN20" s="323"/>
      <c r="VIO20" s="323"/>
      <c r="VIP20" s="323"/>
      <c r="VIQ20" s="409"/>
      <c r="VIR20" s="409"/>
      <c r="VIS20" s="323"/>
      <c r="VIT20" s="323"/>
      <c r="VIU20" s="323"/>
      <c r="VIV20" s="323"/>
      <c r="VIW20" s="323"/>
      <c r="VIX20" s="323"/>
      <c r="VIY20" s="323"/>
      <c r="VIZ20" s="323"/>
      <c r="VJA20" s="323"/>
      <c r="VJB20" s="323"/>
      <c r="VJC20" s="409"/>
      <c r="VJD20" s="409"/>
      <c r="VJE20" s="323"/>
      <c r="VJF20" s="323"/>
      <c r="VJG20" s="323"/>
      <c r="VJH20" s="323"/>
      <c r="VJI20" s="323"/>
      <c r="VJJ20" s="323"/>
      <c r="VJK20" s="323"/>
      <c r="VJL20" s="323"/>
      <c r="VJM20" s="323"/>
      <c r="VJN20" s="323"/>
      <c r="VJO20" s="409"/>
      <c r="VJP20" s="409"/>
      <c r="VJQ20" s="323"/>
      <c r="VJR20" s="323"/>
      <c r="VJS20" s="323"/>
      <c r="VJT20" s="323"/>
      <c r="VJU20" s="323"/>
      <c r="VJV20" s="323"/>
      <c r="VJW20" s="323"/>
      <c r="VJX20" s="323"/>
      <c r="VJY20" s="323"/>
      <c r="VJZ20" s="323"/>
      <c r="VKA20" s="409"/>
      <c r="VKB20" s="409"/>
      <c r="VKC20" s="323"/>
      <c r="VKD20" s="323"/>
      <c r="VKE20" s="323"/>
      <c r="VKF20" s="323"/>
      <c r="VKG20" s="323"/>
      <c r="VKH20" s="323"/>
      <c r="VKI20" s="323"/>
      <c r="VKJ20" s="323"/>
      <c r="VKK20" s="323"/>
      <c r="VKL20" s="323"/>
      <c r="VKM20" s="409"/>
      <c r="VKN20" s="409"/>
      <c r="VKO20" s="323"/>
      <c r="VKP20" s="323"/>
      <c r="VKQ20" s="323"/>
      <c r="VKR20" s="323"/>
      <c r="VKS20" s="323"/>
      <c r="VKT20" s="323"/>
      <c r="VKU20" s="323"/>
      <c r="VKV20" s="323"/>
      <c r="VKW20" s="323"/>
      <c r="VKX20" s="323"/>
      <c r="VKY20" s="409"/>
      <c r="VKZ20" s="409"/>
      <c r="VLA20" s="323"/>
      <c r="VLB20" s="323"/>
      <c r="VLC20" s="323"/>
      <c r="VLD20" s="323"/>
      <c r="VLE20" s="323"/>
      <c r="VLF20" s="323"/>
      <c r="VLG20" s="323"/>
      <c r="VLH20" s="323"/>
      <c r="VLI20" s="323"/>
      <c r="VLJ20" s="323"/>
      <c r="VLK20" s="409"/>
      <c r="VLL20" s="409"/>
      <c r="VLM20" s="323"/>
      <c r="VLN20" s="323"/>
      <c r="VLO20" s="323"/>
      <c r="VLP20" s="323"/>
      <c r="VLQ20" s="323"/>
      <c r="VLR20" s="323"/>
      <c r="VLS20" s="323"/>
      <c r="VLT20" s="323"/>
      <c r="VLU20" s="323"/>
      <c r="VLV20" s="323"/>
      <c r="VLW20" s="409"/>
      <c r="VLX20" s="409"/>
      <c r="VLY20" s="323"/>
      <c r="VLZ20" s="323"/>
      <c r="VMA20" s="323"/>
      <c r="VMB20" s="323"/>
      <c r="VMC20" s="323"/>
      <c r="VMD20" s="323"/>
      <c r="VME20" s="323"/>
      <c r="VMF20" s="323"/>
      <c r="VMG20" s="323"/>
      <c r="VMH20" s="323"/>
      <c r="VMI20" s="409"/>
      <c r="VMJ20" s="409"/>
      <c r="VMK20" s="323"/>
      <c r="VML20" s="323"/>
      <c r="VMM20" s="323"/>
      <c r="VMN20" s="323"/>
      <c r="VMO20" s="323"/>
      <c r="VMP20" s="323"/>
      <c r="VMQ20" s="323"/>
      <c r="VMR20" s="323"/>
      <c r="VMS20" s="323"/>
      <c r="VMT20" s="323"/>
      <c r="VMU20" s="409"/>
      <c r="VMV20" s="409"/>
      <c r="VMW20" s="323"/>
      <c r="VMX20" s="323"/>
      <c r="VMY20" s="323"/>
      <c r="VMZ20" s="323"/>
      <c r="VNA20" s="323"/>
      <c r="VNB20" s="323"/>
      <c r="VNC20" s="323"/>
      <c r="VND20" s="323"/>
      <c r="VNE20" s="323"/>
      <c r="VNF20" s="323"/>
      <c r="VNG20" s="409"/>
      <c r="VNH20" s="409"/>
      <c r="VNI20" s="323"/>
      <c r="VNJ20" s="323"/>
      <c r="VNK20" s="323"/>
      <c r="VNL20" s="323"/>
      <c r="VNM20" s="323"/>
      <c r="VNN20" s="323"/>
      <c r="VNO20" s="323"/>
      <c r="VNP20" s="323"/>
      <c r="VNQ20" s="323"/>
      <c r="VNR20" s="323"/>
      <c r="VNS20" s="409"/>
      <c r="VNT20" s="409"/>
      <c r="VNU20" s="323"/>
      <c r="VNV20" s="323"/>
      <c r="VNW20" s="323"/>
      <c r="VNX20" s="323"/>
      <c r="VNY20" s="323"/>
      <c r="VNZ20" s="323"/>
      <c r="VOA20" s="323"/>
      <c r="VOB20" s="323"/>
      <c r="VOC20" s="323"/>
      <c r="VOD20" s="323"/>
      <c r="VOE20" s="409"/>
      <c r="VOF20" s="409"/>
      <c r="VOG20" s="323"/>
      <c r="VOH20" s="323"/>
      <c r="VOI20" s="323"/>
      <c r="VOJ20" s="323"/>
      <c r="VOK20" s="323"/>
      <c r="VOL20" s="323"/>
      <c r="VOM20" s="323"/>
      <c r="VON20" s="323"/>
      <c r="VOO20" s="323"/>
      <c r="VOP20" s="323"/>
      <c r="VOQ20" s="409"/>
      <c r="VOR20" s="409"/>
      <c r="VOS20" s="323"/>
      <c r="VOT20" s="323"/>
      <c r="VOU20" s="323"/>
      <c r="VOV20" s="323"/>
      <c r="VOW20" s="323"/>
      <c r="VOX20" s="323"/>
      <c r="VOY20" s="323"/>
      <c r="VOZ20" s="323"/>
      <c r="VPA20" s="323"/>
      <c r="VPB20" s="323"/>
      <c r="VPC20" s="409"/>
      <c r="VPD20" s="409"/>
      <c r="VPE20" s="323"/>
      <c r="VPF20" s="323"/>
      <c r="VPG20" s="323"/>
      <c r="VPH20" s="323"/>
      <c r="VPI20" s="323"/>
      <c r="VPJ20" s="323"/>
      <c r="VPK20" s="323"/>
      <c r="VPL20" s="323"/>
      <c r="VPM20" s="323"/>
      <c r="VPN20" s="323"/>
      <c r="VPO20" s="409"/>
      <c r="VPP20" s="409"/>
      <c r="VPQ20" s="323"/>
      <c r="VPR20" s="323"/>
      <c r="VPS20" s="323"/>
      <c r="VPT20" s="323"/>
      <c r="VPU20" s="323"/>
      <c r="VPV20" s="323"/>
      <c r="VPW20" s="323"/>
      <c r="VPX20" s="323"/>
      <c r="VPY20" s="323"/>
      <c r="VPZ20" s="323"/>
      <c r="VQA20" s="409"/>
      <c r="VQB20" s="409"/>
      <c r="VQC20" s="323"/>
      <c r="VQD20" s="323"/>
      <c r="VQE20" s="323"/>
      <c r="VQF20" s="323"/>
      <c r="VQG20" s="323"/>
      <c r="VQH20" s="323"/>
      <c r="VQI20" s="323"/>
      <c r="VQJ20" s="323"/>
      <c r="VQK20" s="323"/>
      <c r="VQL20" s="323"/>
      <c r="VQM20" s="409"/>
      <c r="VQN20" s="409"/>
      <c r="VQO20" s="323"/>
      <c r="VQP20" s="323"/>
      <c r="VQQ20" s="323"/>
      <c r="VQR20" s="323"/>
      <c r="VQS20" s="323"/>
      <c r="VQT20" s="323"/>
      <c r="VQU20" s="323"/>
      <c r="VQV20" s="323"/>
      <c r="VQW20" s="323"/>
      <c r="VQX20" s="323"/>
      <c r="VQY20" s="409"/>
      <c r="VQZ20" s="409"/>
      <c r="VRA20" s="323"/>
      <c r="VRB20" s="323"/>
      <c r="VRC20" s="323"/>
      <c r="VRD20" s="323"/>
      <c r="VRE20" s="323"/>
      <c r="VRF20" s="323"/>
      <c r="VRG20" s="323"/>
      <c r="VRH20" s="323"/>
      <c r="VRI20" s="323"/>
      <c r="VRJ20" s="323"/>
      <c r="VRK20" s="409"/>
      <c r="VRL20" s="409"/>
      <c r="VRM20" s="323"/>
      <c r="VRN20" s="323"/>
      <c r="VRO20" s="323"/>
      <c r="VRP20" s="323"/>
      <c r="VRQ20" s="323"/>
      <c r="VRR20" s="323"/>
      <c r="VRS20" s="323"/>
      <c r="VRT20" s="323"/>
      <c r="VRU20" s="323"/>
      <c r="VRV20" s="323"/>
      <c r="VRW20" s="409"/>
      <c r="VRX20" s="409"/>
      <c r="VRY20" s="323"/>
      <c r="VRZ20" s="323"/>
      <c r="VSA20" s="323"/>
      <c r="VSB20" s="323"/>
      <c r="VSC20" s="323"/>
      <c r="VSD20" s="323"/>
      <c r="VSE20" s="323"/>
      <c r="VSF20" s="323"/>
      <c r="VSG20" s="323"/>
      <c r="VSH20" s="323"/>
      <c r="VSI20" s="409"/>
      <c r="VSJ20" s="409"/>
      <c r="VSK20" s="323"/>
      <c r="VSL20" s="323"/>
      <c r="VSM20" s="323"/>
      <c r="VSN20" s="323"/>
      <c r="VSO20" s="323"/>
      <c r="VSP20" s="323"/>
      <c r="VSQ20" s="323"/>
      <c r="VSR20" s="323"/>
      <c r="VSS20" s="323"/>
      <c r="VST20" s="323"/>
      <c r="VSU20" s="409"/>
      <c r="VSV20" s="409"/>
      <c r="VSW20" s="323"/>
      <c r="VSX20" s="323"/>
      <c r="VSY20" s="323"/>
      <c r="VSZ20" s="323"/>
      <c r="VTA20" s="323"/>
      <c r="VTB20" s="323"/>
      <c r="VTC20" s="323"/>
      <c r="VTD20" s="323"/>
      <c r="VTE20" s="323"/>
      <c r="VTF20" s="323"/>
      <c r="VTG20" s="409"/>
      <c r="VTH20" s="409"/>
      <c r="VTI20" s="323"/>
      <c r="VTJ20" s="323"/>
      <c r="VTK20" s="323"/>
      <c r="VTL20" s="323"/>
      <c r="VTM20" s="323"/>
      <c r="VTN20" s="323"/>
      <c r="VTO20" s="323"/>
      <c r="VTP20" s="323"/>
      <c r="VTQ20" s="323"/>
      <c r="VTR20" s="323"/>
      <c r="VTS20" s="409"/>
      <c r="VTT20" s="409"/>
      <c r="VTU20" s="323"/>
      <c r="VTV20" s="323"/>
      <c r="VTW20" s="323"/>
      <c r="VTX20" s="323"/>
      <c r="VTY20" s="323"/>
      <c r="VTZ20" s="323"/>
      <c r="VUA20" s="323"/>
      <c r="VUB20" s="323"/>
      <c r="VUC20" s="323"/>
      <c r="VUD20" s="323"/>
      <c r="VUE20" s="409"/>
      <c r="VUF20" s="409"/>
      <c r="VUG20" s="323"/>
      <c r="VUH20" s="323"/>
      <c r="VUI20" s="323"/>
      <c r="VUJ20" s="323"/>
      <c r="VUK20" s="323"/>
      <c r="VUL20" s="323"/>
      <c r="VUM20" s="323"/>
      <c r="VUN20" s="323"/>
      <c r="VUO20" s="323"/>
      <c r="VUP20" s="323"/>
      <c r="VUQ20" s="409"/>
      <c r="VUR20" s="409"/>
      <c r="VUS20" s="323"/>
      <c r="VUT20" s="323"/>
      <c r="VUU20" s="323"/>
      <c r="VUV20" s="323"/>
      <c r="VUW20" s="323"/>
      <c r="VUX20" s="323"/>
      <c r="VUY20" s="323"/>
      <c r="VUZ20" s="323"/>
      <c r="VVA20" s="323"/>
      <c r="VVB20" s="323"/>
      <c r="VVC20" s="409"/>
      <c r="VVD20" s="409"/>
      <c r="VVE20" s="323"/>
      <c r="VVF20" s="323"/>
      <c r="VVG20" s="323"/>
      <c r="VVH20" s="323"/>
      <c r="VVI20" s="323"/>
      <c r="VVJ20" s="323"/>
      <c r="VVK20" s="323"/>
      <c r="VVL20" s="323"/>
      <c r="VVM20" s="323"/>
      <c r="VVN20" s="323"/>
      <c r="VVO20" s="409"/>
      <c r="VVP20" s="409"/>
      <c r="VVQ20" s="323"/>
      <c r="VVR20" s="323"/>
      <c r="VVS20" s="323"/>
      <c r="VVT20" s="323"/>
      <c r="VVU20" s="323"/>
      <c r="VVV20" s="323"/>
      <c r="VVW20" s="323"/>
      <c r="VVX20" s="323"/>
      <c r="VVY20" s="323"/>
      <c r="VVZ20" s="323"/>
      <c r="VWA20" s="409"/>
      <c r="VWB20" s="409"/>
      <c r="VWC20" s="323"/>
      <c r="VWD20" s="323"/>
      <c r="VWE20" s="323"/>
      <c r="VWF20" s="323"/>
      <c r="VWG20" s="323"/>
      <c r="VWH20" s="323"/>
      <c r="VWI20" s="323"/>
      <c r="VWJ20" s="323"/>
      <c r="VWK20" s="323"/>
      <c r="VWL20" s="323"/>
      <c r="VWM20" s="409"/>
      <c r="VWN20" s="409"/>
      <c r="VWO20" s="323"/>
      <c r="VWP20" s="323"/>
      <c r="VWQ20" s="323"/>
      <c r="VWR20" s="323"/>
      <c r="VWS20" s="323"/>
      <c r="VWT20" s="323"/>
      <c r="VWU20" s="323"/>
      <c r="VWV20" s="323"/>
      <c r="VWW20" s="323"/>
      <c r="VWX20" s="323"/>
      <c r="VWY20" s="409"/>
      <c r="VWZ20" s="409"/>
      <c r="VXA20" s="323"/>
      <c r="VXB20" s="323"/>
      <c r="VXC20" s="323"/>
      <c r="VXD20" s="323"/>
      <c r="VXE20" s="323"/>
      <c r="VXF20" s="323"/>
      <c r="VXG20" s="323"/>
      <c r="VXH20" s="323"/>
      <c r="VXI20" s="323"/>
      <c r="VXJ20" s="323"/>
      <c r="VXK20" s="409"/>
      <c r="VXL20" s="409"/>
      <c r="VXM20" s="323"/>
      <c r="VXN20" s="323"/>
      <c r="VXO20" s="323"/>
      <c r="VXP20" s="323"/>
      <c r="VXQ20" s="323"/>
      <c r="VXR20" s="323"/>
      <c r="VXS20" s="323"/>
      <c r="VXT20" s="323"/>
      <c r="VXU20" s="323"/>
      <c r="VXV20" s="323"/>
      <c r="VXW20" s="409"/>
      <c r="VXX20" s="409"/>
      <c r="VXY20" s="323"/>
      <c r="VXZ20" s="323"/>
      <c r="VYA20" s="323"/>
      <c r="VYB20" s="323"/>
      <c r="VYC20" s="323"/>
      <c r="VYD20" s="323"/>
      <c r="VYE20" s="323"/>
      <c r="VYF20" s="323"/>
      <c r="VYG20" s="323"/>
      <c r="VYH20" s="323"/>
      <c r="VYI20" s="409"/>
      <c r="VYJ20" s="409"/>
      <c r="VYK20" s="323"/>
      <c r="VYL20" s="323"/>
      <c r="VYM20" s="323"/>
      <c r="VYN20" s="323"/>
      <c r="VYO20" s="323"/>
      <c r="VYP20" s="323"/>
      <c r="VYQ20" s="323"/>
      <c r="VYR20" s="323"/>
      <c r="VYS20" s="323"/>
      <c r="VYT20" s="323"/>
      <c r="VYU20" s="409"/>
      <c r="VYV20" s="409"/>
      <c r="VYW20" s="323"/>
      <c r="VYX20" s="323"/>
      <c r="VYY20" s="323"/>
      <c r="VYZ20" s="323"/>
      <c r="VZA20" s="323"/>
      <c r="VZB20" s="323"/>
      <c r="VZC20" s="323"/>
      <c r="VZD20" s="323"/>
      <c r="VZE20" s="323"/>
      <c r="VZF20" s="323"/>
      <c r="VZG20" s="409"/>
      <c r="VZH20" s="409"/>
      <c r="VZI20" s="323"/>
      <c r="VZJ20" s="323"/>
      <c r="VZK20" s="323"/>
      <c r="VZL20" s="323"/>
      <c r="VZM20" s="323"/>
      <c r="VZN20" s="323"/>
      <c r="VZO20" s="323"/>
      <c r="VZP20" s="323"/>
      <c r="VZQ20" s="323"/>
      <c r="VZR20" s="323"/>
      <c r="VZS20" s="409"/>
      <c r="VZT20" s="409"/>
      <c r="VZU20" s="323"/>
      <c r="VZV20" s="323"/>
      <c r="VZW20" s="323"/>
      <c r="VZX20" s="323"/>
      <c r="VZY20" s="323"/>
      <c r="VZZ20" s="323"/>
      <c r="WAA20" s="323"/>
      <c r="WAB20" s="323"/>
      <c r="WAC20" s="323"/>
      <c r="WAD20" s="323"/>
      <c r="WAE20" s="409"/>
      <c r="WAF20" s="409"/>
      <c r="WAG20" s="323"/>
      <c r="WAH20" s="323"/>
      <c r="WAI20" s="323"/>
      <c r="WAJ20" s="323"/>
      <c r="WAK20" s="323"/>
      <c r="WAL20" s="323"/>
      <c r="WAM20" s="323"/>
      <c r="WAN20" s="323"/>
      <c r="WAO20" s="323"/>
      <c r="WAP20" s="323"/>
      <c r="WAQ20" s="409"/>
      <c r="WAR20" s="409"/>
      <c r="WAS20" s="323"/>
      <c r="WAT20" s="323"/>
      <c r="WAU20" s="323"/>
      <c r="WAV20" s="323"/>
      <c r="WAW20" s="323"/>
      <c r="WAX20" s="323"/>
      <c r="WAY20" s="323"/>
      <c r="WAZ20" s="323"/>
      <c r="WBA20" s="323"/>
      <c r="WBB20" s="323"/>
      <c r="WBC20" s="409"/>
      <c r="WBD20" s="409"/>
      <c r="WBE20" s="323"/>
      <c r="WBF20" s="323"/>
      <c r="WBG20" s="323"/>
      <c r="WBH20" s="323"/>
      <c r="WBI20" s="323"/>
      <c r="WBJ20" s="323"/>
      <c r="WBK20" s="323"/>
      <c r="WBL20" s="323"/>
      <c r="WBM20" s="323"/>
      <c r="WBN20" s="323"/>
      <c r="WBO20" s="409"/>
      <c r="WBP20" s="409"/>
      <c r="WBQ20" s="323"/>
      <c r="WBR20" s="323"/>
      <c r="WBS20" s="323"/>
      <c r="WBT20" s="323"/>
      <c r="WBU20" s="323"/>
      <c r="WBV20" s="323"/>
      <c r="WBW20" s="323"/>
      <c r="WBX20" s="323"/>
      <c r="WBY20" s="323"/>
      <c r="WBZ20" s="323"/>
      <c r="WCA20" s="409"/>
      <c r="WCB20" s="409"/>
      <c r="WCC20" s="323"/>
      <c r="WCD20" s="323"/>
      <c r="WCE20" s="323"/>
      <c r="WCF20" s="323"/>
      <c r="WCG20" s="323"/>
      <c r="WCH20" s="323"/>
      <c r="WCI20" s="323"/>
      <c r="WCJ20" s="323"/>
      <c r="WCK20" s="323"/>
      <c r="WCL20" s="323"/>
      <c r="WCM20" s="409"/>
      <c r="WCN20" s="409"/>
      <c r="WCO20" s="323"/>
      <c r="WCP20" s="323"/>
      <c r="WCQ20" s="323"/>
      <c r="WCR20" s="323"/>
      <c r="WCS20" s="323"/>
      <c r="WCT20" s="323"/>
      <c r="WCU20" s="323"/>
      <c r="WCV20" s="323"/>
      <c r="WCW20" s="323"/>
      <c r="WCX20" s="323"/>
      <c r="WCY20" s="409"/>
      <c r="WCZ20" s="409"/>
      <c r="WDA20" s="323"/>
      <c r="WDB20" s="323"/>
      <c r="WDC20" s="323"/>
      <c r="WDD20" s="323"/>
      <c r="WDE20" s="323"/>
      <c r="WDF20" s="323"/>
      <c r="WDG20" s="323"/>
      <c r="WDH20" s="323"/>
      <c r="WDI20" s="323"/>
      <c r="WDJ20" s="323"/>
      <c r="WDK20" s="409"/>
      <c r="WDL20" s="409"/>
      <c r="WDM20" s="323"/>
      <c r="WDN20" s="323"/>
      <c r="WDO20" s="323"/>
      <c r="WDP20" s="323"/>
      <c r="WDQ20" s="323"/>
      <c r="WDR20" s="323"/>
      <c r="WDS20" s="323"/>
      <c r="WDT20" s="323"/>
      <c r="WDU20" s="323"/>
      <c r="WDV20" s="323"/>
      <c r="WDW20" s="409"/>
      <c r="WDX20" s="409"/>
      <c r="WDY20" s="323"/>
      <c r="WDZ20" s="323"/>
      <c r="WEA20" s="323"/>
      <c r="WEB20" s="323"/>
      <c r="WEC20" s="323"/>
      <c r="WED20" s="323"/>
      <c r="WEE20" s="323"/>
      <c r="WEF20" s="323"/>
      <c r="WEG20" s="323"/>
      <c r="WEH20" s="323"/>
      <c r="WEI20" s="409"/>
      <c r="WEJ20" s="409"/>
      <c r="WEK20" s="323"/>
      <c r="WEL20" s="323"/>
      <c r="WEM20" s="323"/>
      <c r="WEN20" s="323"/>
      <c r="WEO20" s="323"/>
      <c r="WEP20" s="323"/>
      <c r="WEQ20" s="323"/>
      <c r="WER20" s="323"/>
      <c r="WES20" s="323"/>
      <c r="WET20" s="323"/>
      <c r="WEU20" s="409"/>
      <c r="WEV20" s="409"/>
      <c r="WEW20" s="323"/>
      <c r="WEX20" s="323"/>
      <c r="WEY20" s="323"/>
      <c r="WEZ20" s="323"/>
      <c r="WFA20" s="323"/>
      <c r="WFB20" s="323"/>
      <c r="WFC20" s="323"/>
      <c r="WFD20" s="323"/>
      <c r="WFE20" s="323"/>
      <c r="WFF20" s="323"/>
      <c r="WFG20" s="409"/>
      <c r="WFH20" s="409"/>
      <c r="WFI20" s="323"/>
      <c r="WFJ20" s="323"/>
      <c r="WFK20" s="323"/>
      <c r="WFL20" s="323"/>
      <c r="WFM20" s="323"/>
      <c r="WFN20" s="323"/>
      <c r="WFO20" s="323"/>
      <c r="WFP20" s="323"/>
      <c r="WFQ20" s="323"/>
      <c r="WFR20" s="323"/>
      <c r="WFS20" s="409"/>
      <c r="WFT20" s="409"/>
      <c r="WFU20" s="323"/>
      <c r="WFV20" s="323"/>
      <c r="WFW20" s="323"/>
      <c r="WFX20" s="323"/>
      <c r="WFY20" s="323"/>
      <c r="WFZ20" s="323"/>
      <c r="WGA20" s="323"/>
      <c r="WGB20" s="323"/>
      <c r="WGC20" s="323"/>
      <c r="WGD20" s="323"/>
      <c r="WGE20" s="409"/>
      <c r="WGF20" s="409"/>
      <c r="WGG20" s="323"/>
      <c r="WGH20" s="323"/>
      <c r="WGI20" s="323"/>
      <c r="WGJ20" s="323"/>
      <c r="WGK20" s="323"/>
      <c r="WGL20" s="323"/>
      <c r="WGM20" s="323"/>
      <c r="WGN20" s="323"/>
      <c r="WGO20" s="323"/>
      <c r="WGP20" s="323"/>
      <c r="WGQ20" s="409"/>
      <c r="WGR20" s="409"/>
      <c r="WGS20" s="323"/>
      <c r="WGT20" s="323"/>
      <c r="WGU20" s="323"/>
      <c r="WGV20" s="323"/>
      <c r="WGW20" s="323"/>
      <c r="WGX20" s="323"/>
      <c r="WGY20" s="323"/>
      <c r="WGZ20" s="323"/>
      <c r="WHA20" s="323"/>
      <c r="WHB20" s="323"/>
      <c r="WHC20" s="409"/>
      <c r="WHD20" s="409"/>
      <c r="WHE20" s="323"/>
      <c r="WHF20" s="323"/>
      <c r="WHG20" s="323"/>
      <c r="WHH20" s="323"/>
      <c r="WHI20" s="323"/>
      <c r="WHJ20" s="323"/>
      <c r="WHK20" s="323"/>
      <c r="WHL20" s="323"/>
      <c r="WHM20" s="323"/>
      <c r="WHN20" s="323"/>
      <c r="WHO20" s="409"/>
      <c r="WHP20" s="409"/>
      <c r="WHQ20" s="323"/>
      <c r="WHR20" s="323"/>
      <c r="WHS20" s="323"/>
      <c r="WHT20" s="323"/>
      <c r="WHU20" s="323"/>
      <c r="WHV20" s="323"/>
      <c r="WHW20" s="323"/>
      <c r="WHX20" s="323"/>
      <c r="WHY20" s="323"/>
      <c r="WHZ20" s="323"/>
      <c r="WIA20" s="409"/>
      <c r="WIB20" s="409"/>
      <c r="WIC20" s="323"/>
      <c r="WID20" s="323"/>
      <c r="WIE20" s="323"/>
      <c r="WIF20" s="323"/>
      <c r="WIG20" s="323"/>
      <c r="WIH20" s="323"/>
      <c r="WII20" s="323"/>
      <c r="WIJ20" s="323"/>
      <c r="WIK20" s="323"/>
      <c r="WIL20" s="323"/>
      <c r="WIM20" s="409"/>
      <c r="WIN20" s="409"/>
      <c r="WIO20" s="323"/>
      <c r="WIP20" s="323"/>
      <c r="WIQ20" s="323"/>
      <c r="WIR20" s="323"/>
      <c r="WIS20" s="323"/>
      <c r="WIT20" s="323"/>
      <c r="WIU20" s="323"/>
      <c r="WIV20" s="323"/>
      <c r="WIW20" s="323"/>
      <c r="WIX20" s="323"/>
      <c r="WIY20" s="409"/>
      <c r="WIZ20" s="409"/>
      <c r="WJA20" s="323"/>
      <c r="WJB20" s="323"/>
      <c r="WJC20" s="323"/>
      <c r="WJD20" s="323"/>
      <c r="WJE20" s="323"/>
      <c r="WJF20" s="323"/>
      <c r="WJG20" s="323"/>
      <c r="WJH20" s="323"/>
      <c r="WJI20" s="323"/>
      <c r="WJJ20" s="323"/>
      <c r="WJK20" s="409"/>
      <c r="WJL20" s="409"/>
      <c r="WJM20" s="323"/>
      <c r="WJN20" s="323"/>
      <c r="WJO20" s="323"/>
      <c r="WJP20" s="323"/>
      <c r="WJQ20" s="323"/>
      <c r="WJR20" s="323"/>
      <c r="WJS20" s="323"/>
      <c r="WJT20" s="323"/>
      <c r="WJU20" s="323"/>
      <c r="WJV20" s="323"/>
      <c r="WJW20" s="409"/>
      <c r="WJX20" s="409"/>
      <c r="WJY20" s="323"/>
      <c r="WJZ20" s="323"/>
      <c r="WKA20" s="323"/>
      <c r="WKB20" s="323"/>
      <c r="WKC20" s="323"/>
      <c r="WKD20" s="323"/>
      <c r="WKE20" s="323"/>
      <c r="WKF20" s="323"/>
      <c r="WKG20" s="323"/>
      <c r="WKH20" s="323"/>
      <c r="WKI20" s="409"/>
      <c r="WKJ20" s="409"/>
      <c r="WKK20" s="323"/>
      <c r="WKL20" s="323"/>
      <c r="WKM20" s="323"/>
      <c r="WKN20" s="323"/>
      <c r="WKO20" s="323"/>
      <c r="WKP20" s="323"/>
      <c r="WKQ20" s="323"/>
      <c r="WKR20" s="323"/>
      <c r="WKS20" s="323"/>
      <c r="WKT20" s="323"/>
      <c r="WKU20" s="409"/>
      <c r="WKV20" s="409"/>
      <c r="WKW20" s="323"/>
      <c r="WKX20" s="323"/>
      <c r="WKY20" s="323"/>
      <c r="WKZ20" s="323"/>
      <c r="WLA20" s="323"/>
      <c r="WLB20" s="323"/>
      <c r="WLC20" s="323"/>
      <c r="WLD20" s="323"/>
      <c r="WLE20" s="323"/>
      <c r="WLF20" s="323"/>
      <c r="WLG20" s="409"/>
      <c r="WLH20" s="409"/>
      <c r="WLI20" s="323"/>
      <c r="WLJ20" s="323"/>
      <c r="WLK20" s="323"/>
      <c r="WLL20" s="323"/>
      <c r="WLM20" s="323"/>
      <c r="WLN20" s="323"/>
      <c r="WLO20" s="323"/>
      <c r="WLP20" s="323"/>
      <c r="WLQ20" s="323"/>
      <c r="WLR20" s="323"/>
      <c r="WLS20" s="409"/>
      <c r="WLT20" s="409"/>
      <c r="WLU20" s="323"/>
      <c r="WLV20" s="323"/>
      <c r="WLW20" s="323"/>
      <c r="WLX20" s="323"/>
      <c r="WLY20" s="323"/>
      <c r="WLZ20" s="323"/>
      <c r="WMA20" s="323"/>
      <c r="WMB20" s="323"/>
      <c r="WMC20" s="323"/>
      <c r="WMD20" s="323"/>
      <c r="WME20" s="409"/>
      <c r="WMF20" s="409"/>
      <c r="WMG20" s="323"/>
      <c r="WMH20" s="323"/>
      <c r="WMI20" s="323"/>
      <c r="WMJ20" s="323"/>
      <c r="WMK20" s="323"/>
      <c r="WML20" s="323"/>
      <c r="WMM20" s="323"/>
      <c r="WMN20" s="323"/>
      <c r="WMO20" s="323"/>
      <c r="WMP20" s="323"/>
      <c r="WMQ20" s="409"/>
      <c r="WMR20" s="409"/>
      <c r="WMS20" s="323"/>
      <c r="WMT20" s="323"/>
      <c r="WMU20" s="323"/>
      <c r="WMV20" s="323"/>
      <c r="WMW20" s="323"/>
      <c r="WMX20" s="323"/>
      <c r="WMY20" s="323"/>
      <c r="WMZ20" s="323"/>
      <c r="WNA20" s="323"/>
      <c r="WNB20" s="323"/>
      <c r="WNC20" s="409"/>
      <c r="WND20" s="409"/>
      <c r="WNE20" s="323"/>
      <c r="WNF20" s="323"/>
      <c r="WNG20" s="323"/>
      <c r="WNH20" s="323"/>
      <c r="WNI20" s="323"/>
      <c r="WNJ20" s="323"/>
      <c r="WNK20" s="323"/>
      <c r="WNL20" s="323"/>
      <c r="WNM20" s="323"/>
      <c r="WNN20" s="323"/>
      <c r="WNO20" s="409"/>
      <c r="WNP20" s="409"/>
      <c r="WNQ20" s="323"/>
      <c r="WNR20" s="323"/>
      <c r="WNS20" s="323"/>
      <c r="WNT20" s="323"/>
      <c r="WNU20" s="323"/>
      <c r="WNV20" s="323"/>
      <c r="WNW20" s="323"/>
      <c r="WNX20" s="323"/>
      <c r="WNY20" s="323"/>
      <c r="WNZ20" s="323"/>
      <c r="WOA20" s="409"/>
      <c r="WOB20" s="409"/>
      <c r="WOC20" s="323"/>
      <c r="WOD20" s="323"/>
      <c r="WOE20" s="323"/>
      <c r="WOF20" s="323"/>
      <c r="WOG20" s="323"/>
      <c r="WOH20" s="323"/>
      <c r="WOI20" s="323"/>
      <c r="WOJ20" s="323"/>
      <c r="WOK20" s="323"/>
      <c r="WOL20" s="323"/>
      <c r="WOM20" s="409"/>
      <c r="WON20" s="409"/>
      <c r="WOO20" s="323"/>
      <c r="WOP20" s="323"/>
      <c r="WOQ20" s="323"/>
      <c r="WOR20" s="323"/>
      <c r="WOS20" s="323"/>
      <c r="WOT20" s="323"/>
      <c r="WOU20" s="323"/>
      <c r="WOV20" s="323"/>
      <c r="WOW20" s="323"/>
      <c r="WOX20" s="323"/>
      <c r="WOY20" s="409"/>
      <c r="WOZ20" s="409"/>
      <c r="WPA20" s="323"/>
      <c r="WPB20" s="323"/>
      <c r="WPC20" s="323"/>
      <c r="WPD20" s="323"/>
      <c r="WPE20" s="323"/>
      <c r="WPF20" s="323"/>
      <c r="WPG20" s="323"/>
      <c r="WPH20" s="323"/>
      <c r="WPI20" s="323"/>
      <c r="WPJ20" s="323"/>
      <c r="WPK20" s="409"/>
      <c r="WPL20" s="409"/>
      <c r="WPM20" s="323"/>
      <c r="WPN20" s="323"/>
      <c r="WPO20" s="323"/>
      <c r="WPP20" s="323"/>
      <c r="WPQ20" s="323"/>
      <c r="WPR20" s="323"/>
      <c r="WPS20" s="323"/>
      <c r="WPT20" s="323"/>
      <c r="WPU20" s="323"/>
      <c r="WPV20" s="323"/>
      <c r="WPW20" s="409"/>
      <c r="WPX20" s="409"/>
      <c r="WPY20" s="323"/>
      <c r="WPZ20" s="323"/>
      <c r="WQA20" s="323"/>
      <c r="WQB20" s="323"/>
      <c r="WQC20" s="323"/>
      <c r="WQD20" s="323"/>
      <c r="WQE20" s="323"/>
      <c r="WQF20" s="323"/>
      <c r="WQG20" s="323"/>
      <c r="WQH20" s="323"/>
      <c r="WQI20" s="409"/>
      <c r="WQJ20" s="409"/>
      <c r="WQK20" s="323"/>
      <c r="WQL20" s="323"/>
      <c r="WQM20" s="323"/>
      <c r="WQN20" s="323"/>
      <c r="WQO20" s="323"/>
      <c r="WQP20" s="323"/>
      <c r="WQQ20" s="323"/>
      <c r="WQR20" s="323"/>
      <c r="WQS20" s="323"/>
      <c r="WQT20" s="323"/>
      <c r="WQU20" s="409"/>
      <c r="WQV20" s="409"/>
      <c r="WQW20" s="323"/>
      <c r="WQX20" s="323"/>
      <c r="WQY20" s="323"/>
      <c r="WQZ20" s="323"/>
      <c r="WRA20" s="323"/>
      <c r="WRB20" s="323"/>
      <c r="WRC20" s="323"/>
      <c r="WRD20" s="323"/>
      <c r="WRE20" s="323"/>
      <c r="WRF20" s="323"/>
      <c r="WRG20" s="409"/>
      <c r="WRH20" s="409"/>
      <c r="WRI20" s="323"/>
      <c r="WRJ20" s="323"/>
      <c r="WRK20" s="323"/>
      <c r="WRL20" s="323"/>
      <c r="WRM20" s="323"/>
      <c r="WRN20" s="323"/>
      <c r="WRO20" s="323"/>
      <c r="WRP20" s="323"/>
      <c r="WRQ20" s="323"/>
      <c r="WRR20" s="323"/>
      <c r="WRS20" s="409"/>
      <c r="WRT20" s="409"/>
      <c r="WRU20" s="323"/>
      <c r="WRV20" s="323"/>
      <c r="WRW20" s="323"/>
      <c r="WRX20" s="323"/>
      <c r="WRY20" s="323"/>
      <c r="WRZ20" s="323"/>
      <c r="WSA20" s="323"/>
      <c r="WSB20" s="323"/>
      <c r="WSC20" s="323"/>
      <c r="WSD20" s="323"/>
      <c r="WSE20" s="409"/>
      <c r="WSF20" s="409"/>
      <c r="WSG20" s="323"/>
      <c r="WSH20" s="323"/>
      <c r="WSI20" s="323"/>
      <c r="WSJ20" s="323"/>
      <c r="WSK20" s="323"/>
      <c r="WSL20" s="323"/>
      <c r="WSM20" s="323"/>
      <c r="WSN20" s="323"/>
      <c r="WSO20" s="323"/>
      <c r="WSP20" s="323"/>
      <c r="WSQ20" s="409"/>
      <c r="WSR20" s="409"/>
      <c r="WSS20" s="323"/>
      <c r="WST20" s="323"/>
      <c r="WSU20" s="323"/>
      <c r="WSV20" s="323"/>
      <c r="WSW20" s="323"/>
      <c r="WSX20" s="323"/>
      <c r="WSY20" s="323"/>
      <c r="WSZ20" s="323"/>
      <c r="WTA20" s="323"/>
      <c r="WTB20" s="323"/>
      <c r="WTC20" s="409"/>
      <c r="WTD20" s="409"/>
      <c r="WTE20" s="323"/>
      <c r="WTF20" s="323"/>
      <c r="WTG20" s="323"/>
      <c r="WTH20" s="323"/>
      <c r="WTI20" s="323"/>
      <c r="WTJ20" s="323"/>
      <c r="WTK20" s="323"/>
      <c r="WTL20" s="323"/>
      <c r="WTM20" s="323"/>
      <c r="WTN20" s="323"/>
      <c r="WTO20" s="409"/>
      <c r="WTP20" s="409"/>
      <c r="WTQ20" s="323"/>
      <c r="WTR20" s="323"/>
      <c r="WTS20" s="323"/>
      <c r="WTT20" s="323"/>
      <c r="WTU20" s="323"/>
      <c r="WTV20" s="323"/>
      <c r="WTW20" s="323"/>
      <c r="WTX20" s="323"/>
      <c r="WTY20" s="323"/>
      <c r="WTZ20" s="323"/>
      <c r="WUA20" s="409"/>
      <c r="WUB20" s="409"/>
      <c r="WUC20" s="323"/>
      <c r="WUD20" s="323"/>
      <c r="WUE20" s="323"/>
      <c r="WUF20" s="323"/>
      <c r="WUG20" s="323"/>
      <c r="WUH20" s="323"/>
      <c r="WUI20" s="323"/>
      <c r="WUJ20" s="323"/>
      <c r="WUK20" s="323"/>
      <c r="WUL20" s="323"/>
      <c r="WUM20" s="409"/>
      <c r="WUN20" s="409"/>
      <c r="WUO20" s="323"/>
      <c r="WUP20" s="323"/>
      <c r="WUQ20" s="323"/>
      <c r="WUR20" s="323"/>
      <c r="WUS20" s="323"/>
      <c r="WUT20" s="323"/>
      <c r="WUU20" s="323"/>
      <c r="WUV20" s="323"/>
      <c r="WUW20" s="323"/>
      <c r="WUX20" s="323"/>
      <c r="WUY20" s="409"/>
      <c r="WUZ20" s="409"/>
      <c r="WVA20" s="323"/>
      <c r="WVB20" s="323"/>
      <c r="WVC20" s="323"/>
      <c r="WVD20" s="323"/>
      <c r="WVE20" s="323"/>
      <c r="WVF20" s="323"/>
      <c r="WVG20" s="323"/>
      <c r="WVH20" s="323"/>
      <c r="WVI20" s="323"/>
      <c r="WVJ20" s="323"/>
      <c r="WVK20" s="409"/>
      <c r="WVL20" s="409"/>
      <c r="WVM20" s="323"/>
      <c r="WVN20" s="323"/>
      <c r="WVO20" s="323"/>
      <c r="WVP20" s="323"/>
      <c r="WVQ20" s="323"/>
      <c r="WVR20" s="323"/>
      <c r="WVS20" s="323"/>
      <c r="WVT20" s="323"/>
      <c r="WVU20" s="323"/>
      <c r="WVV20" s="323"/>
      <c r="WVW20" s="409"/>
      <c r="WVX20" s="409"/>
      <c r="WVY20" s="323"/>
      <c r="WVZ20" s="323"/>
      <c r="WWA20" s="323"/>
      <c r="WWB20" s="323"/>
      <c r="WWC20" s="323"/>
      <c r="WWD20" s="323"/>
      <c r="WWE20" s="323"/>
      <c r="WWF20" s="323"/>
      <c r="WWG20" s="323"/>
      <c r="WWH20" s="323"/>
      <c r="WWI20" s="409"/>
      <c r="WWJ20" s="409"/>
      <c r="WWK20" s="323"/>
      <c r="WWL20" s="323"/>
      <c r="WWM20" s="323"/>
      <c r="WWN20" s="323"/>
      <c r="WWO20" s="323"/>
      <c r="WWP20" s="323"/>
      <c r="WWQ20" s="323"/>
      <c r="WWR20" s="323"/>
      <c r="WWS20" s="323"/>
      <c r="WWT20" s="323"/>
      <c r="WWU20" s="409"/>
      <c r="WWV20" s="409"/>
      <c r="WWW20" s="323"/>
      <c r="WWX20" s="323"/>
      <c r="WWY20" s="323"/>
      <c r="WWZ20" s="323"/>
      <c r="WXA20" s="323"/>
      <c r="WXB20" s="323"/>
      <c r="WXC20" s="323"/>
      <c r="WXD20" s="323"/>
      <c r="WXE20" s="323"/>
      <c r="WXF20" s="323"/>
      <c r="WXG20" s="409"/>
      <c r="WXH20" s="409"/>
      <c r="WXI20" s="323"/>
      <c r="WXJ20" s="323"/>
      <c r="WXK20" s="323"/>
      <c r="WXL20" s="323"/>
      <c r="WXM20" s="323"/>
      <c r="WXN20" s="323"/>
      <c r="WXO20" s="323"/>
      <c r="WXP20" s="323"/>
      <c r="WXQ20" s="323"/>
      <c r="WXR20" s="323"/>
      <c r="WXS20" s="409"/>
      <c r="WXT20" s="409"/>
      <c r="WXU20" s="323"/>
      <c r="WXV20" s="323"/>
      <c r="WXW20" s="323"/>
      <c r="WXX20" s="323"/>
      <c r="WXY20" s="323"/>
      <c r="WXZ20" s="323"/>
      <c r="WYA20" s="323"/>
      <c r="WYB20" s="323"/>
      <c r="WYC20" s="323"/>
      <c r="WYD20" s="323"/>
      <c r="WYE20" s="409"/>
      <c r="WYF20" s="409"/>
      <c r="WYG20" s="323"/>
      <c r="WYH20" s="323"/>
    </row>
    <row r="21" spans="1:16206">
      <c r="A21" s="1468" t="s">
        <v>374</v>
      </c>
      <c r="B21" s="1468"/>
      <c r="C21" s="1012">
        <f>C19</f>
        <v>263212</v>
      </c>
      <c r="D21" s="1012">
        <f>D19+C21</f>
        <v>532052.24</v>
      </c>
      <c r="E21" s="1012">
        <f t="shared" ref="E21:L21" si="6">E19+D21</f>
        <v>806632.20479999995</v>
      </c>
      <c r="F21" s="1012">
        <f t="shared" si="6"/>
        <v>1087065.5764959999</v>
      </c>
      <c r="G21" s="1012">
        <f t="shared" si="6"/>
        <v>1373468.2774539199</v>
      </c>
      <c r="H21" s="1012">
        <f t="shared" si="6"/>
        <v>1665958.5141138383</v>
      </c>
      <c r="I21" s="1012">
        <f t="shared" ref="I21" si="7">I19+H21</f>
        <v>1964656.8216402803</v>
      </c>
      <c r="J21" s="1012">
        <f t="shared" ref="J21" si="8">J19+I21</f>
        <v>2269686.1094345762</v>
      </c>
      <c r="K21" s="1012">
        <f>K19+J21</f>
        <v>2581171.7075256025</v>
      </c>
      <c r="L21" s="1012">
        <f t="shared" si="6"/>
        <v>2899241.4138555196</v>
      </c>
      <c r="M21" s="625"/>
    </row>
    <row r="22" spans="1:16206" ht="9.4" customHeight="1">
      <c r="A22" s="1470"/>
      <c r="B22" s="1471"/>
      <c r="C22" s="794">
        <f>MAX(0,+C14-C16-C17-C18)</f>
        <v>263212</v>
      </c>
      <c r="D22" s="794">
        <f t="shared" ref="D22:L22" si="9">MAX(0,+D14-D16-D17-D18)</f>
        <v>268840.24</v>
      </c>
      <c r="E22" s="794">
        <f t="shared" si="9"/>
        <v>274579.96479999996</v>
      </c>
      <c r="F22" s="794">
        <f t="shared" si="9"/>
        <v>280433.37169600005</v>
      </c>
      <c r="G22" s="794">
        <f t="shared" si="9"/>
        <v>286402.70095792005</v>
      </c>
      <c r="H22" s="794">
        <f t="shared" si="9"/>
        <v>292490.23665991845</v>
      </c>
      <c r="I22" s="794">
        <f t="shared" si="9"/>
        <v>298698.30752644199</v>
      </c>
      <c r="J22" s="794">
        <f t="shared" si="9"/>
        <v>305029.28779429581</v>
      </c>
      <c r="K22" s="794">
        <f t="shared" si="9"/>
        <v>311485.59809102648</v>
      </c>
      <c r="L22" s="794">
        <f t="shared" si="9"/>
        <v>318069.70632991701</v>
      </c>
      <c r="M22" s="625"/>
    </row>
    <row r="23" spans="1:16206" ht="13.15" customHeight="1">
      <c r="A23" s="1465" t="s">
        <v>384</v>
      </c>
      <c r="B23" s="1465"/>
      <c r="C23" s="447">
        <f>C14/(C16+C18+C17)</f>
        <v>14.095124378109453</v>
      </c>
      <c r="D23" s="447">
        <f t="shared" ref="D23:L23" si="10">D14/(D16+D18+D17)</f>
        <v>14.373140327314331</v>
      </c>
      <c r="E23" s="447">
        <f t="shared" si="10"/>
        <v>14.656557033217299</v>
      </c>
      <c r="F23" s="447">
        <f t="shared" si="10"/>
        <v>14.945475596240733</v>
      </c>
      <c r="G23" s="447">
        <f t="shared" si="10"/>
        <v>15.239998827223852</v>
      </c>
      <c r="H23" s="447">
        <f t="shared" si="10"/>
        <v>15.540231267283483</v>
      </c>
      <c r="I23" s="447">
        <f t="shared" si="10"/>
        <v>15.846279207409507</v>
      </c>
      <c r="J23" s="447">
        <f t="shared" si="10"/>
        <v>16.158250707759631</v>
      </c>
      <c r="K23" s="447">
        <f t="shared" si="10"/>
        <v>16.47625561661614</v>
      </c>
      <c r="L23" s="447">
        <f t="shared" si="10"/>
        <v>16.800405588965315</v>
      </c>
      <c r="M23" s="625"/>
    </row>
    <row r="24" spans="1:16206" ht="12.75" customHeight="1">
      <c r="A24" s="1472" t="s">
        <v>413</v>
      </c>
      <c r="B24" s="1472"/>
      <c r="C24" s="447">
        <f>AVERAGE(C23)</f>
        <v>14.095124378109453</v>
      </c>
      <c r="D24" s="447">
        <f>AVERAGE(C23:D23)</f>
        <v>14.234132352711892</v>
      </c>
      <c r="E24" s="447">
        <f>AVERAGE(C23:E23)</f>
        <v>14.374940579547028</v>
      </c>
      <c r="F24" s="447">
        <f>AVERAGE(C23:F23)</f>
        <v>14.517574333720454</v>
      </c>
      <c r="G24" s="447">
        <f>AVERAGE(C23:G23)</f>
        <v>14.662059232421134</v>
      </c>
      <c r="H24" s="447">
        <f>AVERAGE(C23:H23)</f>
        <v>14.808421238231526</v>
      </c>
      <c r="I24" s="447">
        <f t="shared" ref="I24:J24" si="11">AVERAGE(D23:I23)</f>
        <v>15.100280376448202</v>
      </c>
      <c r="J24" s="447">
        <f t="shared" si="11"/>
        <v>15.397798773189082</v>
      </c>
      <c r="K24" s="447">
        <f>AVERAGE(C23:K23)</f>
        <v>15.259034773463826</v>
      </c>
      <c r="L24" s="447">
        <f>AVERAGE(C23:L23)</f>
        <v>15.413171855013974</v>
      </c>
      <c r="M24" s="625"/>
    </row>
    <row r="25" spans="1:16206" s="322" customFormat="1" ht="9.4" customHeight="1">
      <c r="A25" s="795"/>
      <c r="B25" s="495"/>
      <c r="C25" s="496"/>
      <c r="D25" s="496"/>
      <c r="E25" s="496"/>
      <c r="F25" s="496"/>
      <c r="G25" s="496"/>
      <c r="H25" s="496"/>
      <c r="I25" s="496"/>
      <c r="J25" s="496"/>
      <c r="K25" s="496"/>
      <c r="L25" s="496"/>
      <c r="M25" s="796"/>
    </row>
    <row r="26" spans="1:16206" s="322" customFormat="1" ht="9" customHeight="1">
      <c r="A26" s="790"/>
      <c r="B26" s="371"/>
      <c r="C26" s="370"/>
      <c r="D26" s="370"/>
      <c r="E26" s="370"/>
      <c r="F26" s="370"/>
      <c r="G26" s="370"/>
      <c r="H26" s="370"/>
      <c r="I26" s="370"/>
      <c r="J26" s="370"/>
      <c r="K26" s="370"/>
      <c r="L26" s="370"/>
      <c r="M26" s="791"/>
      <c r="N26" s="323"/>
      <c r="O26" s="409"/>
      <c r="P26" s="409"/>
      <c r="Q26" s="323"/>
      <c r="R26" s="323"/>
      <c r="S26" s="323"/>
      <c r="T26" s="323"/>
      <c r="U26" s="323"/>
      <c r="V26" s="323"/>
      <c r="W26" s="323"/>
      <c r="X26" s="323"/>
      <c r="Y26" s="323"/>
      <c r="Z26" s="323"/>
      <c r="AA26" s="409"/>
      <c r="AB26" s="409"/>
      <c r="AC26" s="323"/>
      <c r="AD26" s="323"/>
      <c r="AE26" s="323"/>
      <c r="AF26" s="323"/>
      <c r="AG26" s="323"/>
      <c r="AH26" s="323"/>
      <c r="AI26" s="323"/>
      <c r="AJ26" s="323"/>
      <c r="AK26" s="323"/>
      <c r="AL26" s="323"/>
      <c r="AM26" s="409"/>
      <c r="AN26" s="409"/>
      <c r="AO26" s="323"/>
      <c r="AP26" s="323"/>
      <c r="AQ26" s="323"/>
      <c r="AR26" s="323"/>
      <c r="AS26" s="323"/>
      <c r="AT26" s="323"/>
      <c r="AU26" s="323"/>
      <c r="AV26" s="323"/>
      <c r="AW26" s="323"/>
      <c r="AX26" s="323"/>
      <c r="AY26" s="409"/>
      <c r="AZ26" s="409"/>
      <c r="BA26" s="323"/>
      <c r="BB26" s="323"/>
      <c r="BC26" s="323"/>
      <c r="BD26" s="323"/>
      <c r="BE26" s="323"/>
      <c r="BF26" s="323"/>
      <c r="BG26" s="323"/>
      <c r="BH26" s="323"/>
      <c r="BI26" s="323"/>
      <c r="BJ26" s="323"/>
      <c r="BK26" s="409"/>
      <c r="BL26" s="409"/>
      <c r="BM26" s="323"/>
      <c r="BN26" s="323"/>
      <c r="BO26" s="323"/>
      <c r="BP26" s="323"/>
      <c r="BQ26" s="323"/>
      <c r="BR26" s="323"/>
      <c r="BS26" s="323"/>
      <c r="BT26" s="323"/>
      <c r="BU26" s="323"/>
      <c r="BV26" s="323"/>
      <c r="BW26" s="409"/>
      <c r="BX26" s="409"/>
      <c r="BY26" s="323"/>
      <c r="BZ26" s="323"/>
      <c r="CA26" s="323"/>
      <c r="CB26" s="323"/>
      <c r="CC26" s="323"/>
      <c r="CD26" s="323"/>
      <c r="CE26" s="323"/>
      <c r="CF26" s="323"/>
      <c r="CG26" s="323"/>
      <c r="CH26" s="323"/>
      <c r="CI26" s="409"/>
      <c r="CJ26" s="409"/>
      <c r="CK26" s="323"/>
      <c r="CL26" s="323"/>
      <c r="CM26" s="323"/>
      <c r="CN26" s="323"/>
      <c r="CO26" s="323"/>
      <c r="CP26" s="323"/>
      <c r="CQ26" s="323"/>
      <c r="CR26" s="323"/>
      <c r="CS26" s="323"/>
      <c r="CT26" s="323"/>
      <c r="CU26" s="409"/>
      <c r="CV26" s="409"/>
      <c r="CW26" s="323"/>
      <c r="CX26" s="323"/>
      <c r="CY26" s="323"/>
      <c r="CZ26" s="323"/>
      <c r="DA26" s="323"/>
      <c r="DB26" s="323"/>
      <c r="DC26" s="323"/>
      <c r="DD26" s="323"/>
      <c r="DE26" s="323"/>
      <c r="DF26" s="323"/>
      <c r="DG26" s="409"/>
      <c r="DH26" s="409"/>
      <c r="DI26" s="323"/>
      <c r="DJ26" s="323"/>
      <c r="DK26" s="323"/>
      <c r="DL26" s="323"/>
      <c r="DM26" s="323"/>
      <c r="DN26" s="323"/>
      <c r="DO26" s="323"/>
      <c r="DP26" s="323"/>
      <c r="DQ26" s="323"/>
      <c r="DR26" s="323"/>
      <c r="DS26" s="409"/>
      <c r="DT26" s="409"/>
      <c r="DU26" s="323"/>
      <c r="DV26" s="323"/>
      <c r="DW26" s="323"/>
      <c r="DX26" s="323"/>
      <c r="DY26" s="323"/>
      <c r="DZ26" s="323"/>
      <c r="EA26" s="323"/>
      <c r="EB26" s="323"/>
      <c r="EC26" s="323"/>
      <c r="ED26" s="323"/>
      <c r="EE26" s="409"/>
      <c r="EF26" s="409"/>
      <c r="EG26" s="323"/>
      <c r="EH26" s="323"/>
      <c r="EI26" s="323"/>
      <c r="EJ26" s="323"/>
      <c r="EK26" s="323"/>
      <c r="EL26" s="323"/>
      <c r="EM26" s="323"/>
      <c r="EN26" s="323"/>
      <c r="EO26" s="323"/>
      <c r="EP26" s="323"/>
      <c r="EQ26" s="409"/>
      <c r="ER26" s="409"/>
      <c r="ES26" s="323"/>
      <c r="ET26" s="323"/>
      <c r="EU26" s="323"/>
      <c r="EV26" s="323"/>
      <c r="EW26" s="323"/>
      <c r="EX26" s="323"/>
      <c r="EY26" s="323"/>
      <c r="EZ26" s="323"/>
      <c r="FA26" s="323"/>
      <c r="FB26" s="323"/>
      <c r="FC26" s="409"/>
      <c r="FD26" s="409"/>
      <c r="FE26" s="323"/>
      <c r="FF26" s="323"/>
      <c r="FG26" s="323"/>
      <c r="FH26" s="323"/>
      <c r="FI26" s="323"/>
      <c r="FJ26" s="323"/>
      <c r="FK26" s="323"/>
      <c r="FL26" s="323"/>
      <c r="FM26" s="323"/>
      <c r="FN26" s="323"/>
      <c r="FO26" s="409"/>
      <c r="FP26" s="409"/>
      <c r="FQ26" s="323"/>
      <c r="FR26" s="323"/>
      <c r="FS26" s="323"/>
      <c r="FT26" s="323"/>
      <c r="FU26" s="323"/>
      <c r="FV26" s="323"/>
      <c r="FW26" s="323"/>
      <c r="FX26" s="323"/>
      <c r="FY26" s="323"/>
      <c r="FZ26" s="323"/>
      <c r="GA26" s="409"/>
      <c r="GB26" s="409"/>
      <c r="GC26" s="323"/>
      <c r="GD26" s="323"/>
      <c r="GE26" s="323"/>
      <c r="GF26" s="323"/>
      <c r="GG26" s="323"/>
      <c r="GH26" s="323"/>
      <c r="GI26" s="323"/>
      <c r="GJ26" s="323"/>
      <c r="GK26" s="323"/>
      <c r="GL26" s="323"/>
      <c r="GM26" s="409"/>
      <c r="GN26" s="409"/>
      <c r="GO26" s="323"/>
      <c r="GP26" s="323"/>
      <c r="GQ26" s="323"/>
      <c r="GR26" s="323"/>
      <c r="GS26" s="323"/>
      <c r="GT26" s="323"/>
      <c r="GU26" s="323"/>
      <c r="GV26" s="323"/>
      <c r="GW26" s="323"/>
      <c r="GX26" s="323"/>
      <c r="GY26" s="409"/>
      <c r="GZ26" s="409"/>
      <c r="HA26" s="323"/>
      <c r="HB26" s="323"/>
      <c r="HC26" s="323"/>
      <c r="HD26" s="323"/>
      <c r="HE26" s="323"/>
      <c r="HF26" s="323"/>
      <c r="HG26" s="323"/>
      <c r="HH26" s="323"/>
      <c r="HI26" s="323"/>
      <c r="HJ26" s="323"/>
      <c r="HK26" s="409"/>
      <c r="HL26" s="409"/>
      <c r="HM26" s="323"/>
      <c r="HN26" s="323"/>
      <c r="HO26" s="323"/>
      <c r="HP26" s="323"/>
      <c r="HQ26" s="323"/>
      <c r="HR26" s="323"/>
      <c r="HS26" s="323"/>
      <c r="HT26" s="323"/>
      <c r="HU26" s="323"/>
      <c r="HV26" s="323"/>
      <c r="HW26" s="409"/>
      <c r="HX26" s="409"/>
      <c r="HY26" s="323"/>
      <c r="HZ26" s="323"/>
      <c r="IA26" s="323"/>
      <c r="IB26" s="323"/>
      <c r="IC26" s="323"/>
      <c r="ID26" s="323"/>
      <c r="IE26" s="323"/>
      <c r="IF26" s="323"/>
      <c r="IG26" s="323"/>
      <c r="IH26" s="323"/>
      <c r="II26" s="409"/>
      <c r="IJ26" s="409"/>
      <c r="IK26" s="323"/>
      <c r="IL26" s="323"/>
      <c r="IM26" s="323"/>
      <c r="IN26" s="323"/>
      <c r="IO26" s="323"/>
      <c r="IP26" s="323"/>
      <c r="IQ26" s="323"/>
      <c r="IR26" s="323"/>
      <c r="IS26" s="323"/>
      <c r="IT26" s="323"/>
      <c r="IU26" s="409"/>
      <c r="IV26" s="409"/>
      <c r="IW26" s="323"/>
      <c r="IX26" s="323"/>
      <c r="IY26" s="323"/>
      <c r="IZ26" s="323"/>
      <c r="JA26" s="323"/>
      <c r="JB26" s="323"/>
      <c r="JC26" s="323"/>
      <c r="JD26" s="323"/>
      <c r="JE26" s="323"/>
      <c r="JF26" s="323"/>
      <c r="JG26" s="409"/>
      <c r="JH26" s="409"/>
      <c r="JI26" s="323"/>
      <c r="JJ26" s="323"/>
      <c r="JK26" s="323"/>
      <c r="JL26" s="323"/>
      <c r="JM26" s="323"/>
      <c r="JN26" s="323"/>
      <c r="JO26" s="323"/>
      <c r="JP26" s="323"/>
      <c r="JQ26" s="323"/>
      <c r="JR26" s="323"/>
      <c r="JS26" s="409"/>
      <c r="JT26" s="409"/>
      <c r="JU26" s="323"/>
      <c r="JV26" s="323"/>
      <c r="JW26" s="323"/>
      <c r="JX26" s="323"/>
      <c r="JY26" s="323"/>
      <c r="JZ26" s="323"/>
      <c r="KA26" s="323"/>
      <c r="KB26" s="323"/>
      <c r="KC26" s="323"/>
      <c r="KD26" s="323"/>
      <c r="KE26" s="409"/>
      <c r="KF26" s="409"/>
      <c r="KG26" s="323"/>
      <c r="KH26" s="323"/>
      <c r="KI26" s="323"/>
      <c r="KJ26" s="323"/>
      <c r="KK26" s="323"/>
      <c r="KL26" s="323"/>
      <c r="KM26" s="323"/>
      <c r="KN26" s="323"/>
      <c r="KO26" s="323"/>
      <c r="KP26" s="323"/>
      <c r="KQ26" s="409"/>
      <c r="KR26" s="409"/>
      <c r="KS26" s="323"/>
      <c r="KT26" s="323"/>
      <c r="KU26" s="323"/>
      <c r="KV26" s="323"/>
      <c r="KW26" s="323"/>
      <c r="KX26" s="323"/>
      <c r="KY26" s="323"/>
      <c r="KZ26" s="323"/>
      <c r="LA26" s="323"/>
      <c r="LB26" s="323"/>
      <c r="LC26" s="409"/>
      <c r="LD26" s="409"/>
      <c r="LE26" s="323"/>
      <c r="LF26" s="323"/>
      <c r="LG26" s="323"/>
      <c r="LH26" s="323"/>
      <c r="LI26" s="323"/>
      <c r="LJ26" s="323"/>
      <c r="LK26" s="323"/>
      <c r="LL26" s="323"/>
      <c r="LM26" s="323"/>
      <c r="LN26" s="323"/>
      <c r="LO26" s="409"/>
      <c r="LP26" s="409"/>
      <c r="LQ26" s="323"/>
      <c r="LR26" s="323"/>
      <c r="LS26" s="323"/>
      <c r="LT26" s="323"/>
      <c r="LU26" s="323"/>
      <c r="LV26" s="323"/>
      <c r="LW26" s="323"/>
      <c r="LX26" s="323"/>
      <c r="LY26" s="323"/>
      <c r="LZ26" s="323"/>
      <c r="MA26" s="409"/>
      <c r="MB26" s="409"/>
      <c r="MC26" s="323"/>
      <c r="MD26" s="323"/>
      <c r="ME26" s="323"/>
      <c r="MF26" s="323"/>
      <c r="MG26" s="323"/>
      <c r="MH26" s="323"/>
      <c r="MI26" s="323"/>
      <c r="MJ26" s="323"/>
      <c r="MK26" s="323"/>
      <c r="ML26" s="323"/>
      <c r="MM26" s="409"/>
      <c r="MN26" s="409"/>
      <c r="MO26" s="323"/>
      <c r="MP26" s="323"/>
      <c r="MQ26" s="323"/>
      <c r="MR26" s="323"/>
      <c r="MS26" s="323"/>
      <c r="MT26" s="323"/>
      <c r="MU26" s="323"/>
      <c r="MV26" s="323"/>
      <c r="MW26" s="323"/>
      <c r="MX26" s="323"/>
      <c r="MY26" s="409"/>
      <c r="MZ26" s="409"/>
      <c r="NA26" s="323"/>
      <c r="NB26" s="323"/>
      <c r="NC26" s="323"/>
      <c r="ND26" s="323"/>
      <c r="NE26" s="323"/>
      <c r="NF26" s="323"/>
      <c r="NG26" s="323"/>
      <c r="NH26" s="323"/>
      <c r="NI26" s="323"/>
      <c r="NJ26" s="323"/>
      <c r="NK26" s="409"/>
      <c r="NL26" s="409"/>
      <c r="NM26" s="323"/>
      <c r="NN26" s="323"/>
      <c r="NO26" s="323"/>
      <c r="NP26" s="323"/>
      <c r="NQ26" s="323"/>
      <c r="NR26" s="323"/>
      <c r="NS26" s="323"/>
      <c r="NT26" s="323"/>
      <c r="NU26" s="323"/>
      <c r="NV26" s="323"/>
      <c r="NW26" s="409"/>
      <c r="NX26" s="409"/>
      <c r="NY26" s="323"/>
      <c r="NZ26" s="323"/>
      <c r="OA26" s="323"/>
      <c r="OB26" s="323"/>
      <c r="OC26" s="323"/>
      <c r="OD26" s="323"/>
      <c r="OE26" s="323"/>
      <c r="OF26" s="323"/>
      <c r="OG26" s="323"/>
      <c r="OH26" s="323"/>
      <c r="OI26" s="409"/>
      <c r="OJ26" s="409"/>
      <c r="OK26" s="323"/>
      <c r="OL26" s="323"/>
      <c r="OM26" s="323"/>
      <c r="ON26" s="323"/>
      <c r="OO26" s="323"/>
      <c r="OP26" s="323"/>
      <c r="OQ26" s="323"/>
      <c r="OR26" s="323"/>
      <c r="OS26" s="323"/>
      <c r="OT26" s="323"/>
      <c r="OU26" s="409"/>
      <c r="OV26" s="409"/>
      <c r="OW26" s="323"/>
      <c r="OX26" s="323"/>
      <c r="OY26" s="323"/>
      <c r="OZ26" s="323"/>
      <c r="PA26" s="323"/>
      <c r="PB26" s="323"/>
      <c r="PC26" s="323"/>
      <c r="PD26" s="323"/>
      <c r="PE26" s="323"/>
      <c r="PF26" s="323"/>
      <c r="PG26" s="409"/>
      <c r="PH26" s="409"/>
      <c r="PI26" s="323"/>
      <c r="PJ26" s="323"/>
      <c r="PK26" s="323"/>
      <c r="PL26" s="323"/>
      <c r="PM26" s="323"/>
      <c r="PN26" s="323"/>
      <c r="PO26" s="323"/>
      <c r="PP26" s="323"/>
      <c r="PQ26" s="323"/>
      <c r="PR26" s="323"/>
      <c r="PS26" s="409"/>
      <c r="PT26" s="409"/>
      <c r="PU26" s="323"/>
      <c r="PV26" s="323"/>
      <c r="PW26" s="323"/>
      <c r="PX26" s="323"/>
      <c r="PY26" s="323"/>
      <c r="PZ26" s="323"/>
      <c r="QA26" s="323"/>
      <c r="QB26" s="323"/>
      <c r="QC26" s="323"/>
      <c r="QD26" s="323"/>
      <c r="QE26" s="409"/>
      <c r="QF26" s="409"/>
      <c r="QG26" s="323"/>
      <c r="QH26" s="323"/>
      <c r="QI26" s="323"/>
      <c r="QJ26" s="323"/>
      <c r="QK26" s="323"/>
      <c r="QL26" s="323"/>
      <c r="QM26" s="323"/>
      <c r="QN26" s="323"/>
      <c r="QO26" s="323"/>
      <c r="QP26" s="323"/>
      <c r="QQ26" s="409"/>
      <c r="QR26" s="409"/>
      <c r="QS26" s="323"/>
      <c r="QT26" s="323"/>
      <c r="QU26" s="323"/>
      <c r="QV26" s="323"/>
      <c r="QW26" s="323"/>
      <c r="QX26" s="323"/>
      <c r="QY26" s="323"/>
      <c r="QZ26" s="323"/>
      <c r="RA26" s="323"/>
      <c r="RB26" s="323"/>
      <c r="RC26" s="409"/>
      <c r="RD26" s="409"/>
      <c r="RE26" s="323"/>
      <c r="RF26" s="323"/>
      <c r="RG26" s="323"/>
      <c r="RH26" s="323"/>
      <c r="RI26" s="323"/>
      <c r="RJ26" s="323"/>
      <c r="RK26" s="323"/>
      <c r="RL26" s="323"/>
      <c r="RM26" s="323"/>
      <c r="RN26" s="323"/>
      <c r="RO26" s="409"/>
      <c r="RP26" s="409"/>
      <c r="RQ26" s="323"/>
      <c r="RR26" s="323"/>
      <c r="RS26" s="323"/>
      <c r="RT26" s="323"/>
      <c r="RU26" s="323"/>
      <c r="RV26" s="323"/>
      <c r="RW26" s="323"/>
      <c r="RX26" s="323"/>
      <c r="RY26" s="323"/>
      <c r="RZ26" s="323"/>
      <c r="SA26" s="409"/>
      <c r="SB26" s="409"/>
      <c r="SC26" s="323"/>
      <c r="SD26" s="323"/>
      <c r="SE26" s="323"/>
      <c r="SF26" s="323"/>
      <c r="SG26" s="323"/>
      <c r="SH26" s="323"/>
      <c r="SI26" s="323"/>
      <c r="SJ26" s="323"/>
      <c r="SK26" s="323"/>
      <c r="SL26" s="323"/>
      <c r="SM26" s="409"/>
      <c r="SN26" s="409"/>
      <c r="SO26" s="323"/>
      <c r="SP26" s="323"/>
      <c r="SQ26" s="323"/>
      <c r="SR26" s="323"/>
      <c r="SS26" s="323"/>
      <c r="ST26" s="323"/>
      <c r="SU26" s="323"/>
      <c r="SV26" s="323"/>
      <c r="SW26" s="323"/>
      <c r="SX26" s="323"/>
      <c r="SY26" s="409"/>
      <c r="SZ26" s="409"/>
      <c r="TA26" s="323"/>
      <c r="TB26" s="323"/>
      <c r="TC26" s="323"/>
      <c r="TD26" s="323"/>
      <c r="TE26" s="323"/>
      <c r="TF26" s="323"/>
      <c r="TG26" s="323"/>
      <c r="TH26" s="323"/>
      <c r="TI26" s="323"/>
      <c r="TJ26" s="323"/>
      <c r="TK26" s="409"/>
      <c r="TL26" s="409"/>
      <c r="TM26" s="323"/>
      <c r="TN26" s="323"/>
      <c r="TO26" s="323"/>
      <c r="TP26" s="323"/>
      <c r="TQ26" s="323"/>
      <c r="TR26" s="323"/>
      <c r="TS26" s="323"/>
      <c r="TT26" s="323"/>
      <c r="TU26" s="323"/>
      <c r="TV26" s="323"/>
      <c r="TW26" s="409"/>
      <c r="TX26" s="409"/>
      <c r="TY26" s="323"/>
      <c r="TZ26" s="323"/>
      <c r="UA26" s="323"/>
      <c r="UB26" s="323"/>
      <c r="UC26" s="323"/>
      <c r="UD26" s="323"/>
      <c r="UE26" s="323"/>
      <c r="UF26" s="323"/>
      <c r="UG26" s="323"/>
      <c r="UH26" s="323"/>
      <c r="UI26" s="409"/>
      <c r="UJ26" s="409"/>
      <c r="UK26" s="323"/>
      <c r="UL26" s="323"/>
      <c r="UM26" s="323"/>
      <c r="UN26" s="323"/>
      <c r="UO26" s="323"/>
      <c r="UP26" s="323"/>
      <c r="UQ26" s="323"/>
      <c r="UR26" s="323"/>
      <c r="US26" s="323"/>
      <c r="UT26" s="323"/>
      <c r="UU26" s="409"/>
      <c r="UV26" s="409"/>
      <c r="UW26" s="323"/>
      <c r="UX26" s="323"/>
      <c r="UY26" s="323"/>
      <c r="UZ26" s="323"/>
      <c r="VA26" s="323"/>
      <c r="VB26" s="323"/>
      <c r="VC26" s="323"/>
      <c r="VD26" s="323"/>
      <c r="VE26" s="323"/>
      <c r="VF26" s="323"/>
      <c r="VG26" s="409"/>
      <c r="VH26" s="409"/>
      <c r="VI26" s="323"/>
      <c r="VJ26" s="323"/>
      <c r="VK26" s="323"/>
      <c r="VL26" s="323"/>
      <c r="VM26" s="323"/>
      <c r="VN26" s="323"/>
      <c r="VO26" s="323"/>
      <c r="VP26" s="323"/>
      <c r="VQ26" s="323"/>
      <c r="VR26" s="323"/>
      <c r="VS26" s="409"/>
      <c r="VT26" s="409"/>
      <c r="VU26" s="323"/>
      <c r="VV26" s="323"/>
      <c r="VW26" s="323"/>
      <c r="VX26" s="323"/>
      <c r="VY26" s="323"/>
      <c r="VZ26" s="323"/>
      <c r="WA26" s="323"/>
      <c r="WB26" s="323"/>
      <c r="WC26" s="323"/>
      <c r="WD26" s="323"/>
      <c r="WE26" s="409"/>
      <c r="WF26" s="409"/>
      <c r="WG26" s="323"/>
      <c r="WH26" s="323"/>
      <c r="WI26" s="323"/>
      <c r="WJ26" s="323"/>
      <c r="WK26" s="323"/>
      <c r="WL26" s="323"/>
      <c r="WM26" s="323"/>
      <c r="WN26" s="323"/>
      <c r="WO26" s="323"/>
      <c r="WP26" s="323"/>
      <c r="WQ26" s="409"/>
      <c r="WR26" s="409"/>
      <c r="WS26" s="323"/>
      <c r="WT26" s="323"/>
      <c r="WU26" s="323"/>
      <c r="WV26" s="323"/>
      <c r="WW26" s="323"/>
      <c r="WX26" s="323"/>
      <c r="WY26" s="323"/>
      <c r="WZ26" s="323"/>
      <c r="XA26" s="323"/>
      <c r="XB26" s="323"/>
      <c r="XC26" s="409"/>
      <c r="XD26" s="409"/>
      <c r="XE26" s="323"/>
      <c r="XF26" s="323"/>
      <c r="XG26" s="323"/>
      <c r="XH26" s="323"/>
      <c r="XI26" s="323"/>
      <c r="XJ26" s="323"/>
      <c r="XK26" s="323"/>
      <c r="XL26" s="323"/>
      <c r="XM26" s="323"/>
      <c r="XN26" s="323"/>
      <c r="XO26" s="409"/>
      <c r="XP26" s="409"/>
      <c r="XQ26" s="323"/>
      <c r="XR26" s="323"/>
      <c r="XS26" s="323"/>
      <c r="XT26" s="323"/>
      <c r="XU26" s="323"/>
      <c r="XV26" s="323"/>
      <c r="XW26" s="323"/>
      <c r="XX26" s="323"/>
      <c r="XY26" s="323"/>
      <c r="XZ26" s="323"/>
      <c r="YA26" s="409"/>
      <c r="YB26" s="409"/>
      <c r="YC26" s="323"/>
      <c r="YD26" s="323"/>
      <c r="YE26" s="323"/>
      <c r="YF26" s="323"/>
      <c r="YG26" s="323"/>
      <c r="YH26" s="323"/>
      <c r="YI26" s="323"/>
      <c r="YJ26" s="323"/>
      <c r="YK26" s="323"/>
      <c r="YL26" s="323"/>
      <c r="YM26" s="409"/>
      <c r="YN26" s="409"/>
      <c r="YO26" s="323"/>
      <c r="YP26" s="323"/>
      <c r="YQ26" s="323"/>
      <c r="YR26" s="323"/>
      <c r="YS26" s="323"/>
      <c r="YT26" s="323"/>
      <c r="YU26" s="323"/>
      <c r="YV26" s="323"/>
      <c r="YW26" s="323"/>
      <c r="YX26" s="323"/>
      <c r="YY26" s="409"/>
      <c r="YZ26" s="409"/>
      <c r="ZA26" s="323"/>
      <c r="ZB26" s="323"/>
      <c r="ZC26" s="323"/>
      <c r="ZD26" s="323"/>
      <c r="ZE26" s="323"/>
      <c r="ZF26" s="323"/>
      <c r="ZG26" s="323"/>
      <c r="ZH26" s="323"/>
      <c r="ZI26" s="323"/>
      <c r="ZJ26" s="323"/>
      <c r="ZK26" s="409"/>
      <c r="ZL26" s="409"/>
      <c r="ZM26" s="323"/>
      <c r="ZN26" s="323"/>
      <c r="ZO26" s="323"/>
      <c r="ZP26" s="323"/>
      <c r="ZQ26" s="323"/>
      <c r="ZR26" s="323"/>
      <c r="ZS26" s="323"/>
      <c r="ZT26" s="323"/>
      <c r="ZU26" s="323"/>
      <c r="ZV26" s="323"/>
      <c r="ZW26" s="409"/>
      <c r="ZX26" s="409"/>
      <c r="ZY26" s="323"/>
      <c r="ZZ26" s="323"/>
      <c r="AAA26" s="323"/>
      <c r="AAB26" s="323"/>
      <c r="AAC26" s="323"/>
      <c r="AAD26" s="323"/>
      <c r="AAE26" s="323"/>
      <c r="AAF26" s="323"/>
      <c r="AAG26" s="323"/>
      <c r="AAH26" s="323"/>
      <c r="AAI26" s="409"/>
      <c r="AAJ26" s="409"/>
      <c r="AAK26" s="323"/>
      <c r="AAL26" s="323"/>
      <c r="AAM26" s="323"/>
      <c r="AAN26" s="323"/>
      <c r="AAO26" s="323"/>
      <c r="AAP26" s="323"/>
      <c r="AAQ26" s="323"/>
      <c r="AAR26" s="323"/>
      <c r="AAS26" s="323"/>
      <c r="AAT26" s="323"/>
      <c r="AAU26" s="409"/>
      <c r="AAV26" s="409"/>
      <c r="AAW26" s="323"/>
      <c r="AAX26" s="323"/>
      <c r="AAY26" s="323"/>
      <c r="AAZ26" s="323"/>
      <c r="ABA26" s="323"/>
      <c r="ABB26" s="323"/>
      <c r="ABC26" s="323"/>
      <c r="ABD26" s="323"/>
      <c r="ABE26" s="323"/>
      <c r="ABF26" s="323"/>
      <c r="ABG26" s="409"/>
      <c r="ABH26" s="409"/>
      <c r="ABI26" s="323"/>
      <c r="ABJ26" s="323"/>
      <c r="ABK26" s="323"/>
      <c r="ABL26" s="323"/>
      <c r="ABM26" s="323"/>
      <c r="ABN26" s="323"/>
      <c r="ABO26" s="323"/>
      <c r="ABP26" s="323"/>
      <c r="ABQ26" s="323"/>
      <c r="ABR26" s="323"/>
      <c r="ABS26" s="409"/>
      <c r="ABT26" s="409"/>
      <c r="ABU26" s="323"/>
      <c r="ABV26" s="323"/>
      <c r="ABW26" s="323"/>
      <c r="ABX26" s="323"/>
      <c r="ABY26" s="323"/>
      <c r="ABZ26" s="323"/>
      <c r="ACA26" s="323"/>
      <c r="ACB26" s="323"/>
      <c r="ACC26" s="323"/>
      <c r="ACD26" s="323"/>
      <c r="ACE26" s="409"/>
      <c r="ACF26" s="409"/>
      <c r="ACG26" s="323"/>
      <c r="ACH26" s="323"/>
      <c r="ACI26" s="323"/>
      <c r="ACJ26" s="323"/>
      <c r="ACK26" s="323"/>
      <c r="ACL26" s="323"/>
      <c r="ACM26" s="323"/>
      <c r="ACN26" s="323"/>
      <c r="ACO26" s="323"/>
      <c r="ACP26" s="323"/>
      <c r="ACQ26" s="409"/>
      <c r="ACR26" s="409"/>
      <c r="ACS26" s="323"/>
      <c r="ACT26" s="323"/>
      <c r="ACU26" s="323"/>
      <c r="ACV26" s="323"/>
      <c r="ACW26" s="323"/>
      <c r="ACX26" s="323"/>
      <c r="ACY26" s="323"/>
      <c r="ACZ26" s="323"/>
      <c r="ADA26" s="323"/>
      <c r="ADB26" s="323"/>
      <c r="ADC26" s="409"/>
      <c r="ADD26" s="409"/>
      <c r="ADE26" s="323"/>
      <c r="ADF26" s="323"/>
      <c r="ADG26" s="323"/>
      <c r="ADH26" s="323"/>
      <c r="ADI26" s="323"/>
      <c r="ADJ26" s="323"/>
      <c r="ADK26" s="323"/>
      <c r="ADL26" s="323"/>
      <c r="ADM26" s="323"/>
      <c r="ADN26" s="323"/>
      <c r="ADO26" s="409"/>
      <c r="ADP26" s="409"/>
      <c r="ADQ26" s="323"/>
      <c r="ADR26" s="323"/>
      <c r="ADS26" s="323"/>
      <c r="ADT26" s="323"/>
      <c r="ADU26" s="323"/>
      <c r="ADV26" s="323"/>
      <c r="ADW26" s="323"/>
      <c r="ADX26" s="323"/>
      <c r="ADY26" s="323"/>
      <c r="ADZ26" s="323"/>
      <c r="AEA26" s="409"/>
      <c r="AEB26" s="409"/>
      <c r="AEC26" s="323"/>
      <c r="AED26" s="323"/>
      <c r="AEE26" s="323"/>
      <c r="AEF26" s="323"/>
      <c r="AEG26" s="323"/>
      <c r="AEH26" s="323"/>
      <c r="AEI26" s="323"/>
      <c r="AEJ26" s="323"/>
      <c r="AEK26" s="323"/>
      <c r="AEL26" s="323"/>
      <c r="AEM26" s="409"/>
      <c r="AEN26" s="409"/>
      <c r="AEO26" s="323"/>
      <c r="AEP26" s="323"/>
      <c r="AEQ26" s="323"/>
      <c r="AER26" s="323"/>
      <c r="AES26" s="323"/>
      <c r="AET26" s="323"/>
      <c r="AEU26" s="323"/>
      <c r="AEV26" s="323"/>
      <c r="AEW26" s="323"/>
      <c r="AEX26" s="323"/>
      <c r="AEY26" s="409"/>
      <c r="AEZ26" s="409"/>
      <c r="AFA26" s="323"/>
      <c r="AFB26" s="323"/>
      <c r="AFC26" s="323"/>
      <c r="AFD26" s="323"/>
      <c r="AFE26" s="323"/>
      <c r="AFF26" s="323"/>
      <c r="AFG26" s="323"/>
      <c r="AFH26" s="323"/>
      <c r="AFI26" s="323"/>
      <c r="AFJ26" s="323"/>
      <c r="AFK26" s="409"/>
      <c r="AFL26" s="409"/>
      <c r="AFM26" s="323"/>
      <c r="AFN26" s="323"/>
      <c r="AFO26" s="323"/>
      <c r="AFP26" s="323"/>
      <c r="AFQ26" s="323"/>
      <c r="AFR26" s="323"/>
      <c r="AFS26" s="323"/>
      <c r="AFT26" s="323"/>
      <c r="AFU26" s="323"/>
      <c r="AFV26" s="323"/>
      <c r="AFW26" s="409"/>
      <c r="AFX26" s="409"/>
      <c r="AFY26" s="323"/>
      <c r="AFZ26" s="323"/>
      <c r="AGA26" s="323"/>
      <c r="AGB26" s="323"/>
      <c r="AGC26" s="323"/>
      <c r="AGD26" s="323"/>
      <c r="AGE26" s="323"/>
      <c r="AGF26" s="323"/>
      <c r="AGG26" s="323"/>
      <c r="AGH26" s="323"/>
      <c r="AGI26" s="409"/>
      <c r="AGJ26" s="409"/>
      <c r="AGK26" s="323"/>
      <c r="AGL26" s="323"/>
      <c r="AGM26" s="323"/>
      <c r="AGN26" s="323"/>
      <c r="AGO26" s="323"/>
      <c r="AGP26" s="323"/>
      <c r="AGQ26" s="323"/>
      <c r="AGR26" s="323"/>
      <c r="AGS26" s="323"/>
      <c r="AGT26" s="323"/>
      <c r="AGU26" s="409"/>
      <c r="AGV26" s="409"/>
      <c r="AGW26" s="323"/>
      <c r="AGX26" s="323"/>
      <c r="AGY26" s="323"/>
      <c r="AGZ26" s="323"/>
      <c r="AHA26" s="323"/>
      <c r="AHB26" s="323"/>
      <c r="AHC26" s="323"/>
      <c r="AHD26" s="323"/>
      <c r="AHE26" s="323"/>
      <c r="AHF26" s="323"/>
      <c r="AHG26" s="409"/>
      <c r="AHH26" s="409"/>
      <c r="AHI26" s="323"/>
      <c r="AHJ26" s="323"/>
      <c r="AHK26" s="323"/>
      <c r="AHL26" s="323"/>
      <c r="AHM26" s="323"/>
      <c r="AHN26" s="323"/>
      <c r="AHO26" s="323"/>
      <c r="AHP26" s="323"/>
      <c r="AHQ26" s="323"/>
      <c r="AHR26" s="323"/>
      <c r="AHS26" s="409"/>
      <c r="AHT26" s="409"/>
      <c r="AHU26" s="323"/>
      <c r="AHV26" s="323"/>
      <c r="AHW26" s="323"/>
      <c r="AHX26" s="323"/>
      <c r="AHY26" s="323"/>
      <c r="AHZ26" s="323"/>
      <c r="AIA26" s="323"/>
      <c r="AIB26" s="323"/>
      <c r="AIC26" s="323"/>
      <c r="AID26" s="323"/>
      <c r="AIE26" s="409"/>
      <c r="AIF26" s="409"/>
      <c r="AIG26" s="323"/>
      <c r="AIH26" s="323"/>
      <c r="AII26" s="323"/>
      <c r="AIJ26" s="323"/>
      <c r="AIK26" s="323"/>
      <c r="AIL26" s="323"/>
      <c r="AIM26" s="323"/>
      <c r="AIN26" s="323"/>
      <c r="AIO26" s="323"/>
      <c r="AIP26" s="323"/>
      <c r="AIQ26" s="409"/>
      <c r="AIR26" s="409"/>
      <c r="AIS26" s="323"/>
      <c r="AIT26" s="323"/>
      <c r="AIU26" s="323"/>
      <c r="AIV26" s="323"/>
      <c r="AIW26" s="323"/>
      <c r="AIX26" s="323"/>
      <c r="AIY26" s="323"/>
      <c r="AIZ26" s="323"/>
      <c r="AJA26" s="323"/>
      <c r="AJB26" s="323"/>
      <c r="AJC26" s="409"/>
      <c r="AJD26" s="409"/>
      <c r="AJE26" s="323"/>
      <c r="AJF26" s="323"/>
      <c r="AJG26" s="323"/>
      <c r="AJH26" s="323"/>
      <c r="AJI26" s="323"/>
      <c r="AJJ26" s="323"/>
      <c r="AJK26" s="323"/>
      <c r="AJL26" s="323"/>
      <c r="AJM26" s="323"/>
      <c r="AJN26" s="323"/>
      <c r="AJO26" s="409"/>
      <c r="AJP26" s="409"/>
      <c r="AJQ26" s="323"/>
      <c r="AJR26" s="323"/>
      <c r="AJS26" s="323"/>
      <c r="AJT26" s="323"/>
      <c r="AJU26" s="323"/>
      <c r="AJV26" s="323"/>
      <c r="AJW26" s="323"/>
      <c r="AJX26" s="323"/>
      <c r="AJY26" s="323"/>
      <c r="AJZ26" s="323"/>
      <c r="AKA26" s="409"/>
      <c r="AKB26" s="409"/>
      <c r="AKC26" s="323"/>
      <c r="AKD26" s="323"/>
      <c r="AKE26" s="323"/>
      <c r="AKF26" s="323"/>
      <c r="AKG26" s="323"/>
      <c r="AKH26" s="323"/>
      <c r="AKI26" s="323"/>
      <c r="AKJ26" s="323"/>
      <c r="AKK26" s="323"/>
      <c r="AKL26" s="323"/>
      <c r="AKM26" s="409"/>
      <c r="AKN26" s="409"/>
      <c r="AKO26" s="323"/>
      <c r="AKP26" s="323"/>
      <c r="AKQ26" s="323"/>
      <c r="AKR26" s="323"/>
      <c r="AKS26" s="323"/>
      <c r="AKT26" s="323"/>
      <c r="AKU26" s="323"/>
      <c r="AKV26" s="323"/>
      <c r="AKW26" s="323"/>
      <c r="AKX26" s="323"/>
      <c r="AKY26" s="409"/>
      <c r="AKZ26" s="409"/>
      <c r="ALA26" s="323"/>
      <c r="ALB26" s="323"/>
      <c r="ALC26" s="323"/>
      <c r="ALD26" s="323"/>
      <c r="ALE26" s="323"/>
      <c r="ALF26" s="323"/>
      <c r="ALG26" s="323"/>
      <c r="ALH26" s="323"/>
      <c r="ALI26" s="323"/>
      <c r="ALJ26" s="323"/>
      <c r="ALK26" s="409"/>
      <c r="ALL26" s="409"/>
      <c r="ALM26" s="323"/>
      <c r="ALN26" s="323"/>
      <c r="ALO26" s="323"/>
      <c r="ALP26" s="323"/>
      <c r="ALQ26" s="323"/>
      <c r="ALR26" s="323"/>
      <c r="ALS26" s="323"/>
      <c r="ALT26" s="323"/>
      <c r="ALU26" s="323"/>
      <c r="ALV26" s="323"/>
      <c r="ALW26" s="409"/>
      <c r="ALX26" s="409"/>
      <c r="ALY26" s="323"/>
      <c r="ALZ26" s="323"/>
      <c r="AMA26" s="323"/>
      <c r="AMB26" s="323"/>
      <c r="AMC26" s="323"/>
      <c r="AMD26" s="323"/>
      <c r="AME26" s="323"/>
      <c r="AMF26" s="323"/>
      <c r="AMG26" s="323"/>
      <c r="AMH26" s="323"/>
      <c r="AMI26" s="409"/>
      <c r="AMJ26" s="409"/>
      <c r="AMK26" s="323"/>
      <c r="AML26" s="323"/>
      <c r="AMM26" s="323"/>
      <c r="AMN26" s="323"/>
      <c r="AMO26" s="323"/>
      <c r="AMP26" s="323"/>
      <c r="AMQ26" s="323"/>
      <c r="AMR26" s="323"/>
      <c r="AMS26" s="323"/>
      <c r="AMT26" s="323"/>
      <c r="AMU26" s="409"/>
      <c r="AMV26" s="409"/>
      <c r="AMW26" s="323"/>
      <c r="AMX26" s="323"/>
      <c r="AMY26" s="323"/>
      <c r="AMZ26" s="323"/>
      <c r="ANA26" s="323"/>
      <c r="ANB26" s="323"/>
      <c r="ANC26" s="323"/>
      <c r="AND26" s="323"/>
      <c r="ANE26" s="323"/>
      <c r="ANF26" s="323"/>
      <c r="ANG26" s="409"/>
      <c r="ANH26" s="409"/>
      <c r="ANI26" s="323"/>
      <c r="ANJ26" s="323"/>
      <c r="ANK26" s="323"/>
      <c r="ANL26" s="323"/>
      <c r="ANM26" s="323"/>
      <c r="ANN26" s="323"/>
      <c r="ANO26" s="323"/>
      <c r="ANP26" s="323"/>
      <c r="ANQ26" s="323"/>
      <c r="ANR26" s="323"/>
      <c r="ANS26" s="409"/>
      <c r="ANT26" s="409"/>
      <c r="ANU26" s="323"/>
      <c r="ANV26" s="323"/>
      <c r="ANW26" s="323"/>
      <c r="ANX26" s="323"/>
      <c r="ANY26" s="323"/>
      <c r="ANZ26" s="323"/>
      <c r="AOA26" s="323"/>
      <c r="AOB26" s="323"/>
      <c r="AOC26" s="323"/>
      <c r="AOD26" s="323"/>
      <c r="AOE26" s="409"/>
      <c r="AOF26" s="409"/>
      <c r="AOG26" s="323"/>
      <c r="AOH26" s="323"/>
      <c r="AOI26" s="323"/>
      <c r="AOJ26" s="323"/>
      <c r="AOK26" s="323"/>
      <c r="AOL26" s="323"/>
      <c r="AOM26" s="323"/>
      <c r="AON26" s="323"/>
      <c r="AOO26" s="323"/>
      <c r="AOP26" s="323"/>
      <c r="AOQ26" s="409"/>
      <c r="AOR26" s="409"/>
      <c r="AOS26" s="323"/>
      <c r="AOT26" s="323"/>
      <c r="AOU26" s="323"/>
      <c r="AOV26" s="323"/>
      <c r="AOW26" s="323"/>
      <c r="AOX26" s="323"/>
      <c r="AOY26" s="323"/>
      <c r="AOZ26" s="323"/>
      <c r="APA26" s="323"/>
      <c r="APB26" s="323"/>
      <c r="APC26" s="409"/>
      <c r="APD26" s="409"/>
      <c r="APE26" s="323"/>
      <c r="APF26" s="323"/>
      <c r="APG26" s="323"/>
      <c r="APH26" s="323"/>
      <c r="API26" s="323"/>
      <c r="APJ26" s="323"/>
      <c r="APK26" s="323"/>
      <c r="APL26" s="323"/>
      <c r="APM26" s="323"/>
      <c r="APN26" s="323"/>
      <c r="APO26" s="409"/>
      <c r="APP26" s="409"/>
      <c r="APQ26" s="323"/>
      <c r="APR26" s="323"/>
      <c r="APS26" s="323"/>
      <c r="APT26" s="323"/>
      <c r="APU26" s="323"/>
      <c r="APV26" s="323"/>
      <c r="APW26" s="323"/>
      <c r="APX26" s="323"/>
      <c r="APY26" s="323"/>
      <c r="APZ26" s="323"/>
      <c r="AQA26" s="409"/>
      <c r="AQB26" s="409"/>
      <c r="AQC26" s="323"/>
      <c r="AQD26" s="323"/>
      <c r="AQE26" s="323"/>
      <c r="AQF26" s="323"/>
      <c r="AQG26" s="323"/>
      <c r="AQH26" s="323"/>
      <c r="AQI26" s="323"/>
      <c r="AQJ26" s="323"/>
      <c r="AQK26" s="323"/>
      <c r="AQL26" s="323"/>
      <c r="AQM26" s="409"/>
      <c r="AQN26" s="409"/>
      <c r="AQO26" s="323"/>
      <c r="AQP26" s="323"/>
      <c r="AQQ26" s="323"/>
      <c r="AQR26" s="323"/>
      <c r="AQS26" s="323"/>
      <c r="AQT26" s="323"/>
      <c r="AQU26" s="323"/>
      <c r="AQV26" s="323"/>
      <c r="AQW26" s="323"/>
      <c r="AQX26" s="323"/>
      <c r="AQY26" s="409"/>
      <c r="AQZ26" s="409"/>
      <c r="ARA26" s="323"/>
      <c r="ARB26" s="323"/>
      <c r="ARC26" s="323"/>
      <c r="ARD26" s="323"/>
      <c r="ARE26" s="323"/>
      <c r="ARF26" s="323"/>
      <c r="ARG26" s="323"/>
      <c r="ARH26" s="323"/>
      <c r="ARI26" s="323"/>
      <c r="ARJ26" s="323"/>
      <c r="ARK26" s="409"/>
      <c r="ARL26" s="409"/>
      <c r="ARM26" s="323"/>
      <c r="ARN26" s="323"/>
      <c r="ARO26" s="323"/>
      <c r="ARP26" s="323"/>
      <c r="ARQ26" s="323"/>
      <c r="ARR26" s="323"/>
      <c r="ARS26" s="323"/>
      <c r="ART26" s="323"/>
      <c r="ARU26" s="323"/>
      <c r="ARV26" s="323"/>
      <c r="ARW26" s="409"/>
      <c r="ARX26" s="409"/>
      <c r="ARY26" s="323"/>
      <c r="ARZ26" s="323"/>
      <c r="ASA26" s="323"/>
      <c r="ASB26" s="323"/>
      <c r="ASC26" s="323"/>
      <c r="ASD26" s="323"/>
      <c r="ASE26" s="323"/>
      <c r="ASF26" s="323"/>
      <c r="ASG26" s="323"/>
      <c r="ASH26" s="323"/>
      <c r="ASI26" s="409"/>
      <c r="ASJ26" s="409"/>
      <c r="ASK26" s="323"/>
      <c r="ASL26" s="323"/>
      <c r="ASM26" s="323"/>
      <c r="ASN26" s="323"/>
      <c r="ASO26" s="323"/>
      <c r="ASP26" s="323"/>
      <c r="ASQ26" s="323"/>
      <c r="ASR26" s="323"/>
      <c r="ASS26" s="323"/>
      <c r="AST26" s="323"/>
      <c r="ASU26" s="409"/>
      <c r="ASV26" s="409"/>
      <c r="ASW26" s="323"/>
      <c r="ASX26" s="323"/>
      <c r="ASY26" s="323"/>
      <c r="ASZ26" s="323"/>
      <c r="ATA26" s="323"/>
      <c r="ATB26" s="323"/>
      <c r="ATC26" s="323"/>
      <c r="ATD26" s="323"/>
      <c r="ATE26" s="323"/>
      <c r="ATF26" s="323"/>
      <c r="ATG26" s="409"/>
      <c r="ATH26" s="409"/>
      <c r="ATI26" s="323"/>
      <c r="ATJ26" s="323"/>
      <c r="ATK26" s="323"/>
      <c r="ATL26" s="323"/>
      <c r="ATM26" s="323"/>
      <c r="ATN26" s="323"/>
      <c r="ATO26" s="323"/>
      <c r="ATP26" s="323"/>
      <c r="ATQ26" s="323"/>
      <c r="ATR26" s="323"/>
      <c r="ATS26" s="409"/>
      <c r="ATT26" s="409"/>
      <c r="ATU26" s="323"/>
      <c r="ATV26" s="323"/>
      <c r="ATW26" s="323"/>
      <c r="ATX26" s="323"/>
      <c r="ATY26" s="323"/>
      <c r="ATZ26" s="323"/>
      <c r="AUA26" s="323"/>
      <c r="AUB26" s="323"/>
      <c r="AUC26" s="323"/>
      <c r="AUD26" s="323"/>
      <c r="AUE26" s="409"/>
      <c r="AUF26" s="409"/>
      <c r="AUG26" s="323"/>
      <c r="AUH26" s="323"/>
      <c r="AUI26" s="323"/>
      <c r="AUJ26" s="323"/>
      <c r="AUK26" s="323"/>
      <c r="AUL26" s="323"/>
      <c r="AUM26" s="323"/>
      <c r="AUN26" s="323"/>
      <c r="AUO26" s="323"/>
      <c r="AUP26" s="323"/>
      <c r="AUQ26" s="409"/>
      <c r="AUR26" s="409"/>
      <c r="AUS26" s="323"/>
      <c r="AUT26" s="323"/>
      <c r="AUU26" s="323"/>
      <c r="AUV26" s="323"/>
      <c r="AUW26" s="323"/>
      <c r="AUX26" s="323"/>
      <c r="AUY26" s="323"/>
      <c r="AUZ26" s="323"/>
      <c r="AVA26" s="323"/>
      <c r="AVB26" s="323"/>
      <c r="AVC26" s="409"/>
      <c r="AVD26" s="409"/>
      <c r="AVE26" s="323"/>
      <c r="AVF26" s="323"/>
      <c r="AVG26" s="323"/>
      <c r="AVH26" s="323"/>
      <c r="AVI26" s="323"/>
      <c r="AVJ26" s="323"/>
      <c r="AVK26" s="323"/>
      <c r="AVL26" s="323"/>
      <c r="AVM26" s="323"/>
      <c r="AVN26" s="323"/>
      <c r="AVO26" s="409"/>
      <c r="AVP26" s="409"/>
      <c r="AVQ26" s="323"/>
      <c r="AVR26" s="323"/>
      <c r="AVS26" s="323"/>
      <c r="AVT26" s="323"/>
      <c r="AVU26" s="323"/>
      <c r="AVV26" s="323"/>
      <c r="AVW26" s="323"/>
      <c r="AVX26" s="323"/>
      <c r="AVY26" s="323"/>
      <c r="AVZ26" s="323"/>
      <c r="AWA26" s="409"/>
      <c r="AWB26" s="409"/>
      <c r="AWC26" s="323"/>
      <c r="AWD26" s="323"/>
      <c r="AWE26" s="323"/>
      <c r="AWF26" s="323"/>
      <c r="AWG26" s="323"/>
      <c r="AWH26" s="323"/>
      <c r="AWI26" s="323"/>
      <c r="AWJ26" s="323"/>
      <c r="AWK26" s="323"/>
      <c r="AWL26" s="323"/>
      <c r="AWM26" s="409"/>
      <c r="AWN26" s="409"/>
      <c r="AWO26" s="323"/>
      <c r="AWP26" s="323"/>
      <c r="AWQ26" s="323"/>
      <c r="AWR26" s="323"/>
      <c r="AWS26" s="323"/>
      <c r="AWT26" s="323"/>
      <c r="AWU26" s="323"/>
      <c r="AWV26" s="323"/>
      <c r="AWW26" s="323"/>
      <c r="AWX26" s="323"/>
      <c r="AWY26" s="409"/>
      <c r="AWZ26" s="409"/>
      <c r="AXA26" s="323"/>
      <c r="AXB26" s="323"/>
      <c r="AXC26" s="323"/>
      <c r="AXD26" s="323"/>
      <c r="AXE26" s="323"/>
      <c r="AXF26" s="323"/>
      <c r="AXG26" s="323"/>
      <c r="AXH26" s="323"/>
      <c r="AXI26" s="323"/>
      <c r="AXJ26" s="323"/>
      <c r="AXK26" s="409"/>
      <c r="AXL26" s="409"/>
      <c r="AXM26" s="323"/>
      <c r="AXN26" s="323"/>
      <c r="AXO26" s="323"/>
      <c r="AXP26" s="323"/>
      <c r="AXQ26" s="323"/>
      <c r="AXR26" s="323"/>
      <c r="AXS26" s="323"/>
      <c r="AXT26" s="323"/>
      <c r="AXU26" s="323"/>
      <c r="AXV26" s="323"/>
      <c r="AXW26" s="409"/>
      <c r="AXX26" s="409"/>
      <c r="AXY26" s="323"/>
      <c r="AXZ26" s="323"/>
      <c r="AYA26" s="323"/>
      <c r="AYB26" s="323"/>
      <c r="AYC26" s="323"/>
      <c r="AYD26" s="323"/>
      <c r="AYE26" s="323"/>
      <c r="AYF26" s="323"/>
      <c r="AYG26" s="323"/>
      <c r="AYH26" s="323"/>
      <c r="AYI26" s="409"/>
      <c r="AYJ26" s="409"/>
      <c r="AYK26" s="323"/>
      <c r="AYL26" s="323"/>
      <c r="AYM26" s="323"/>
      <c r="AYN26" s="323"/>
      <c r="AYO26" s="323"/>
      <c r="AYP26" s="323"/>
      <c r="AYQ26" s="323"/>
      <c r="AYR26" s="323"/>
      <c r="AYS26" s="323"/>
      <c r="AYT26" s="323"/>
      <c r="AYU26" s="409"/>
      <c r="AYV26" s="409"/>
      <c r="AYW26" s="323"/>
      <c r="AYX26" s="323"/>
      <c r="AYY26" s="323"/>
      <c r="AYZ26" s="323"/>
      <c r="AZA26" s="323"/>
      <c r="AZB26" s="323"/>
      <c r="AZC26" s="323"/>
      <c r="AZD26" s="323"/>
      <c r="AZE26" s="323"/>
      <c r="AZF26" s="323"/>
      <c r="AZG26" s="409"/>
      <c r="AZH26" s="409"/>
      <c r="AZI26" s="323"/>
      <c r="AZJ26" s="323"/>
      <c r="AZK26" s="323"/>
      <c r="AZL26" s="323"/>
      <c r="AZM26" s="323"/>
      <c r="AZN26" s="323"/>
      <c r="AZO26" s="323"/>
      <c r="AZP26" s="323"/>
      <c r="AZQ26" s="323"/>
      <c r="AZR26" s="323"/>
      <c r="AZS26" s="409"/>
      <c r="AZT26" s="409"/>
      <c r="AZU26" s="323"/>
      <c r="AZV26" s="323"/>
      <c r="AZW26" s="323"/>
      <c r="AZX26" s="323"/>
      <c r="AZY26" s="323"/>
      <c r="AZZ26" s="323"/>
      <c r="BAA26" s="323"/>
      <c r="BAB26" s="323"/>
      <c r="BAC26" s="323"/>
      <c r="BAD26" s="323"/>
      <c r="BAE26" s="409"/>
      <c r="BAF26" s="409"/>
      <c r="BAG26" s="323"/>
      <c r="BAH26" s="323"/>
      <c r="BAI26" s="323"/>
      <c r="BAJ26" s="323"/>
      <c r="BAK26" s="323"/>
      <c r="BAL26" s="323"/>
      <c r="BAM26" s="323"/>
      <c r="BAN26" s="323"/>
      <c r="BAO26" s="323"/>
      <c r="BAP26" s="323"/>
      <c r="BAQ26" s="409"/>
      <c r="BAR26" s="409"/>
      <c r="BAS26" s="323"/>
      <c r="BAT26" s="323"/>
      <c r="BAU26" s="323"/>
      <c r="BAV26" s="323"/>
      <c r="BAW26" s="323"/>
      <c r="BAX26" s="323"/>
      <c r="BAY26" s="323"/>
      <c r="BAZ26" s="323"/>
      <c r="BBA26" s="323"/>
      <c r="BBB26" s="323"/>
      <c r="BBC26" s="409"/>
      <c r="BBD26" s="409"/>
      <c r="BBE26" s="323"/>
      <c r="BBF26" s="323"/>
      <c r="BBG26" s="323"/>
      <c r="BBH26" s="323"/>
      <c r="BBI26" s="323"/>
      <c r="BBJ26" s="323"/>
      <c r="BBK26" s="323"/>
      <c r="BBL26" s="323"/>
      <c r="BBM26" s="323"/>
      <c r="BBN26" s="323"/>
      <c r="BBO26" s="409"/>
      <c r="BBP26" s="409"/>
      <c r="BBQ26" s="323"/>
      <c r="BBR26" s="323"/>
      <c r="BBS26" s="323"/>
      <c r="BBT26" s="323"/>
      <c r="BBU26" s="323"/>
      <c r="BBV26" s="323"/>
      <c r="BBW26" s="323"/>
      <c r="BBX26" s="323"/>
      <c r="BBY26" s="323"/>
      <c r="BBZ26" s="323"/>
      <c r="BCA26" s="409"/>
      <c r="BCB26" s="409"/>
      <c r="BCC26" s="323"/>
      <c r="BCD26" s="323"/>
      <c r="BCE26" s="323"/>
      <c r="BCF26" s="323"/>
      <c r="BCG26" s="323"/>
      <c r="BCH26" s="323"/>
      <c r="BCI26" s="323"/>
      <c r="BCJ26" s="323"/>
      <c r="BCK26" s="323"/>
      <c r="BCL26" s="323"/>
      <c r="BCM26" s="409"/>
      <c r="BCN26" s="409"/>
      <c r="BCO26" s="323"/>
      <c r="BCP26" s="323"/>
      <c r="BCQ26" s="323"/>
      <c r="BCR26" s="323"/>
      <c r="BCS26" s="323"/>
      <c r="BCT26" s="323"/>
      <c r="BCU26" s="323"/>
      <c r="BCV26" s="323"/>
      <c r="BCW26" s="323"/>
      <c r="BCX26" s="323"/>
      <c r="BCY26" s="409"/>
      <c r="BCZ26" s="409"/>
      <c r="BDA26" s="323"/>
      <c r="BDB26" s="323"/>
      <c r="BDC26" s="323"/>
      <c r="BDD26" s="323"/>
      <c r="BDE26" s="323"/>
      <c r="BDF26" s="323"/>
      <c r="BDG26" s="323"/>
      <c r="BDH26" s="323"/>
      <c r="BDI26" s="323"/>
      <c r="BDJ26" s="323"/>
      <c r="BDK26" s="409"/>
      <c r="BDL26" s="409"/>
      <c r="BDM26" s="323"/>
      <c r="BDN26" s="323"/>
      <c r="BDO26" s="323"/>
      <c r="BDP26" s="323"/>
      <c r="BDQ26" s="323"/>
      <c r="BDR26" s="323"/>
      <c r="BDS26" s="323"/>
      <c r="BDT26" s="323"/>
      <c r="BDU26" s="323"/>
      <c r="BDV26" s="323"/>
      <c r="BDW26" s="409"/>
      <c r="BDX26" s="409"/>
      <c r="BDY26" s="323"/>
      <c r="BDZ26" s="323"/>
      <c r="BEA26" s="323"/>
      <c r="BEB26" s="323"/>
      <c r="BEC26" s="323"/>
      <c r="BED26" s="323"/>
      <c r="BEE26" s="323"/>
      <c r="BEF26" s="323"/>
      <c r="BEG26" s="323"/>
      <c r="BEH26" s="323"/>
      <c r="BEI26" s="409"/>
      <c r="BEJ26" s="409"/>
      <c r="BEK26" s="323"/>
      <c r="BEL26" s="323"/>
      <c r="BEM26" s="323"/>
      <c r="BEN26" s="323"/>
      <c r="BEO26" s="323"/>
      <c r="BEP26" s="323"/>
      <c r="BEQ26" s="323"/>
      <c r="BER26" s="323"/>
      <c r="BES26" s="323"/>
      <c r="BET26" s="323"/>
      <c r="BEU26" s="409"/>
      <c r="BEV26" s="409"/>
      <c r="BEW26" s="323"/>
      <c r="BEX26" s="323"/>
      <c r="BEY26" s="323"/>
      <c r="BEZ26" s="323"/>
      <c r="BFA26" s="323"/>
      <c r="BFB26" s="323"/>
      <c r="BFC26" s="323"/>
      <c r="BFD26" s="323"/>
      <c r="BFE26" s="323"/>
      <c r="BFF26" s="323"/>
      <c r="BFG26" s="409"/>
      <c r="BFH26" s="409"/>
      <c r="BFI26" s="323"/>
      <c r="BFJ26" s="323"/>
      <c r="BFK26" s="323"/>
      <c r="BFL26" s="323"/>
      <c r="BFM26" s="323"/>
      <c r="BFN26" s="323"/>
      <c r="BFO26" s="323"/>
      <c r="BFP26" s="323"/>
      <c r="BFQ26" s="323"/>
      <c r="BFR26" s="323"/>
      <c r="BFS26" s="409"/>
      <c r="BFT26" s="409"/>
      <c r="BFU26" s="323"/>
      <c r="BFV26" s="323"/>
      <c r="BFW26" s="323"/>
      <c r="BFX26" s="323"/>
      <c r="BFY26" s="323"/>
      <c r="BFZ26" s="323"/>
      <c r="BGA26" s="323"/>
      <c r="BGB26" s="323"/>
      <c r="BGC26" s="323"/>
      <c r="BGD26" s="323"/>
      <c r="BGE26" s="409"/>
      <c r="BGF26" s="409"/>
      <c r="BGG26" s="323"/>
      <c r="BGH26" s="323"/>
      <c r="BGI26" s="323"/>
      <c r="BGJ26" s="323"/>
      <c r="BGK26" s="323"/>
      <c r="BGL26" s="323"/>
      <c r="BGM26" s="323"/>
      <c r="BGN26" s="323"/>
      <c r="BGO26" s="323"/>
      <c r="BGP26" s="323"/>
      <c r="BGQ26" s="409"/>
      <c r="BGR26" s="409"/>
      <c r="BGS26" s="323"/>
      <c r="BGT26" s="323"/>
      <c r="BGU26" s="323"/>
      <c r="BGV26" s="323"/>
      <c r="BGW26" s="323"/>
      <c r="BGX26" s="323"/>
      <c r="BGY26" s="323"/>
      <c r="BGZ26" s="323"/>
      <c r="BHA26" s="323"/>
      <c r="BHB26" s="323"/>
      <c r="BHC26" s="409"/>
      <c r="BHD26" s="409"/>
      <c r="BHE26" s="323"/>
      <c r="BHF26" s="323"/>
      <c r="BHG26" s="323"/>
      <c r="BHH26" s="323"/>
      <c r="BHI26" s="323"/>
      <c r="BHJ26" s="323"/>
      <c r="BHK26" s="323"/>
      <c r="BHL26" s="323"/>
      <c r="BHM26" s="323"/>
      <c r="BHN26" s="323"/>
      <c r="BHO26" s="409"/>
      <c r="BHP26" s="409"/>
      <c r="BHQ26" s="323"/>
      <c r="BHR26" s="323"/>
      <c r="BHS26" s="323"/>
      <c r="BHT26" s="323"/>
      <c r="BHU26" s="323"/>
      <c r="BHV26" s="323"/>
      <c r="BHW26" s="323"/>
      <c r="BHX26" s="323"/>
      <c r="BHY26" s="323"/>
      <c r="BHZ26" s="323"/>
      <c r="BIA26" s="409"/>
      <c r="BIB26" s="409"/>
      <c r="BIC26" s="323"/>
      <c r="BID26" s="323"/>
      <c r="BIE26" s="323"/>
      <c r="BIF26" s="323"/>
      <c r="BIG26" s="323"/>
      <c r="BIH26" s="323"/>
      <c r="BII26" s="323"/>
      <c r="BIJ26" s="323"/>
      <c r="BIK26" s="323"/>
      <c r="BIL26" s="323"/>
      <c r="BIM26" s="409"/>
      <c r="BIN26" s="409"/>
      <c r="BIO26" s="323"/>
      <c r="BIP26" s="323"/>
      <c r="BIQ26" s="323"/>
      <c r="BIR26" s="323"/>
      <c r="BIS26" s="323"/>
      <c r="BIT26" s="323"/>
      <c r="BIU26" s="323"/>
      <c r="BIV26" s="323"/>
      <c r="BIW26" s="323"/>
      <c r="BIX26" s="323"/>
      <c r="BIY26" s="409"/>
      <c r="BIZ26" s="409"/>
      <c r="BJA26" s="323"/>
      <c r="BJB26" s="323"/>
      <c r="BJC26" s="323"/>
      <c r="BJD26" s="323"/>
      <c r="BJE26" s="323"/>
      <c r="BJF26" s="323"/>
      <c r="BJG26" s="323"/>
      <c r="BJH26" s="323"/>
      <c r="BJI26" s="323"/>
      <c r="BJJ26" s="323"/>
      <c r="BJK26" s="409"/>
      <c r="BJL26" s="409"/>
      <c r="BJM26" s="323"/>
      <c r="BJN26" s="323"/>
      <c r="BJO26" s="323"/>
      <c r="BJP26" s="323"/>
      <c r="BJQ26" s="323"/>
      <c r="BJR26" s="323"/>
      <c r="BJS26" s="323"/>
      <c r="BJT26" s="323"/>
      <c r="BJU26" s="323"/>
      <c r="BJV26" s="323"/>
      <c r="BJW26" s="409"/>
      <c r="BJX26" s="409"/>
      <c r="BJY26" s="323"/>
      <c r="BJZ26" s="323"/>
      <c r="BKA26" s="323"/>
      <c r="BKB26" s="323"/>
      <c r="BKC26" s="323"/>
      <c r="BKD26" s="323"/>
      <c r="BKE26" s="323"/>
      <c r="BKF26" s="323"/>
      <c r="BKG26" s="323"/>
      <c r="BKH26" s="323"/>
      <c r="BKI26" s="409"/>
      <c r="BKJ26" s="409"/>
      <c r="BKK26" s="323"/>
      <c r="BKL26" s="323"/>
      <c r="BKM26" s="323"/>
      <c r="BKN26" s="323"/>
      <c r="BKO26" s="323"/>
      <c r="BKP26" s="323"/>
      <c r="BKQ26" s="323"/>
      <c r="BKR26" s="323"/>
      <c r="BKS26" s="323"/>
      <c r="BKT26" s="323"/>
      <c r="BKU26" s="409"/>
      <c r="BKV26" s="409"/>
      <c r="BKW26" s="323"/>
      <c r="BKX26" s="323"/>
      <c r="BKY26" s="323"/>
      <c r="BKZ26" s="323"/>
      <c r="BLA26" s="323"/>
      <c r="BLB26" s="323"/>
      <c r="BLC26" s="323"/>
      <c r="BLD26" s="323"/>
      <c r="BLE26" s="323"/>
      <c r="BLF26" s="323"/>
      <c r="BLG26" s="409"/>
      <c r="BLH26" s="409"/>
      <c r="BLI26" s="323"/>
      <c r="BLJ26" s="323"/>
      <c r="BLK26" s="323"/>
      <c r="BLL26" s="323"/>
      <c r="BLM26" s="323"/>
      <c r="BLN26" s="323"/>
      <c r="BLO26" s="323"/>
      <c r="BLP26" s="323"/>
      <c r="BLQ26" s="323"/>
      <c r="BLR26" s="323"/>
      <c r="BLS26" s="409"/>
      <c r="BLT26" s="409"/>
      <c r="BLU26" s="323"/>
      <c r="BLV26" s="323"/>
      <c r="BLW26" s="323"/>
      <c r="BLX26" s="323"/>
      <c r="BLY26" s="323"/>
      <c r="BLZ26" s="323"/>
      <c r="BMA26" s="323"/>
      <c r="BMB26" s="323"/>
      <c r="BMC26" s="323"/>
      <c r="BMD26" s="323"/>
      <c r="BME26" s="409"/>
      <c r="BMF26" s="409"/>
      <c r="BMG26" s="323"/>
      <c r="BMH26" s="323"/>
      <c r="BMI26" s="323"/>
      <c r="BMJ26" s="323"/>
      <c r="BMK26" s="323"/>
      <c r="BML26" s="323"/>
      <c r="BMM26" s="323"/>
      <c r="BMN26" s="323"/>
      <c r="BMO26" s="323"/>
      <c r="BMP26" s="323"/>
      <c r="BMQ26" s="409"/>
      <c r="BMR26" s="409"/>
      <c r="BMS26" s="323"/>
      <c r="BMT26" s="323"/>
      <c r="BMU26" s="323"/>
      <c r="BMV26" s="323"/>
      <c r="BMW26" s="323"/>
      <c r="BMX26" s="323"/>
      <c r="BMY26" s="323"/>
      <c r="BMZ26" s="323"/>
      <c r="BNA26" s="323"/>
      <c r="BNB26" s="323"/>
      <c r="BNC26" s="409"/>
      <c r="BND26" s="409"/>
      <c r="BNE26" s="323"/>
      <c r="BNF26" s="323"/>
      <c r="BNG26" s="323"/>
      <c r="BNH26" s="323"/>
      <c r="BNI26" s="323"/>
      <c r="BNJ26" s="323"/>
      <c r="BNK26" s="323"/>
      <c r="BNL26" s="323"/>
      <c r="BNM26" s="323"/>
      <c r="BNN26" s="323"/>
      <c r="BNO26" s="409"/>
      <c r="BNP26" s="409"/>
      <c r="BNQ26" s="323"/>
      <c r="BNR26" s="323"/>
      <c r="BNS26" s="323"/>
      <c r="BNT26" s="323"/>
      <c r="BNU26" s="323"/>
      <c r="BNV26" s="323"/>
      <c r="BNW26" s="323"/>
      <c r="BNX26" s="323"/>
      <c r="BNY26" s="323"/>
      <c r="BNZ26" s="323"/>
      <c r="BOA26" s="409"/>
      <c r="BOB26" s="409"/>
      <c r="BOC26" s="323"/>
      <c r="BOD26" s="323"/>
      <c r="BOE26" s="323"/>
      <c r="BOF26" s="323"/>
      <c r="BOG26" s="323"/>
      <c r="BOH26" s="323"/>
      <c r="BOI26" s="323"/>
      <c r="BOJ26" s="323"/>
      <c r="BOK26" s="323"/>
      <c r="BOL26" s="323"/>
      <c r="BOM26" s="409"/>
      <c r="BON26" s="409"/>
      <c r="BOO26" s="323"/>
      <c r="BOP26" s="323"/>
      <c r="BOQ26" s="323"/>
      <c r="BOR26" s="323"/>
      <c r="BOS26" s="323"/>
      <c r="BOT26" s="323"/>
      <c r="BOU26" s="323"/>
      <c r="BOV26" s="323"/>
      <c r="BOW26" s="323"/>
      <c r="BOX26" s="323"/>
      <c r="BOY26" s="409"/>
      <c r="BOZ26" s="409"/>
      <c r="BPA26" s="323"/>
      <c r="BPB26" s="323"/>
      <c r="BPC26" s="323"/>
      <c r="BPD26" s="323"/>
      <c r="BPE26" s="323"/>
      <c r="BPF26" s="323"/>
      <c r="BPG26" s="323"/>
      <c r="BPH26" s="323"/>
      <c r="BPI26" s="323"/>
      <c r="BPJ26" s="323"/>
      <c r="BPK26" s="409"/>
      <c r="BPL26" s="409"/>
      <c r="BPM26" s="323"/>
      <c r="BPN26" s="323"/>
      <c r="BPO26" s="323"/>
      <c r="BPP26" s="323"/>
      <c r="BPQ26" s="323"/>
      <c r="BPR26" s="323"/>
      <c r="BPS26" s="323"/>
      <c r="BPT26" s="323"/>
      <c r="BPU26" s="323"/>
      <c r="BPV26" s="323"/>
      <c r="BPW26" s="409"/>
      <c r="BPX26" s="409"/>
      <c r="BPY26" s="323"/>
      <c r="BPZ26" s="323"/>
      <c r="BQA26" s="323"/>
      <c r="BQB26" s="323"/>
      <c r="BQC26" s="323"/>
      <c r="BQD26" s="323"/>
      <c r="BQE26" s="323"/>
      <c r="BQF26" s="323"/>
      <c r="BQG26" s="323"/>
      <c r="BQH26" s="323"/>
      <c r="BQI26" s="409"/>
      <c r="BQJ26" s="409"/>
      <c r="BQK26" s="323"/>
      <c r="BQL26" s="323"/>
      <c r="BQM26" s="323"/>
      <c r="BQN26" s="323"/>
      <c r="BQO26" s="323"/>
      <c r="BQP26" s="323"/>
      <c r="BQQ26" s="323"/>
      <c r="BQR26" s="323"/>
      <c r="BQS26" s="323"/>
      <c r="BQT26" s="323"/>
      <c r="BQU26" s="409"/>
      <c r="BQV26" s="409"/>
      <c r="BQW26" s="323"/>
      <c r="BQX26" s="323"/>
      <c r="BQY26" s="323"/>
      <c r="BQZ26" s="323"/>
      <c r="BRA26" s="323"/>
      <c r="BRB26" s="323"/>
      <c r="BRC26" s="323"/>
      <c r="BRD26" s="323"/>
      <c r="BRE26" s="323"/>
      <c r="BRF26" s="323"/>
      <c r="BRG26" s="409"/>
      <c r="BRH26" s="409"/>
      <c r="BRI26" s="323"/>
      <c r="BRJ26" s="323"/>
      <c r="BRK26" s="323"/>
      <c r="BRL26" s="323"/>
      <c r="BRM26" s="323"/>
      <c r="BRN26" s="323"/>
      <c r="BRO26" s="323"/>
      <c r="BRP26" s="323"/>
      <c r="BRQ26" s="323"/>
      <c r="BRR26" s="323"/>
      <c r="BRS26" s="409"/>
      <c r="BRT26" s="409"/>
      <c r="BRU26" s="323"/>
      <c r="BRV26" s="323"/>
      <c r="BRW26" s="323"/>
      <c r="BRX26" s="323"/>
      <c r="BRY26" s="323"/>
      <c r="BRZ26" s="323"/>
      <c r="BSA26" s="323"/>
      <c r="BSB26" s="323"/>
      <c r="BSC26" s="323"/>
      <c r="BSD26" s="323"/>
      <c r="BSE26" s="409"/>
      <c r="BSF26" s="409"/>
      <c r="BSG26" s="323"/>
      <c r="BSH26" s="323"/>
      <c r="BSI26" s="323"/>
      <c r="BSJ26" s="323"/>
      <c r="BSK26" s="323"/>
      <c r="BSL26" s="323"/>
      <c r="BSM26" s="323"/>
      <c r="BSN26" s="323"/>
      <c r="BSO26" s="323"/>
      <c r="BSP26" s="323"/>
      <c r="BSQ26" s="409"/>
      <c r="BSR26" s="409"/>
      <c r="BSS26" s="323"/>
      <c r="BST26" s="323"/>
      <c r="BSU26" s="323"/>
      <c r="BSV26" s="323"/>
      <c r="BSW26" s="323"/>
      <c r="BSX26" s="323"/>
      <c r="BSY26" s="323"/>
      <c r="BSZ26" s="323"/>
      <c r="BTA26" s="323"/>
      <c r="BTB26" s="323"/>
      <c r="BTC26" s="409"/>
      <c r="BTD26" s="409"/>
      <c r="BTE26" s="323"/>
      <c r="BTF26" s="323"/>
      <c r="BTG26" s="323"/>
      <c r="BTH26" s="323"/>
      <c r="BTI26" s="323"/>
      <c r="BTJ26" s="323"/>
      <c r="BTK26" s="323"/>
      <c r="BTL26" s="323"/>
      <c r="BTM26" s="323"/>
      <c r="BTN26" s="323"/>
      <c r="BTO26" s="409"/>
      <c r="BTP26" s="409"/>
      <c r="BTQ26" s="323"/>
      <c r="BTR26" s="323"/>
      <c r="BTS26" s="323"/>
      <c r="BTT26" s="323"/>
      <c r="BTU26" s="323"/>
      <c r="BTV26" s="323"/>
      <c r="BTW26" s="323"/>
      <c r="BTX26" s="323"/>
      <c r="BTY26" s="323"/>
      <c r="BTZ26" s="323"/>
      <c r="BUA26" s="409"/>
      <c r="BUB26" s="409"/>
      <c r="BUC26" s="323"/>
      <c r="BUD26" s="323"/>
      <c r="BUE26" s="323"/>
      <c r="BUF26" s="323"/>
      <c r="BUG26" s="323"/>
      <c r="BUH26" s="323"/>
      <c r="BUI26" s="323"/>
      <c r="BUJ26" s="323"/>
      <c r="BUK26" s="323"/>
      <c r="BUL26" s="323"/>
      <c r="BUM26" s="409"/>
      <c r="BUN26" s="409"/>
      <c r="BUO26" s="323"/>
      <c r="BUP26" s="323"/>
      <c r="BUQ26" s="323"/>
      <c r="BUR26" s="323"/>
      <c r="BUS26" s="323"/>
      <c r="BUT26" s="323"/>
      <c r="BUU26" s="323"/>
      <c r="BUV26" s="323"/>
      <c r="BUW26" s="323"/>
      <c r="BUX26" s="323"/>
      <c r="BUY26" s="409"/>
      <c r="BUZ26" s="409"/>
      <c r="BVA26" s="323"/>
      <c r="BVB26" s="323"/>
      <c r="BVC26" s="323"/>
      <c r="BVD26" s="323"/>
      <c r="BVE26" s="323"/>
      <c r="BVF26" s="323"/>
      <c r="BVG26" s="323"/>
      <c r="BVH26" s="323"/>
      <c r="BVI26" s="323"/>
      <c r="BVJ26" s="323"/>
      <c r="BVK26" s="409"/>
      <c r="BVL26" s="409"/>
      <c r="BVM26" s="323"/>
      <c r="BVN26" s="323"/>
      <c r="BVO26" s="323"/>
      <c r="BVP26" s="323"/>
      <c r="BVQ26" s="323"/>
      <c r="BVR26" s="323"/>
      <c r="BVS26" s="323"/>
      <c r="BVT26" s="323"/>
      <c r="BVU26" s="323"/>
      <c r="BVV26" s="323"/>
      <c r="BVW26" s="409"/>
      <c r="BVX26" s="409"/>
      <c r="BVY26" s="323"/>
      <c r="BVZ26" s="323"/>
      <c r="BWA26" s="323"/>
      <c r="BWB26" s="323"/>
      <c r="BWC26" s="323"/>
      <c r="BWD26" s="323"/>
      <c r="BWE26" s="323"/>
      <c r="BWF26" s="323"/>
      <c r="BWG26" s="323"/>
      <c r="BWH26" s="323"/>
      <c r="BWI26" s="409"/>
      <c r="BWJ26" s="409"/>
      <c r="BWK26" s="323"/>
      <c r="BWL26" s="323"/>
      <c r="BWM26" s="323"/>
      <c r="BWN26" s="323"/>
      <c r="BWO26" s="323"/>
      <c r="BWP26" s="323"/>
      <c r="BWQ26" s="323"/>
      <c r="BWR26" s="323"/>
      <c r="BWS26" s="323"/>
      <c r="BWT26" s="323"/>
      <c r="BWU26" s="409"/>
      <c r="BWV26" s="409"/>
      <c r="BWW26" s="323"/>
      <c r="BWX26" s="323"/>
      <c r="BWY26" s="323"/>
      <c r="BWZ26" s="323"/>
      <c r="BXA26" s="323"/>
      <c r="BXB26" s="323"/>
      <c r="BXC26" s="323"/>
      <c r="BXD26" s="323"/>
      <c r="BXE26" s="323"/>
      <c r="BXF26" s="323"/>
      <c r="BXG26" s="409"/>
      <c r="BXH26" s="409"/>
      <c r="BXI26" s="323"/>
      <c r="BXJ26" s="323"/>
      <c r="BXK26" s="323"/>
      <c r="BXL26" s="323"/>
      <c r="BXM26" s="323"/>
      <c r="BXN26" s="323"/>
      <c r="BXO26" s="323"/>
      <c r="BXP26" s="323"/>
      <c r="BXQ26" s="323"/>
      <c r="BXR26" s="323"/>
      <c r="BXS26" s="409"/>
      <c r="BXT26" s="409"/>
      <c r="BXU26" s="323"/>
      <c r="BXV26" s="323"/>
      <c r="BXW26" s="323"/>
      <c r="BXX26" s="323"/>
      <c r="BXY26" s="323"/>
      <c r="BXZ26" s="323"/>
      <c r="BYA26" s="323"/>
      <c r="BYB26" s="323"/>
      <c r="BYC26" s="323"/>
      <c r="BYD26" s="323"/>
      <c r="BYE26" s="409"/>
      <c r="BYF26" s="409"/>
      <c r="BYG26" s="323"/>
      <c r="BYH26" s="323"/>
      <c r="BYI26" s="323"/>
      <c r="BYJ26" s="323"/>
      <c r="BYK26" s="323"/>
      <c r="BYL26" s="323"/>
      <c r="BYM26" s="323"/>
      <c r="BYN26" s="323"/>
      <c r="BYO26" s="323"/>
      <c r="BYP26" s="323"/>
      <c r="BYQ26" s="409"/>
      <c r="BYR26" s="409"/>
      <c r="BYS26" s="323"/>
      <c r="BYT26" s="323"/>
      <c r="BYU26" s="323"/>
      <c r="BYV26" s="323"/>
      <c r="BYW26" s="323"/>
      <c r="BYX26" s="323"/>
      <c r="BYY26" s="323"/>
      <c r="BYZ26" s="323"/>
      <c r="BZA26" s="323"/>
      <c r="BZB26" s="323"/>
      <c r="BZC26" s="409"/>
      <c r="BZD26" s="409"/>
      <c r="BZE26" s="323"/>
      <c r="BZF26" s="323"/>
      <c r="BZG26" s="323"/>
      <c r="BZH26" s="323"/>
      <c r="BZI26" s="323"/>
      <c r="BZJ26" s="323"/>
      <c r="BZK26" s="323"/>
      <c r="BZL26" s="323"/>
      <c r="BZM26" s="323"/>
      <c r="BZN26" s="323"/>
      <c r="BZO26" s="409"/>
      <c r="BZP26" s="409"/>
      <c r="BZQ26" s="323"/>
      <c r="BZR26" s="323"/>
      <c r="BZS26" s="323"/>
      <c r="BZT26" s="323"/>
      <c r="BZU26" s="323"/>
      <c r="BZV26" s="323"/>
      <c r="BZW26" s="323"/>
      <c r="BZX26" s="323"/>
      <c r="BZY26" s="323"/>
      <c r="BZZ26" s="323"/>
      <c r="CAA26" s="409"/>
      <c r="CAB26" s="409"/>
      <c r="CAC26" s="323"/>
      <c r="CAD26" s="323"/>
      <c r="CAE26" s="323"/>
      <c r="CAF26" s="323"/>
      <c r="CAG26" s="323"/>
      <c r="CAH26" s="323"/>
      <c r="CAI26" s="323"/>
      <c r="CAJ26" s="323"/>
      <c r="CAK26" s="323"/>
      <c r="CAL26" s="323"/>
      <c r="CAM26" s="409"/>
      <c r="CAN26" s="409"/>
      <c r="CAO26" s="323"/>
      <c r="CAP26" s="323"/>
      <c r="CAQ26" s="323"/>
      <c r="CAR26" s="323"/>
      <c r="CAS26" s="323"/>
      <c r="CAT26" s="323"/>
      <c r="CAU26" s="323"/>
      <c r="CAV26" s="323"/>
      <c r="CAW26" s="323"/>
      <c r="CAX26" s="323"/>
      <c r="CAY26" s="409"/>
      <c r="CAZ26" s="409"/>
      <c r="CBA26" s="323"/>
      <c r="CBB26" s="323"/>
      <c r="CBC26" s="323"/>
      <c r="CBD26" s="323"/>
      <c r="CBE26" s="323"/>
      <c r="CBF26" s="323"/>
      <c r="CBG26" s="323"/>
      <c r="CBH26" s="323"/>
      <c r="CBI26" s="323"/>
      <c r="CBJ26" s="323"/>
      <c r="CBK26" s="409"/>
      <c r="CBL26" s="409"/>
      <c r="CBM26" s="323"/>
      <c r="CBN26" s="323"/>
      <c r="CBO26" s="323"/>
      <c r="CBP26" s="323"/>
      <c r="CBQ26" s="323"/>
      <c r="CBR26" s="323"/>
      <c r="CBS26" s="323"/>
      <c r="CBT26" s="323"/>
      <c r="CBU26" s="323"/>
      <c r="CBV26" s="323"/>
      <c r="CBW26" s="409"/>
      <c r="CBX26" s="409"/>
      <c r="CBY26" s="323"/>
      <c r="CBZ26" s="323"/>
      <c r="CCA26" s="323"/>
      <c r="CCB26" s="323"/>
      <c r="CCC26" s="323"/>
      <c r="CCD26" s="323"/>
      <c r="CCE26" s="323"/>
      <c r="CCF26" s="323"/>
      <c r="CCG26" s="323"/>
      <c r="CCH26" s="323"/>
      <c r="CCI26" s="409"/>
      <c r="CCJ26" s="409"/>
      <c r="CCK26" s="323"/>
      <c r="CCL26" s="323"/>
      <c r="CCM26" s="323"/>
      <c r="CCN26" s="323"/>
      <c r="CCO26" s="323"/>
      <c r="CCP26" s="323"/>
      <c r="CCQ26" s="323"/>
      <c r="CCR26" s="323"/>
      <c r="CCS26" s="323"/>
      <c r="CCT26" s="323"/>
      <c r="CCU26" s="409"/>
      <c r="CCV26" s="409"/>
      <c r="CCW26" s="323"/>
      <c r="CCX26" s="323"/>
      <c r="CCY26" s="323"/>
      <c r="CCZ26" s="323"/>
      <c r="CDA26" s="323"/>
      <c r="CDB26" s="323"/>
      <c r="CDC26" s="323"/>
      <c r="CDD26" s="323"/>
      <c r="CDE26" s="323"/>
      <c r="CDF26" s="323"/>
      <c r="CDG26" s="409"/>
      <c r="CDH26" s="409"/>
      <c r="CDI26" s="323"/>
      <c r="CDJ26" s="323"/>
      <c r="CDK26" s="323"/>
      <c r="CDL26" s="323"/>
      <c r="CDM26" s="323"/>
      <c r="CDN26" s="323"/>
      <c r="CDO26" s="323"/>
      <c r="CDP26" s="323"/>
      <c r="CDQ26" s="323"/>
      <c r="CDR26" s="323"/>
      <c r="CDS26" s="409"/>
      <c r="CDT26" s="409"/>
      <c r="CDU26" s="323"/>
      <c r="CDV26" s="323"/>
      <c r="CDW26" s="323"/>
      <c r="CDX26" s="323"/>
      <c r="CDY26" s="323"/>
      <c r="CDZ26" s="323"/>
      <c r="CEA26" s="323"/>
      <c r="CEB26" s="323"/>
      <c r="CEC26" s="323"/>
      <c r="CED26" s="323"/>
      <c r="CEE26" s="409"/>
      <c r="CEF26" s="409"/>
      <c r="CEG26" s="323"/>
      <c r="CEH26" s="323"/>
      <c r="CEI26" s="323"/>
      <c r="CEJ26" s="323"/>
      <c r="CEK26" s="323"/>
      <c r="CEL26" s="323"/>
      <c r="CEM26" s="323"/>
      <c r="CEN26" s="323"/>
      <c r="CEO26" s="323"/>
      <c r="CEP26" s="323"/>
      <c r="CEQ26" s="409"/>
      <c r="CER26" s="409"/>
      <c r="CES26" s="323"/>
      <c r="CET26" s="323"/>
      <c r="CEU26" s="323"/>
      <c r="CEV26" s="323"/>
      <c r="CEW26" s="323"/>
      <c r="CEX26" s="323"/>
      <c r="CEY26" s="323"/>
      <c r="CEZ26" s="323"/>
      <c r="CFA26" s="323"/>
      <c r="CFB26" s="323"/>
      <c r="CFC26" s="409"/>
      <c r="CFD26" s="409"/>
      <c r="CFE26" s="323"/>
      <c r="CFF26" s="323"/>
      <c r="CFG26" s="323"/>
      <c r="CFH26" s="323"/>
      <c r="CFI26" s="323"/>
      <c r="CFJ26" s="323"/>
      <c r="CFK26" s="323"/>
      <c r="CFL26" s="323"/>
      <c r="CFM26" s="323"/>
      <c r="CFN26" s="323"/>
      <c r="CFO26" s="409"/>
      <c r="CFP26" s="409"/>
      <c r="CFQ26" s="323"/>
      <c r="CFR26" s="323"/>
      <c r="CFS26" s="323"/>
      <c r="CFT26" s="323"/>
      <c r="CFU26" s="323"/>
      <c r="CFV26" s="323"/>
      <c r="CFW26" s="323"/>
      <c r="CFX26" s="323"/>
      <c r="CFY26" s="323"/>
      <c r="CFZ26" s="323"/>
      <c r="CGA26" s="409"/>
      <c r="CGB26" s="409"/>
      <c r="CGC26" s="323"/>
      <c r="CGD26" s="323"/>
      <c r="CGE26" s="323"/>
      <c r="CGF26" s="323"/>
      <c r="CGG26" s="323"/>
      <c r="CGH26" s="323"/>
      <c r="CGI26" s="323"/>
      <c r="CGJ26" s="323"/>
      <c r="CGK26" s="323"/>
      <c r="CGL26" s="323"/>
      <c r="CGM26" s="409"/>
      <c r="CGN26" s="409"/>
      <c r="CGO26" s="323"/>
      <c r="CGP26" s="323"/>
      <c r="CGQ26" s="323"/>
      <c r="CGR26" s="323"/>
      <c r="CGS26" s="323"/>
      <c r="CGT26" s="323"/>
      <c r="CGU26" s="323"/>
      <c r="CGV26" s="323"/>
      <c r="CGW26" s="323"/>
      <c r="CGX26" s="323"/>
      <c r="CGY26" s="409"/>
      <c r="CGZ26" s="409"/>
      <c r="CHA26" s="323"/>
      <c r="CHB26" s="323"/>
      <c r="CHC26" s="323"/>
      <c r="CHD26" s="323"/>
      <c r="CHE26" s="323"/>
      <c r="CHF26" s="323"/>
      <c r="CHG26" s="323"/>
      <c r="CHH26" s="323"/>
      <c r="CHI26" s="323"/>
      <c r="CHJ26" s="323"/>
      <c r="CHK26" s="409"/>
      <c r="CHL26" s="409"/>
      <c r="CHM26" s="323"/>
      <c r="CHN26" s="323"/>
      <c r="CHO26" s="323"/>
      <c r="CHP26" s="323"/>
      <c r="CHQ26" s="323"/>
      <c r="CHR26" s="323"/>
      <c r="CHS26" s="323"/>
      <c r="CHT26" s="323"/>
      <c r="CHU26" s="323"/>
      <c r="CHV26" s="323"/>
      <c r="CHW26" s="409"/>
      <c r="CHX26" s="409"/>
      <c r="CHY26" s="323"/>
      <c r="CHZ26" s="323"/>
      <c r="CIA26" s="323"/>
      <c r="CIB26" s="323"/>
      <c r="CIC26" s="323"/>
      <c r="CID26" s="323"/>
      <c r="CIE26" s="323"/>
      <c r="CIF26" s="323"/>
      <c r="CIG26" s="323"/>
      <c r="CIH26" s="323"/>
      <c r="CII26" s="409"/>
      <c r="CIJ26" s="409"/>
      <c r="CIK26" s="323"/>
      <c r="CIL26" s="323"/>
      <c r="CIM26" s="323"/>
      <c r="CIN26" s="323"/>
      <c r="CIO26" s="323"/>
      <c r="CIP26" s="323"/>
      <c r="CIQ26" s="323"/>
      <c r="CIR26" s="323"/>
      <c r="CIS26" s="323"/>
      <c r="CIT26" s="323"/>
      <c r="CIU26" s="409"/>
      <c r="CIV26" s="409"/>
      <c r="CIW26" s="323"/>
      <c r="CIX26" s="323"/>
      <c r="CIY26" s="323"/>
      <c r="CIZ26" s="323"/>
      <c r="CJA26" s="323"/>
      <c r="CJB26" s="323"/>
      <c r="CJC26" s="323"/>
      <c r="CJD26" s="323"/>
      <c r="CJE26" s="323"/>
      <c r="CJF26" s="323"/>
      <c r="CJG26" s="409"/>
      <c r="CJH26" s="409"/>
      <c r="CJI26" s="323"/>
      <c r="CJJ26" s="323"/>
      <c r="CJK26" s="323"/>
      <c r="CJL26" s="323"/>
      <c r="CJM26" s="323"/>
      <c r="CJN26" s="323"/>
      <c r="CJO26" s="323"/>
      <c r="CJP26" s="323"/>
      <c r="CJQ26" s="323"/>
      <c r="CJR26" s="323"/>
      <c r="CJS26" s="409"/>
      <c r="CJT26" s="409"/>
      <c r="CJU26" s="323"/>
      <c r="CJV26" s="323"/>
      <c r="CJW26" s="323"/>
      <c r="CJX26" s="323"/>
      <c r="CJY26" s="323"/>
      <c r="CJZ26" s="323"/>
      <c r="CKA26" s="323"/>
      <c r="CKB26" s="323"/>
      <c r="CKC26" s="323"/>
      <c r="CKD26" s="323"/>
      <c r="CKE26" s="409"/>
      <c r="CKF26" s="409"/>
      <c r="CKG26" s="323"/>
      <c r="CKH26" s="323"/>
      <c r="CKI26" s="323"/>
      <c r="CKJ26" s="323"/>
      <c r="CKK26" s="323"/>
      <c r="CKL26" s="323"/>
      <c r="CKM26" s="323"/>
      <c r="CKN26" s="323"/>
      <c r="CKO26" s="323"/>
      <c r="CKP26" s="323"/>
      <c r="CKQ26" s="409"/>
      <c r="CKR26" s="409"/>
      <c r="CKS26" s="323"/>
      <c r="CKT26" s="323"/>
      <c r="CKU26" s="323"/>
      <c r="CKV26" s="323"/>
      <c r="CKW26" s="323"/>
      <c r="CKX26" s="323"/>
      <c r="CKY26" s="323"/>
      <c r="CKZ26" s="323"/>
      <c r="CLA26" s="323"/>
      <c r="CLB26" s="323"/>
      <c r="CLC26" s="409"/>
      <c r="CLD26" s="409"/>
      <c r="CLE26" s="323"/>
      <c r="CLF26" s="323"/>
      <c r="CLG26" s="323"/>
      <c r="CLH26" s="323"/>
      <c r="CLI26" s="323"/>
      <c r="CLJ26" s="323"/>
      <c r="CLK26" s="323"/>
      <c r="CLL26" s="323"/>
      <c r="CLM26" s="323"/>
      <c r="CLN26" s="323"/>
      <c r="CLO26" s="409"/>
      <c r="CLP26" s="409"/>
      <c r="CLQ26" s="323"/>
      <c r="CLR26" s="323"/>
      <c r="CLS26" s="323"/>
      <c r="CLT26" s="323"/>
      <c r="CLU26" s="323"/>
      <c r="CLV26" s="323"/>
      <c r="CLW26" s="323"/>
      <c r="CLX26" s="323"/>
      <c r="CLY26" s="323"/>
      <c r="CLZ26" s="323"/>
      <c r="CMA26" s="409"/>
      <c r="CMB26" s="409"/>
      <c r="CMC26" s="323"/>
      <c r="CMD26" s="323"/>
      <c r="CME26" s="323"/>
      <c r="CMF26" s="323"/>
      <c r="CMG26" s="323"/>
      <c r="CMH26" s="323"/>
      <c r="CMI26" s="323"/>
      <c r="CMJ26" s="323"/>
      <c r="CMK26" s="323"/>
      <c r="CML26" s="323"/>
      <c r="CMM26" s="409"/>
      <c r="CMN26" s="409"/>
      <c r="CMO26" s="323"/>
      <c r="CMP26" s="323"/>
      <c r="CMQ26" s="323"/>
      <c r="CMR26" s="323"/>
      <c r="CMS26" s="323"/>
      <c r="CMT26" s="323"/>
      <c r="CMU26" s="323"/>
      <c r="CMV26" s="323"/>
      <c r="CMW26" s="323"/>
      <c r="CMX26" s="323"/>
      <c r="CMY26" s="409"/>
      <c r="CMZ26" s="409"/>
      <c r="CNA26" s="323"/>
      <c r="CNB26" s="323"/>
      <c r="CNC26" s="323"/>
      <c r="CND26" s="323"/>
      <c r="CNE26" s="323"/>
      <c r="CNF26" s="323"/>
      <c r="CNG26" s="323"/>
      <c r="CNH26" s="323"/>
      <c r="CNI26" s="323"/>
      <c r="CNJ26" s="323"/>
      <c r="CNK26" s="409"/>
      <c r="CNL26" s="409"/>
      <c r="CNM26" s="323"/>
      <c r="CNN26" s="323"/>
      <c r="CNO26" s="323"/>
      <c r="CNP26" s="323"/>
      <c r="CNQ26" s="323"/>
      <c r="CNR26" s="323"/>
      <c r="CNS26" s="323"/>
      <c r="CNT26" s="323"/>
      <c r="CNU26" s="323"/>
      <c r="CNV26" s="323"/>
      <c r="CNW26" s="409"/>
      <c r="CNX26" s="409"/>
      <c r="CNY26" s="323"/>
      <c r="CNZ26" s="323"/>
      <c r="COA26" s="323"/>
      <c r="COB26" s="323"/>
      <c r="COC26" s="323"/>
      <c r="COD26" s="323"/>
      <c r="COE26" s="323"/>
      <c r="COF26" s="323"/>
      <c r="COG26" s="323"/>
      <c r="COH26" s="323"/>
      <c r="COI26" s="409"/>
      <c r="COJ26" s="409"/>
      <c r="COK26" s="323"/>
      <c r="COL26" s="323"/>
      <c r="COM26" s="323"/>
      <c r="CON26" s="323"/>
      <c r="COO26" s="323"/>
      <c r="COP26" s="323"/>
      <c r="COQ26" s="323"/>
      <c r="COR26" s="323"/>
      <c r="COS26" s="323"/>
      <c r="COT26" s="323"/>
      <c r="COU26" s="409"/>
      <c r="COV26" s="409"/>
      <c r="COW26" s="323"/>
      <c r="COX26" s="323"/>
      <c r="COY26" s="323"/>
      <c r="COZ26" s="323"/>
      <c r="CPA26" s="323"/>
      <c r="CPB26" s="323"/>
      <c r="CPC26" s="323"/>
      <c r="CPD26" s="323"/>
      <c r="CPE26" s="323"/>
      <c r="CPF26" s="323"/>
      <c r="CPG26" s="409"/>
      <c r="CPH26" s="409"/>
      <c r="CPI26" s="323"/>
      <c r="CPJ26" s="323"/>
      <c r="CPK26" s="323"/>
      <c r="CPL26" s="323"/>
      <c r="CPM26" s="323"/>
      <c r="CPN26" s="323"/>
      <c r="CPO26" s="323"/>
      <c r="CPP26" s="323"/>
      <c r="CPQ26" s="323"/>
      <c r="CPR26" s="323"/>
      <c r="CPS26" s="409"/>
      <c r="CPT26" s="409"/>
      <c r="CPU26" s="323"/>
      <c r="CPV26" s="323"/>
      <c r="CPW26" s="323"/>
      <c r="CPX26" s="323"/>
      <c r="CPY26" s="323"/>
      <c r="CPZ26" s="323"/>
      <c r="CQA26" s="323"/>
      <c r="CQB26" s="323"/>
      <c r="CQC26" s="323"/>
      <c r="CQD26" s="323"/>
      <c r="CQE26" s="409"/>
      <c r="CQF26" s="409"/>
      <c r="CQG26" s="323"/>
      <c r="CQH26" s="323"/>
      <c r="CQI26" s="323"/>
      <c r="CQJ26" s="323"/>
      <c r="CQK26" s="323"/>
      <c r="CQL26" s="323"/>
      <c r="CQM26" s="323"/>
      <c r="CQN26" s="323"/>
      <c r="CQO26" s="323"/>
      <c r="CQP26" s="323"/>
      <c r="CQQ26" s="409"/>
      <c r="CQR26" s="409"/>
      <c r="CQS26" s="323"/>
      <c r="CQT26" s="323"/>
      <c r="CQU26" s="323"/>
      <c r="CQV26" s="323"/>
      <c r="CQW26" s="323"/>
      <c r="CQX26" s="323"/>
      <c r="CQY26" s="323"/>
      <c r="CQZ26" s="323"/>
      <c r="CRA26" s="323"/>
      <c r="CRB26" s="323"/>
      <c r="CRC26" s="409"/>
      <c r="CRD26" s="409"/>
      <c r="CRE26" s="323"/>
      <c r="CRF26" s="323"/>
      <c r="CRG26" s="323"/>
      <c r="CRH26" s="323"/>
      <c r="CRI26" s="323"/>
      <c r="CRJ26" s="323"/>
      <c r="CRK26" s="323"/>
      <c r="CRL26" s="323"/>
      <c r="CRM26" s="323"/>
      <c r="CRN26" s="323"/>
      <c r="CRO26" s="409"/>
      <c r="CRP26" s="409"/>
      <c r="CRQ26" s="323"/>
      <c r="CRR26" s="323"/>
      <c r="CRS26" s="323"/>
      <c r="CRT26" s="323"/>
      <c r="CRU26" s="323"/>
      <c r="CRV26" s="323"/>
      <c r="CRW26" s="323"/>
      <c r="CRX26" s="323"/>
      <c r="CRY26" s="323"/>
      <c r="CRZ26" s="323"/>
      <c r="CSA26" s="409"/>
      <c r="CSB26" s="409"/>
      <c r="CSC26" s="323"/>
      <c r="CSD26" s="323"/>
      <c r="CSE26" s="323"/>
      <c r="CSF26" s="323"/>
      <c r="CSG26" s="323"/>
      <c r="CSH26" s="323"/>
      <c r="CSI26" s="323"/>
      <c r="CSJ26" s="323"/>
      <c r="CSK26" s="323"/>
      <c r="CSL26" s="323"/>
      <c r="CSM26" s="409"/>
      <c r="CSN26" s="409"/>
      <c r="CSO26" s="323"/>
      <c r="CSP26" s="323"/>
      <c r="CSQ26" s="323"/>
      <c r="CSR26" s="323"/>
      <c r="CSS26" s="323"/>
      <c r="CST26" s="323"/>
      <c r="CSU26" s="323"/>
      <c r="CSV26" s="323"/>
      <c r="CSW26" s="323"/>
      <c r="CSX26" s="323"/>
      <c r="CSY26" s="409"/>
      <c r="CSZ26" s="409"/>
      <c r="CTA26" s="323"/>
      <c r="CTB26" s="323"/>
      <c r="CTC26" s="323"/>
      <c r="CTD26" s="323"/>
      <c r="CTE26" s="323"/>
      <c r="CTF26" s="323"/>
      <c r="CTG26" s="323"/>
      <c r="CTH26" s="323"/>
      <c r="CTI26" s="323"/>
      <c r="CTJ26" s="323"/>
      <c r="CTK26" s="409"/>
      <c r="CTL26" s="409"/>
      <c r="CTM26" s="323"/>
      <c r="CTN26" s="323"/>
      <c r="CTO26" s="323"/>
      <c r="CTP26" s="323"/>
      <c r="CTQ26" s="323"/>
      <c r="CTR26" s="323"/>
      <c r="CTS26" s="323"/>
      <c r="CTT26" s="323"/>
      <c r="CTU26" s="323"/>
      <c r="CTV26" s="323"/>
      <c r="CTW26" s="409"/>
      <c r="CTX26" s="409"/>
      <c r="CTY26" s="323"/>
      <c r="CTZ26" s="323"/>
      <c r="CUA26" s="323"/>
      <c r="CUB26" s="323"/>
      <c r="CUC26" s="323"/>
      <c r="CUD26" s="323"/>
      <c r="CUE26" s="323"/>
      <c r="CUF26" s="323"/>
      <c r="CUG26" s="323"/>
      <c r="CUH26" s="323"/>
      <c r="CUI26" s="409"/>
      <c r="CUJ26" s="409"/>
      <c r="CUK26" s="323"/>
      <c r="CUL26" s="323"/>
      <c r="CUM26" s="323"/>
      <c r="CUN26" s="323"/>
      <c r="CUO26" s="323"/>
      <c r="CUP26" s="323"/>
      <c r="CUQ26" s="323"/>
      <c r="CUR26" s="323"/>
      <c r="CUS26" s="323"/>
      <c r="CUT26" s="323"/>
      <c r="CUU26" s="409"/>
      <c r="CUV26" s="409"/>
      <c r="CUW26" s="323"/>
      <c r="CUX26" s="323"/>
      <c r="CUY26" s="323"/>
      <c r="CUZ26" s="323"/>
      <c r="CVA26" s="323"/>
      <c r="CVB26" s="323"/>
      <c r="CVC26" s="323"/>
      <c r="CVD26" s="323"/>
      <c r="CVE26" s="323"/>
      <c r="CVF26" s="323"/>
      <c r="CVG26" s="409"/>
      <c r="CVH26" s="409"/>
      <c r="CVI26" s="323"/>
      <c r="CVJ26" s="323"/>
      <c r="CVK26" s="323"/>
      <c r="CVL26" s="323"/>
      <c r="CVM26" s="323"/>
      <c r="CVN26" s="323"/>
      <c r="CVO26" s="323"/>
      <c r="CVP26" s="323"/>
      <c r="CVQ26" s="323"/>
      <c r="CVR26" s="323"/>
      <c r="CVS26" s="409"/>
      <c r="CVT26" s="409"/>
      <c r="CVU26" s="323"/>
      <c r="CVV26" s="323"/>
      <c r="CVW26" s="323"/>
      <c r="CVX26" s="323"/>
      <c r="CVY26" s="323"/>
      <c r="CVZ26" s="323"/>
      <c r="CWA26" s="323"/>
      <c r="CWB26" s="323"/>
      <c r="CWC26" s="323"/>
      <c r="CWD26" s="323"/>
      <c r="CWE26" s="409"/>
      <c r="CWF26" s="409"/>
      <c r="CWG26" s="323"/>
      <c r="CWH26" s="323"/>
      <c r="CWI26" s="323"/>
      <c r="CWJ26" s="323"/>
      <c r="CWK26" s="323"/>
      <c r="CWL26" s="323"/>
      <c r="CWM26" s="323"/>
      <c r="CWN26" s="323"/>
      <c r="CWO26" s="323"/>
      <c r="CWP26" s="323"/>
      <c r="CWQ26" s="409"/>
      <c r="CWR26" s="409"/>
      <c r="CWS26" s="323"/>
      <c r="CWT26" s="323"/>
      <c r="CWU26" s="323"/>
      <c r="CWV26" s="323"/>
      <c r="CWW26" s="323"/>
      <c r="CWX26" s="323"/>
      <c r="CWY26" s="323"/>
      <c r="CWZ26" s="323"/>
      <c r="CXA26" s="323"/>
      <c r="CXB26" s="323"/>
      <c r="CXC26" s="409"/>
      <c r="CXD26" s="409"/>
      <c r="CXE26" s="323"/>
      <c r="CXF26" s="323"/>
      <c r="CXG26" s="323"/>
      <c r="CXH26" s="323"/>
      <c r="CXI26" s="323"/>
      <c r="CXJ26" s="323"/>
      <c r="CXK26" s="323"/>
      <c r="CXL26" s="323"/>
      <c r="CXM26" s="323"/>
      <c r="CXN26" s="323"/>
      <c r="CXO26" s="409"/>
      <c r="CXP26" s="409"/>
      <c r="CXQ26" s="323"/>
      <c r="CXR26" s="323"/>
      <c r="CXS26" s="323"/>
      <c r="CXT26" s="323"/>
      <c r="CXU26" s="323"/>
      <c r="CXV26" s="323"/>
      <c r="CXW26" s="323"/>
      <c r="CXX26" s="323"/>
      <c r="CXY26" s="323"/>
      <c r="CXZ26" s="323"/>
      <c r="CYA26" s="409"/>
      <c r="CYB26" s="409"/>
      <c r="CYC26" s="323"/>
      <c r="CYD26" s="323"/>
      <c r="CYE26" s="323"/>
      <c r="CYF26" s="323"/>
      <c r="CYG26" s="323"/>
      <c r="CYH26" s="323"/>
      <c r="CYI26" s="323"/>
      <c r="CYJ26" s="323"/>
      <c r="CYK26" s="323"/>
      <c r="CYL26" s="323"/>
      <c r="CYM26" s="409"/>
      <c r="CYN26" s="409"/>
      <c r="CYO26" s="323"/>
      <c r="CYP26" s="323"/>
      <c r="CYQ26" s="323"/>
      <c r="CYR26" s="323"/>
      <c r="CYS26" s="323"/>
      <c r="CYT26" s="323"/>
      <c r="CYU26" s="323"/>
      <c r="CYV26" s="323"/>
      <c r="CYW26" s="323"/>
      <c r="CYX26" s="323"/>
      <c r="CYY26" s="409"/>
      <c r="CYZ26" s="409"/>
      <c r="CZA26" s="323"/>
      <c r="CZB26" s="323"/>
      <c r="CZC26" s="323"/>
      <c r="CZD26" s="323"/>
      <c r="CZE26" s="323"/>
      <c r="CZF26" s="323"/>
      <c r="CZG26" s="323"/>
      <c r="CZH26" s="323"/>
      <c r="CZI26" s="323"/>
      <c r="CZJ26" s="323"/>
      <c r="CZK26" s="409"/>
      <c r="CZL26" s="409"/>
      <c r="CZM26" s="323"/>
      <c r="CZN26" s="323"/>
      <c r="CZO26" s="323"/>
      <c r="CZP26" s="323"/>
      <c r="CZQ26" s="323"/>
      <c r="CZR26" s="323"/>
      <c r="CZS26" s="323"/>
      <c r="CZT26" s="323"/>
      <c r="CZU26" s="323"/>
      <c r="CZV26" s="323"/>
      <c r="CZW26" s="409"/>
      <c r="CZX26" s="409"/>
      <c r="CZY26" s="323"/>
      <c r="CZZ26" s="323"/>
      <c r="DAA26" s="323"/>
      <c r="DAB26" s="323"/>
      <c r="DAC26" s="323"/>
      <c r="DAD26" s="323"/>
      <c r="DAE26" s="323"/>
      <c r="DAF26" s="323"/>
      <c r="DAG26" s="323"/>
      <c r="DAH26" s="323"/>
      <c r="DAI26" s="409"/>
      <c r="DAJ26" s="409"/>
      <c r="DAK26" s="323"/>
      <c r="DAL26" s="323"/>
      <c r="DAM26" s="323"/>
      <c r="DAN26" s="323"/>
      <c r="DAO26" s="323"/>
      <c r="DAP26" s="323"/>
      <c r="DAQ26" s="323"/>
      <c r="DAR26" s="323"/>
      <c r="DAS26" s="323"/>
      <c r="DAT26" s="323"/>
      <c r="DAU26" s="409"/>
      <c r="DAV26" s="409"/>
      <c r="DAW26" s="323"/>
      <c r="DAX26" s="323"/>
      <c r="DAY26" s="323"/>
      <c r="DAZ26" s="323"/>
      <c r="DBA26" s="323"/>
      <c r="DBB26" s="323"/>
      <c r="DBC26" s="323"/>
      <c r="DBD26" s="323"/>
      <c r="DBE26" s="323"/>
      <c r="DBF26" s="323"/>
      <c r="DBG26" s="409"/>
      <c r="DBH26" s="409"/>
      <c r="DBI26" s="323"/>
      <c r="DBJ26" s="323"/>
      <c r="DBK26" s="323"/>
      <c r="DBL26" s="323"/>
      <c r="DBM26" s="323"/>
      <c r="DBN26" s="323"/>
      <c r="DBO26" s="323"/>
      <c r="DBP26" s="323"/>
      <c r="DBQ26" s="323"/>
      <c r="DBR26" s="323"/>
      <c r="DBS26" s="409"/>
      <c r="DBT26" s="409"/>
      <c r="DBU26" s="323"/>
      <c r="DBV26" s="323"/>
      <c r="DBW26" s="323"/>
      <c r="DBX26" s="323"/>
      <c r="DBY26" s="323"/>
      <c r="DBZ26" s="323"/>
      <c r="DCA26" s="323"/>
      <c r="DCB26" s="323"/>
      <c r="DCC26" s="323"/>
      <c r="DCD26" s="323"/>
      <c r="DCE26" s="409"/>
      <c r="DCF26" s="409"/>
      <c r="DCG26" s="323"/>
      <c r="DCH26" s="323"/>
      <c r="DCI26" s="323"/>
      <c r="DCJ26" s="323"/>
      <c r="DCK26" s="323"/>
      <c r="DCL26" s="323"/>
      <c r="DCM26" s="323"/>
      <c r="DCN26" s="323"/>
      <c r="DCO26" s="323"/>
      <c r="DCP26" s="323"/>
      <c r="DCQ26" s="409"/>
      <c r="DCR26" s="409"/>
      <c r="DCS26" s="323"/>
      <c r="DCT26" s="323"/>
      <c r="DCU26" s="323"/>
      <c r="DCV26" s="323"/>
      <c r="DCW26" s="323"/>
      <c r="DCX26" s="323"/>
      <c r="DCY26" s="323"/>
      <c r="DCZ26" s="323"/>
      <c r="DDA26" s="323"/>
      <c r="DDB26" s="323"/>
      <c r="DDC26" s="409"/>
      <c r="DDD26" s="409"/>
      <c r="DDE26" s="323"/>
      <c r="DDF26" s="323"/>
      <c r="DDG26" s="323"/>
      <c r="DDH26" s="323"/>
      <c r="DDI26" s="323"/>
      <c r="DDJ26" s="323"/>
      <c r="DDK26" s="323"/>
      <c r="DDL26" s="323"/>
      <c r="DDM26" s="323"/>
      <c r="DDN26" s="323"/>
      <c r="DDO26" s="409"/>
      <c r="DDP26" s="409"/>
      <c r="DDQ26" s="323"/>
      <c r="DDR26" s="323"/>
      <c r="DDS26" s="323"/>
      <c r="DDT26" s="323"/>
      <c r="DDU26" s="323"/>
      <c r="DDV26" s="323"/>
      <c r="DDW26" s="323"/>
      <c r="DDX26" s="323"/>
      <c r="DDY26" s="323"/>
      <c r="DDZ26" s="323"/>
      <c r="DEA26" s="409"/>
      <c r="DEB26" s="409"/>
      <c r="DEC26" s="323"/>
      <c r="DED26" s="323"/>
      <c r="DEE26" s="323"/>
      <c r="DEF26" s="323"/>
      <c r="DEG26" s="323"/>
      <c r="DEH26" s="323"/>
      <c r="DEI26" s="323"/>
      <c r="DEJ26" s="323"/>
      <c r="DEK26" s="323"/>
      <c r="DEL26" s="323"/>
      <c r="DEM26" s="409"/>
      <c r="DEN26" s="409"/>
      <c r="DEO26" s="323"/>
      <c r="DEP26" s="323"/>
      <c r="DEQ26" s="323"/>
      <c r="DER26" s="323"/>
      <c r="DES26" s="323"/>
      <c r="DET26" s="323"/>
      <c r="DEU26" s="323"/>
      <c r="DEV26" s="323"/>
      <c r="DEW26" s="323"/>
      <c r="DEX26" s="323"/>
      <c r="DEY26" s="409"/>
      <c r="DEZ26" s="409"/>
      <c r="DFA26" s="323"/>
      <c r="DFB26" s="323"/>
      <c r="DFC26" s="323"/>
      <c r="DFD26" s="323"/>
      <c r="DFE26" s="323"/>
      <c r="DFF26" s="323"/>
      <c r="DFG26" s="323"/>
      <c r="DFH26" s="323"/>
      <c r="DFI26" s="323"/>
      <c r="DFJ26" s="323"/>
      <c r="DFK26" s="409"/>
      <c r="DFL26" s="409"/>
      <c r="DFM26" s="323"/>
      <c r="DFN26" s="323"/>
      <c r="DFO26" s="323"/>
      <c r="DFP26" s="323"/>
      <c r="DFQ26" s="323"/>
      <c r="DFR26" s="323"/>
      <c r="DFS26" s="323"/>
      <c r="DFT26" s="323"/>
      <c r="DFU26" s="323"/>
      <c r="DFV26" s="323"/>
      <c r="DFW26" s="409"/>
      <c r="DFX26" s="409"/>
      <c r="DFY26" s="323"/>
      <c r="DFZ26" s="323"/>
      <c r="DGA26" s="323"/>
      <c r="DGB26" s="323"/>
      <c r="DGC26" s="323"/>
      <c r="DGD26" s="323"/>
      <c r="DGE26" s="323"/>
      <c r="DGF26" s="323"/>
      <c r="DGG26" s="323"/>
      <c r="DGH26" s="323"/>
      <c r="DGI26" s="409"/>
      <c r="DGJ26" s="409"/>
      <c r="DGK26" s="323"/>
      <c r="DGL26" s="323"/>
      <c r="DGM26" s="323"/>
      <c r="DGN26" s="323"/>
      <c r="DGO26" s="323"/>
      <c r="DGP26" s="323"/>
      <c r="DGQ26" s="323"/>
      <c r="DGR26" s="323"/>
      <c r="DGS26" s="323"/>
      <c r="DGT26" s="323"/>
      <c r="DGU26" s="409"/>
      <c r="DGV26" s="409"/>
      <c r="DGW26" s="323"/>
      <c r="DGX26" s="323"/>
      <c r="DGY26" s="323"/>
      <c r="DGZ26" s="323"/>
      <c r="DHA26" s="323"/>
      <c r="DHB26" s="323"/>
      <c r="DHC26" s="323"/>
      <c r="DHD26" s="323"/>
      <c r="DHE26" s="323"/>
      <c r="DHF26" s="323"/>
      <c r="DHG26" s="409"/>
      <c r="DHH26" s="409"/>
      <c r="DHI26" s="323"/>
      <c r="DHJ26" s="323"/>
      <c r="DHK26" s="323"/>
      <c r="DHL26" s="323"/>
      <c r="DHM26" s="323"/>
      <c r="DHN26" s="323"/>
      <c r="DHO26" s="323"/>
      <c r="DHP26" s="323"/>
      <c r="DHQ26" s="323"/>
      <c r="DHR26" s="323"/>
      <c r="DHS26" s="409"/>
      <c r="DHT26" s="409"/>
      <c r="DHU26" s="323"/>
      <c r="DHV26" s="323"/>
      <c r="DHW26" s="323"/>
      <c r="DHX26" s="323"/>
      <c r="DHY26" s="323"/>
      <c r="DHZ26" s="323"/>
      <c r="DIA26" s="323"/>
      <c r="DIB26" s="323"/>
      <c r="DIC26" s="323"/>
      <c r="DID26" s="323"/>
      <c r="DIE26" s="409"/>
      <c r="DIF26" s="409"/>
      <c r="DIG26" s="323"/>
      <c r="DIH26" s="323"/>
      <c r="DII26" s="323"/>
      <c r="DIJ26" s="323"/>
      <c r="DIK26" s="323"/>
      <c r="DIL26" s="323"/>
      <c r="DIM26" s="323"/>
      <c r="DIN26" s="323"/>
      <c r="DIO26" s="323"/>
      <c r="DIP26" s="323"/>
      <c r="DIQ26" s="409"/>
      <c r="DIR26" s="409"/>
      <c r="DIS26" s="323"/>
      <c r="DIT26" s="323"/>
      <c r="DIU26" s="323"/>
      <c r="DIV26" s="323"/>
      <c r="DIW26" s="323"/>
      <c r="DIX26" s="323"/>
      <c r="DIY26" s="323"/>
      <c r="DIZ26" s="323"/>
      <c r="DJA26" s="323"/>
      <c r="DJB26" s="323"/>
      <c r="DJC26" s="409"/>
      <c r="DJD26" s="409"/>
      <c r="DJE26" s="323"/>
      <c r="DJF26" s="323"/>
      <c r="DJG26" s="323"/>
      <c r="DJH26" s="323"/>
      <c r="DJI26" s="323"/>
      <c r="DJJ26" s="323"/>
      <c r="DJK26" s="323"/>
      <c r="DJL26" s="323"/>
      <c r="DJM26" s="323"/>
      <c r="DJN26" s="323"/>
      <c r="DJO26" s="409"/>
      <c r="DJP26" s="409"/>
      <c r="DJQ26" s="323"/>
      <c r="DJR26" s="323"/>
      <c r="DJS26" s="323"/>
      <c r="DJT26" s="323"/>
      <c r="DJU26" s="323"/>
      <c r="DJV26" s="323"/>
      <c r="DJW26" s="323"/>
      <c r="DJX26" s="323"/>
      <c r="DJY26" s="323"/>
      <c r="DJZ26" s="323"/>
      <c r="DKA26" s="409"/>
      <c r="DKB26" s="409"/>
      <c r="DKC26" s="323"/>
      <c r="DKD26" s="323"/>
      <c r="DKE26" s="323"/>
      <c r="DKF26" s="323"/>
      <c r="DKG26" s="323"/>
      <c r="DKH26" s="323"/>
      <c r="DKI26" s="323"/>
      <c r="DKJ26" s="323"/>
      <c r="DKK26" s="323"/>
      <c r="DKL26" s="323"/>
      <c r="DKM26" s="409"/>
      <c r="DKN26" s="409"/>
      <c r="DKO26" s="323"/>
      <c r="DKP26" s="323"/>
      <c r="DKQ26" s="323"/>
      <c r="DKR26" s="323"/>
      <c r="DKS26" s="323"/>
      <c r="DKT26" s="323"/>
      <c r="DKU26" s="323"/>
      <c r="DKV26" s="323"/>
      <c r="DKW26" s="323"/>
      <c r="DKX26" s="323"/>
      <c r="DKY26" s="409"/>
      <c r="DKZ26" s="409"/>
      <c r="DLA26" s="323"/>
      <c r="DLB26" s="323"/>
      <c r="DLC26" s="323"/>
      <c r="DLD26" s="323"/>
      <c r="DLE26" s="323"/>
      <c r="DLF26" s="323"/>
      <c r="DLG26" s="323"/>
      <c r="DLH26" s="323"/>
      <c r="DLI26" s="323"/>
      <c r="DLJ26" s="323"/>
      <c r="DLK26" s="409"/>
      <c r="DLL26" s="409"/>
      <c r="DLM26" s="323"/>
      <c r="DLN26" s="323"/>
      <c r="DLO26" s="323"/>
      <c r="DLP26" s="323"/>
      <c r="DLQ26" s="323"/>
      <c r="DLR26" s="323"/>
      <c r="DLS26" s="323"/>
      <c r="DLT26" s="323"/>
      <c r="DLU26" s="323"/>
      <c r="DLV26" s="323"/>
      <c r="DLW26" s="409"/>
      <c r="DLX26" s="409"/>
      <c r="DLY26" s="323"/>
      <c r="DLZ26" s="323"/>
      <c r="DMA26" s="323"/>
      <c r="DMB26" s="323"/>
      <c r="DMC26" s="323"/>
      <c r="DMD26" s="323"/>
      <c r="DME26" s="323"/>
      <c r="DMF26" s="323"/>
      <c r="DMG26" s="323"/>
      <c r="DMH26" s="323"/>
      <c r="DMI26" s="409"/>
      <c r="DMJ26" s="409"/>
      <c r="DMK26" s="323"/>
      <c r="DML26" s="323"/>
      <c r="DMM26" s="323"/>
      <c r="DMN26" s="323"/>
      <c r="DMO26" s="323"/>
      <c r="DMP26" s="323"/>
      <c r="DMQ26" s="323"/>
      <c r="DMR26" s="323"/>
      <c r="DMS26" s="323"/>
      <c r="DMT26" s="323"/>
      <c r="DMU26" s="409"/>
      <c r="DMV26" s="409"/>
      <c r="DMW26" s="323"/>
      <c r="DMX26" s="323"/>
      <c r="DMY26" s="323"/>
      <c r="DMZ26" s="323"/>
      <c r="DNA26" s="323"/>
      <c r="DNB26" s="323"/>
      <c r="DNC26" s="323"/>
      <c r="DND26" s="323"/>
      <c r="DNE26" s="323"/>
      <c r="DNF26" s="323"/>
      <c r="DNG26" s="409"/>
      <c r="DNH26" s="409"/>
      <c r="DNI26" s="323"/>
      <c r="DNJ26" s="323"/>
      <c r="DNK26" s="323"/>
      <c r="DNL26" s="323"/>
      <c r="DNM26" s="323"/>
      <c r="DNN26" s="323"/>
      <c r="DNO26" s="323"/>
      <c r="DNP26" s="323"/>
      <c r="DNQ26" s="323"/>
      <c r="DNR26" s="323"/>
      <c r="DNS26" s="409"/>
      <c r="DNT26" s="409"/>
      <c r="DNU26" s="323"/>
      <c r="DNV26" s="323"/>
      <c r="DNW26" s="323"/>
      <c r="DNX26" s="323"/>
      <c r="DNY26" s="323"/>
      <c r="DNZ26" s="323"/>
      <c r="DOA26" s="323"/>
      <c r="DOB26" s="323"/>
      <c r="DOC26" s="323"/>
      <c r="DOD26" s="323"/>
      <c r="DOE26" s="409"/>
      <c r="DOF26" s="409"/>
      <c r="DOG26" s="323"/>
      <c r="DOH26" s="323"/>
      <c r="DOI26" s="323"/>
      <c r="DOJ26" s="323"/>
      <c r="DOK26" s="323"/>
      <c r="DOL26" s="323"/>
      <c r="DOM26" s="323"/>
      <c r="DON26" s="323"/>
      <c r="DOO26" s="323"/>
      <c r="DOP26" s="323"/>
      <c r="DOQ26" s="409"/>
      <c r="DOR26" s="409"/>
      <c r="DOS26" s="323"/>
      <c r="DOT26" s="323"/>
      <c r="DOU26" s="323"/>
      <c r="DOV26" s="323"/>
      <c r="DOW26" s="323"/>
      <c r="DOX26" s="323"/>
      <c r="DOY26" s="323"/>
      <c r="DOZ26" s="323"/>
      <c r="DPA26" s="323"/>
      <c r="DPB26" s="323"/>
      <c r="DPC26" s="409"/>
      <c r="DPD26" s="409"/>
      <c r="DPE26" s="323"/>
      <c r="DPF26" s="323"/>
      <c r="DPG26" s="323"/>
      <c r="DPH26" s="323"/>
      <c r="DPI26" s="323"/>
      <c r="DPJ26" s="323"/>
      <c r="DPK26" s="323"/>
      <c r="DPL26" s="323"/>
      <c r="DPM26" s="323"/>
      <c r="DPN26" s="323"/>
      <c r="DPO26" s="409"/>
      <c r="DPP26" s="409"/>
      <c r="DPQ26" s="323"/>
      <c r="DPR26" s="323"/>
      <c r="DPS26" s="323"/>
      <c r="DPT26" s="323"/>
      <c r="DPU26" s="323"/>
      <c r="DPV26" s="323"/>
      <c r="DPW26" s="323"/>
      <c r="DPX26" s="323"/>
      <c r="DPY26" s="323"/>
      <c r="DPZ26" s="323"/>
      <c r="DQA26" s="409"/>
      <c r="DQB26" s="409"/>
      <c r="DQC26" s="323"/>
      <c r="DQD26" s="323"/>
      <c r="DQE26" s="323"/>
      <c r="DQF26" s="323"/>
      <c r="DQG26" s="323"/>
      <c r="DQH26" s="323"/>
      <c r="DQI26" s="323"/>
      <c r="DQJ26" s="323"/>
      <c r="DQK26" s="323"/>
      <c r="DQL26" s="323"/>
      <c r="DQM26" s="409"/>
      <c r="DQN26" s="409"/>
      <c r="DQO26" s="323"/>
      <c r="DQP26" s="323"/>
      <c r="DQQ26" s="323"/>
      <c r="DQR26" s="323"/>
      <c r="DQS26" s="323"/>
      <c r="DQT26" s="323"/>
      <c r="DQU26" s="323"/>
      <c r="DQV26" s="323"/>
      <c r="DQW26" s="323"/>
      <c r="DQX26" s="323"/>
      <c r="DQY26" s="409"/>
      <c r="DQZ26" s="409"/>
      <c r="DRA26" s="323"/>
      <c r="DRB26" s="323"/>
      <c r="DRC26" s="323"/>
      <c r="DRD26" s="323"/>
      <c r="DRE26" s="323"/>
      <c r="DRF26" s="323"/>
      <c r="DRG26" s="323"/>
      <c r="DRH26" s="323"/>
      <c r="DRI26" s="323"/>
      <c r="DRJ26" s="323"/>
      <c r="DRK26" s="409"/>
      <c r="DRL26" s="409"/>
      <c r="DRM26" s="323"/>
      <c r="DRN26" s="323"/>
      <c r="DRO26" s="323"/>
      <c r="DRP26" s="323"/>
      <c r="DRQ26" s="323"/>
      <c r="DRR26" s="323"/>
      <c r="DRS26" s="323"/>
      <c r="DRT26" s="323"/>
      <c r="DRU26" s="323"/>
      <c r="DRV26" s="323"/>
      <c r="DRW26" s="409"/>
      <c r="DRX26" s="409"/>
      <c r="DRY26" s="323"/>
      <c r="DRZ26" s="323"/>
      <c r="DSA26" s="323"/>
      <c r="DSB26" s="323"/>
      <c r="DSC26" s="323"/>
      <c r="DSD26" s="323"/>
      <c r="DSE26" s="323"/>
      <c r="DSF26" s="323"/>
      <c r="DSG26" s="323"/>
      <c r="DSH26" s="323"/>
      <c r="DSI26" s="409"/>
      <c r="DSJ26" s="409"/>
      <c r="DSK26" s="323"/>
      <c r="DSL26" s="323"/>
      <c r="DSM26" s="323"/>
      <c r="DSN26" s="323"/>
      <c r="DSO26" s="323"/>
      <c r="DSP26" s="323"/>
      <c r="DSQ26" s="323"/>
      <c r="DSR26" s="323"/>
      <c r="DSS26" s="323"/>
      <c r="DST26" s="323"/>
      <c r="DSU26" s="409"/>
      <c r="DSV26" s="409"/>
      <c r="DSW26" s="323"/>
      <c r="DSX26" s="323"/>
      <c r="DSY26" s="323"/>
      <c r="DSZ26" s="323"/>
      <c r="DTA26" s="323"/>
      <c r="DTB26" s="323"/>
      <c r="DTC26" s="323"/>
      <c r="DTD26" s="323"/>
      <c r="DTE26" s="323"/>
      <c r="DTF26" s="323"/>
      <c r="DTG26" s="409"/>
      <c r="DTH26" s="409"/>
      <c r="DTI26" s="323"/>
      <c r="DTJ26" s="323"/>
      <c r="DTK26" s="323"/>
      <c r="DTL26" s="323"/>
      <c r="DTM26" s="323"/>
      <c r="DTN26" s="323"/>
      <c r="DTO26" s="323"/>
      <c r="DTP26" s="323"/>
      <c r="DTQ26" s="323"/>
      <c r="DTR26" s="323"/>
      <c r="DTS26" s="409"/>
      <c r="DTT26" s="409"/>
      <c r="DTU26" s="323"/>
      <c r="DTV26" s="323"/>
      <c r="DTW26" s="323"/>
      <c r="DTX26" s="323"/>
      <c r="DTY26" s="323"/>
      <c r="DTZ26" s="323"/>
      <c r="DUA26" s="323"/>
      <c r="DUB26" s="323"/>
      <c r="DUC26" s="323"/>
      <c r="DUD26" s="323"/>
      <c r="DUE26" s="409"/>
      <c r="DUF26" s="409"/>
      <c r="DUG26" s="323"/>
      <c r="DUH26" s="323"/>
      <c r="DUI26" s="323"/>
      <c r="DUJ26" s="323"/>
      <c r="DUK26" s="323"/>
      <c r="DUL26" s="323"/>
      <c r="DUM26" s="323"/>
      <c r="DUN26" s="323"/>
      <c r="DUO26" s="323"/>
      <c r="DUP26" s="323"/>
      <c r="DUQ26" s="409"/>
      <c r="DUR26" s="409"/>
      <c r="DUS26" s="323"/>
      <c r="DUT26" s="323"/>
      <c r="DUU26" s="323"/>
      <c r="DUV26" s="323"/>
      <c r="DUW26" s="323"/>
      <c r="DUX26" s="323"/>
      <c r="DUY26" s="323"/>
      <c r="DUZ26" s="323"/>
      <c r="DVA26" s="323"/>
      <c r="DVB26" s="323"/>
      <c r="DVC26" s="409"/>
      <c r="DVD26" s="409"/>
      <c r="DVE26" s="323"/>
      <c r="DVF26" s="323"/>
      <c r="DVG26" s="323"/>
      <c r="DVH26" s="323"/>
      <c r="DVI26" s="323"/>
      <c r="DVJ26" s="323"/>
      <c r="DVK26" s="323"/>
      <c r="DVL26" s="323"/>
      <c r="DVM26" s="323"/>
      <c r="DVN26" s="323"/>
      <c r="DVO26" s="409"/>
      <c r="DVP26" s="409"/>
      <c r="DVQ26" s="323"/>
      <c r="DVR26" s="323"/>
      <c r="DVS26" s="323"/>
      <c r="DVT26" s="323"/>
      <c r="DVU26" s="323"/>
      <c r="DVV26" s="323"/>
      <c r="DVW26" s="323"/>
      <c r="DVX26" s="323"/>
      <c r="DVY26" s="323"/>
      <c r="DVZ26" s="323"/>
      <c r="DWA26" s="409"/>
      <c r="DWB26" s="409"/>
      <c r="DWC26" s="323"/>
      <c r="DWD26" s="323"/>
      <c r="DWE26" s="323"/>
      <c r="DWF26" s="323"/>
      <c r="DWG26" s="323"/>
      <c r="DWH26" s="323"/>
      <c r="DWI26" s="323"/>
      <c r="DWJ26" s="323"/>
      <c r="DWK26" s="323"/>
      <c r="DWL26" s="323"/>
      <c r="DWM26" s="409"/>
      <c r="DWN26" s="409"/>
      <c r="DWO26" s="323"/>
      <c r="DWP26" s="323"/>
      <c r="DWQ26" s="323"/>
      <c r="DWR26" s="323"/>
      <c r="DWS26" s="323"/>
      <c r="DWT26" s="323"/>
      <c r="DWU26" s="323"/>
      <c r="DWV26" s="323"/>
      <c r="DWW26" s="323"/>
      <c r="DWX26" s="323"/>
      <c r="DWY26" s="409"/>
      <c r="DWZ26" s="409"/>
      <c r="DXA26" s="323"/>
      <c r="DXB26" s="323"/>
      <c r="DXC26" s="323"/>
      <c r="DXD26" s="323"/>
      <c r="DXE26" s="323"/>
      <c r="DXF26" s="323"/>
      <c r="DXG26" s="323"/>
      <c r="DXH26" s="323"/>
      <c r="DXI26" s="323"/>
      <c r="DXJ26" s="323"/>
      <c r="DXK26" s="409"/>
      <c r="DXL26" s="409"/>
      <c r="DXM26" s="323"/>
      <c r="DXN26" s="323"/>
      <c r="DXO26" s="323"/>
      <c r="DXP26" s="323"/>
      <c r="DXQ26" s="323"/>
      <c r="DXR26" s="323"/>
      <c r="DXS26" s="323"/>
      <c r="DXT26" s="323"/>
      <c r="DXU26" s="323"/>
      <c r="DXV26" s="323"/>
      <c r="DXW26" s="409"/>
      <c r="DXX26" s="409"/>
      <c r="DXY26" s="323"/>
      <c r="DXZ26" s="323"/>
      <c r="DYA26" s="323"/>
      <c r="DYB26" s="323"/>
      <c r="DYC26" s="323"/>
      <c r="DYD26" s="323"/>
      <c r="DYE26" s="323"/>
      <c r="DYF26" s="323"/>
      <c r="DYG26" s="323"/>
      <c r="DYH26" s="323"/>
      <c r="DYI26" s="409"/>
      <c r="DYJ26" s="409"/>
      <c r="DYK26" s="323"/>
      <c r="DYL26" s="323"/>
      <c r="DYM26" s="323"/>
      <c r="DYN26" s="323"/>
      <c r="DYO26" s="323"/>
      <c r="DYP26" s="323"/>
      <c r="DYQ26" s="323"/>
      <c r="DYR26" s="323"/>
      <c r="DYS26" s="323"/>
      <c r="DYT26" s="323"/>
      <c r="DYU26" s="409"/>
      <c r="DYV26" s="409"/>
      <c r="DYW26" s="323"/>
      <c r="DYX26" s="323"/>
      <c r="DYY26" s="323"/>
      <c r="DYZ26" s="323"/>
      <c r="DZA26" s="323"/>
      <c r="DZB26" s="323"/>
      <c r="DZC26" s="323"/>
      <c r="DZD26" s="323"/>
      <c r="DZE26" s="323"/>
      <c r="DZF26" s="323"/>
      <c r="DZG26" s="409"/>
      <c r="DZH26" s="409"/>
      <c r="DZI26" s="323"/>
      <c r="DZJ26" s="323"/>
      <c r="DZK26" s="323"/>
      <c r="DZL26" s="323"/>
      <c r="DZM26" s="323"/>
      <c r="DZN26" s="323"/>
      <c r="DZO26" s="323"/>
      <c r="DZP26" s="323"/>
      <c r="DZQ26" s="323"/>
      <c r="DZR26" s="323"/>
      <c r="DZS26" s="409"/>
      <c r="DZT26" s="409"/>
      <c r="DZU26" s="323"/>
      <c r="DZV26" s="323"/>
      <c r="DZW26" s="323"/>
      <c r="DZX26" s="323"/>
      <c r="DZY26" s="323"/>
      <c r="DZZ26" s="323"/>
      <c r="EAA26" s="323"/>
      <c r="EAB26" s="323"/>
      <c r="EAC26" s="323"/>
      <c r="EAD26" s="323"/>
      <c r="EAE26" s="409"/>
      <c r="EAF26" s="409"/>
      <c r="EAG26" s="323"/>
      <c r="EAH26" s="323"/>
      <c r="EAI26" s="323"/>
      <c r="EAJ26" s="323"/>
      <c r="EAK26" s="323"/>
      <c r="EAL26" s="323"/>
      <c r="EAM26" s="323"/>
      <c r="EAN26" s="323"/>
      <c r="EAO26" s="323"/>
      <c r="EAP26" s="323"/>
      <c r="EAQ26" s="409"/>
      <c r="EAR26" s="409"/>
      <c r="EAS26" s="323"/>
      <c r="EAT26" s="323"/>
      <c r="EAU26" s="323"/>
      <c r="EAV26" s="323"/>
      <c r="EAW26" s="323"/>
      <c r="EAX26" s="323"/>
      <c r="EAY26" s="323"/>
      <c r="EAZ26" s="323"/>
      <c r="EBA26" s="323"/>
      <c r="EBB26" s="323"/>
      <c r="EBC26" s="409"/>
      <c r="EBD26" s="409"/>
      <c r="EBE26" s="323"/>
      <c r="EBF26" s="323"/>
      <c r="EBG26" s="323"/>
      <c r="EBH26" s="323"/>
      <c r="EBI26" s="323"/>
      <c r="EBJ26" s="323"/>
      <c r="EBK26" s="323"/>
      <c r="EBL26" s="323"/>
      <c r="EBM26" s="323"/>
      <c r="EBN26" s="323"/>
      <c r="EBO26" s="409"/>
      <c r="EBP26" s="409"/>
      <c r="EBQ26" s="323"/>
      <c r="EBR26" s="323"/>
      <c r="EBS26" s="323"/>
      <c r="EBT26" s="323"/>
      <c r="EBU26" s="323"/>
      <c r="EBV26" s="323"/>
      <c r="EBW26" s="323"/>
      <c r="EBX26" s="323"/>
      <c r="EBY26" s="323"/>
      <c r="EBZ26" s="323"/>
      <c r="ECA26" s="409"/>
      <c r="ECB26" s="409"/>
      <c r="ECC26" s="323"/>
      <c r="ECD26" s="323"/>
      <c r="ECE26" s="323"/>
      <c r="ECF26" s="323"/>
      <c r="ECG26" s="323"/>
      <c r="ECH26" s="323"/>
      <c r="ECI26" s="323"/>
      <c r="ECJ26" s="323"/>
      <c r="ECK26" s="323"/>
      <c r="ECL26" s="323"/>
      <c r="ECM26" s="409"/>
      <c r="ECN26" s="409"/>
      <c r="ECO26" s="323"/>
      <c r="ECP26" s="323"/>
      <c r="ECQ26" s="323"/>
      <c r="ECR26" s="323"/>
      <c r="ECS26" s="323"/>
      <c r="ECT26" s="323"/>
      <c r="ECU26" s="323"/>
      <c r="ECV26" s="323"/>
      <c r="ECW26" s="323"/>
      <c r="ECX26" s="323"/>
      <c r="ECY26" s="409"/>
      <c r="ECZ26" s="409"/>
      <c r="EDA26" s="323"/>
      <c r="EDB26" s="323"/>
      <c r="EDC26" s="323"/>
      <c r="EDD26" s="323"/>
      <c r="EDE26" s="323"/>
      <c r="EDF26" s="323"/>
      <c r="EDG26" s="323"/>
      <c r="EDH26" s="323"/>
      <c r="EDI26" s="323"/>
      <c r="EDJ26" s="323"/>
      <c r="EDK26" s="409"/>
      <c r="EDL26" s="409"/>
      <c r="EDM26" s="323"/>
      <c r="EDN26" s="323"/>
      <c r="EDO26" s="323"/>
      <c r="EDP26" s="323"/>
      <c r="EDQ26" s="323"/>
      <c r="EDR26" s="323"/>
      <c r="EDS26" s="323"/>
      <c r="EDT26" s="323"/>
      <c r="EDU26" s="323"/>
      <c r="EDV26" s="323"/>
      <c r="EDW26" s="409"/>
      <c r="EDX26" s="409"/>
      <c r="EDY26" s="323"/>
      <c r="EDZ26" s="323"/>
      <c r="EEA26" s="323"/>
      <c r="EEB26" s="323"/>
      <c r="EEC26" s="323"/>
      <c r="EED26" s="323"/>
      <c r="EEE26" s="323"/>
      <c r="EEF26" s="323"/>
      <c r="EEG26" s="323"/>
      <c r="EEH26" s="323"/>
      <c r="EEI26" s="409"/>
      <c r="EEJ26" s="409"/>
      <c r="EEK26" s="323"/>
      <c r="EEL26" s="323"/>
      <c r="EEM26" s="323"/>
      <c r="EEN26" s="323"/>
      <c r="EEO26" s="323"/>
      <c r="EEP26" s="323"/>
      <c r="EEQ26" s="323"/>
      <c r="EER26" s="323"/>
      <c r="EES26" s="323"/>
      <c r="EET26" s="323"/>
      <c r="EEU26" s="409"/>
      <c r="EEV26" s="409"/>
      <c r="EEW26" s="323"/>
      <c r="EEX26" s="323"/>
      <c r="EEY26" s="323"/>
      <c r="EEZ26" s="323"/>
      <c r="EFA26" s="323"/>
      <c r="EFB26" s="323"/>
      <c r="EFC26" s="323"/>
      <c r="EFD26" s="323"/>
      <c r="EFE26" s="323"/>
      <c r="EFF26" s="323"/>
      <c r="EFG26" s="409"/>
      <c r="EFH26" s="409"/>
      <c r="EFI26" s="323"/>
      <c r="EFJ26" s="323"/>
      <c r="EFK26" s="323"/>
      <c r="EFL26" s="323"/>
      <c r="EFM26" s="323"/>
      <c r="EFN26" s="323"/>
      <c r="EFO26" s="323"/>
      <c r="EFP26" s="323"/>
      <c r="EFQ26" s="323"/>
      <c r="EFR26" s="323"/>
      <c r="EFS26" s="409"/>
      <c r="EFT26" s="409"/>
      <c r="EFU26" s="323"/>
      <c r="EFV26" s="323"/>
      <c r="EFW26" s="323"/>
      <c r="EFX26" s="323"/>
      <c r="EFY26" s="323"/>
      <c r="EFZ26" s="323"/>
      <c r="EGA26" s="323"/>
      <c r="EGB26" s="323"/>
      <c r="EGC26" s="323"/>
      <c r="EGD26" s="323"/>
      <c r="EGE26" s="409"/>
      <c r="EGF26" s="409"/>
      <c r="EGG26" s="323"/>
      <c r="EGH26" s="323"/>
      <c r="EGI26" s="323"/>
      <c r="EGJ26" s="323"/>
      <c r="EGK26" s="323"/>
      <c r="EGL26" s="323"/>
      <c r="EGM26" s="323"/>
      <c r="EGN26" s="323"/>
      <c r="EGO26" s="323"/>
      <c r="EGP26" s="323"/>
      <c r="EGQ26" s="409"/>
      <c r="EGR26" s="409"/>
      <c r="EGS26" s="323"/>
      <c r="EGT26" s="323"/>
      <c r="EGU26" s="323"/>
      <c r="EGV26" s="323"/>
      <c r="EGW26" s="323"/>
      <c r="EGX26" s="323"/>
      <c r="EGY26" s="323"/>
      <c r="EGZ26" s="323"/>
      <c r="EHA26" s="323"/>
      <c r="EHB26" s="323"/>
      <c r="EHC26" s="409"/>
      <c r="EHD26" s="409"/>
      <c r="EHE26" s="323"/>
      <c r="EHF26" s="323"/>
      <c r="EHG26" s="323"/>
      <c r="EHH26" s="323"/>
      <c r="EHI26" s="323"/>
      <c r="EHJ26" s="323"/>
      <c r="EHK26" s="323"/>
      <c r="EHL26" s="323"/>
      <c r="EHM26" s="323"/>
      <c r="EHN26" s="323"/>
      <c r="EHO26" s="409"/>
      <c r="EHP26" s="409"/>
      <c r="EHQ26" s="323"/>
      <c r="EHR26" s="323"/>
      <c r="EHS26" s="323"/>
      <c r="EHT26" s="323"/>
      <c r="EHU26" s="323"/>
      <c r="EHV26" s="323"/>
      <c r="EHW26" s="323"/>
      <c r="EHX26" s="323"/>
      <c r="EHY26" s="323"/>
      <c r="EHZ26" s="323"/>
      <c r="EIA26" s="409"/>
      <c r="EIB26" s="409"/>
      <c r="EIC26" s="323"/>
      <c r="EID26" s="323"/>
      <c r="EIE26" s="323"/>
      <c r="EIF26" s="323"/>
      <c r="EIG26" s="323"/>
      <c r="EIH26" s="323"/>
      <c r="EII26" s="323"/>
      <c r="EIJ26" s="323"/>
      <c r="EIK26" s="323"/>
      <c r="EIL26" s="323"/>
      <c r="EIM26" s="409"/>
      <c r="EIN26" s="409"/>
      <c r="EIO26" s="323"/>
      <c r="EIP26" s="323"/>
      <c r="EIQ26" s="323"/>
      <c r="EIR26" s="323"/>
      <c r="EIS26" s="323"/>
      <c r="EIT26" s="323"/>
      <c r="EIU26" s="323"/>
      <c r="EIV26" s="323"/>
      <c r="EIW26" s="323"/>
      <c r="EIX26" s="323"/>
      <c r="EIY26" s="409"/>
      <c r="EIZ26" s="409"/>
      <c r="EJA26" s="323"/>
      <c r="EJB26" s="323"/>
      <c r="EJC26" s="323"/>
      <c r="EJD26" s="323"/>
      <c r="EJE26" s="323"/>
      <c r="EJF26" s="323"/>
      <c r="EJG26" s="323"/>
      <c r="EJH26" s="323"/>
      <c r="EJI26" s="323"/>
      <c r="EJJ26" s="323"/>
      <c r="EJK26" s="409"/>
      <c r="EJL26" s="409"/>
      <c r="EJM26" s="323"/>
      <c r="EJN26" s="323"/>
      <c r="EJO26" s="323"/>
      <c r="EJP26" s="323"/>
      <c r="EJQ26" s="323"/>
      <c r="EJR26" s="323"/>
      <c r="EJS26" s="323"/>
      <c r="EJT26" s="323"/>
      <c r="EJU26" s="323"/>
      <c r="EJV26" s="323"/>
      <c r="EJW26" s="409"/>
      <c r="EJX26" s="409"/>
      <c r="EJY26" s="323"/>
      <c r="EJZ26" s="323"/>
      <c r="EKA26" s="323"/>
      <c r="EKB26" s="323"/>
      <c r="EKC26" s="323"/>
      <c r="EKD26" s="323"/>
      <c r="EKE26" s="323"/>
      <c r="EKF26" s="323"/>
      <c r="EKG26" s="323"/>
      <c r="EKH26" s="323"/>
      <c r="EKI26" s="409"/>
      <c r="EKJ26" s="409"/>
      <c r="EKK26" s="323"/>
      <c r="EKL26" s="323"/>
      <c r="EKM26" s="323"/>
      <c r="EKN26" s="323"/>
      <c r="EKO26" s="323"/>
      <c r="EKP26" s="323"/>
      <c r="EKQ26" s="323"/>
      <c r="EKR26" s="323"/>
      <c r="EKS26" s="323"/>
      <c r="EKT26" s="323"/>
      <c r="EKU26" s="409"/>
      <c r="EKV26" s="409"/>
      <c r="EKW26" s="323"/>
      <c r="EKX26" s="323"/>
      <c r="EKY26" s="323"/>
      <c r="EKZ26" s="323"/>
      <c r="ELA26" s="323"/>
      <c r="ELB26" s="323"/>
      <c r="ELC26" s="323"/>
      <c r="ELD26" s="323"/>
      <c r="ELE26" s="323"/>
      <c r="ELF26" s="323"/>
      <c r="ELG26" s="409"/>
      <c r="ELH26" s="409"/>
      <c r="ELI26" s="323"/>
      <c r="ELJ26" s="323"/>
      <c r="ELK26" s="323"/>
      <c r="ELL26" s="323"/>
      <c r="ELM26" s="323"/>
      <c r="ELN26" s="323"/>
      <c r="ELO26" s="323"/>
      <c r="ELP26" s="323"/>
      <c r="ELQ26" s="323"/>
      <c r="ELR26" s="323"/>
      <c r="ELS26" s="409"/>
      <c r="ELT26" s="409"/>
      <c r="ELU26" s="323"/>
      <c r="ELV26" s="323"/>
      <c r="ELW26" s="323"/>
      <c r="ELX26" s="323"/>
      <c r="ELY26" s="323"/>
      <c r="ELZ26" s="323"/>
      <c r="EMA26" s="323"/>
      <c r="EMB26" s="323"/>
      <c r="EMC26" s="323"/>
      <c r="EMD26" s="323"/>
      <c r="EME26" s="409"/>
      <c r="EMF26" s="409"/>
      <c r="EMG26" s="323"/>
      <c r="EMH26" s="323"/>
      <c r="EMI26" s="323"/>
      <c r="EMJ26" s="323"/>
      <c r="EMK26" s="323"/>
      <c r="EML26" s="323"/>
      <c r="EMM26" s="323"/>
      <c r="EMN26" s="323"/>
      <c r="EMO26" s="323"/>
      <c r="EMP26" s="323"/>
      <c r="EMQ26" s="409"/>
      <c r="EMR26" s="409"/>
      <c r="EMS26" s="323"/>
      <c r="EMT26" s="323"/>
      <c r="EMU26" s="323"/>
      <c r="EMV26" s="323"/>
      <c r="EMW26" s="323"/>
      <c r="EMX26" s="323"/>
      <c r="EMY26" s="323"/>
      <c r="EMZ26" s="323"/>
      <c r="ENA26" s="323"/>
      <c r="ENB26" s="323"/>
      <c r="ENC26" s="409"/>
      <c r="END26" s="409"/>
      <c r="ENE26" s="323"/>
      <c r="ENF26" s="323"/>
      <c r="ENG26" s="323"/>
      <c r="ENH26" s="323"/>
      <c r="ENI26" s="323"/>
      <c r="ENJ26" s="323"/>
      <c r="ENK26" s="323"/>
      <c r="ENL26" s="323"/>
      <c r="ENM26" s="323"/>
      <c r="ENN26" s="323"/>
      <c r="ENO26" s="409"/>
      <c r="ENP26" s="409"/>
      <c r="ENQ26" s="323"/>
      <c r="ENR26" s="323"/>
      <c r="ENS26" s="323"/>
      <c r="ENT26" s="323"/>
      <c r="ENU26" s="323"/>
      <c r="ENV26" s="323"/>
      <c r="ENW26" s="323"/>
      <c r="ENX26" s="323"/>
      <c r="ENY26" s="323"/>
      <c r="ENZ26" s="323"/>
      <c r="EOA26" s="409"/>
      <c r="EOB26" s="409"/>
      <c r="EOC26" s="323"/>
      <c r="EOD26" s="323"/>
      <c r="EOE26" s="323"/>
      <c r="EOF26" s="323"/>
      <c r="EOG26" s="323"/>
      <c r="EOH26" s="323"/>
      <c r="EOI26" s="323"/>
      <c r="EOJ26" s="323"/>
      <c r="EOK26" s="323"/>
      <c r="EOL26" s="323"/>
      <c r="EOM26" s="409"/>
      <c r="EON26" s="409"/>
      <c r="EOO26" s="323"/>
      <c r="EOP26" s="323"/>
      <c r="EOQ26" s="323"/>
      <c r="EOR26" s="323"/>
      <c r="EOS26" s="323"/>
      <c r="EOT26" s="323"/>
      <c r="EOU26" s="323"/>
      <c r="EOV26" s="323"/>
      <c r="EOW26" s="323"/>
      <c r="EOX26" s="323"/>
      <c r="EOY26" s="409"/>
      <c r="EOZ26" s="409"/>
      <c r="EPA26" s="323"/>
      <c r="EPB26" s="323"/>
      <c r="EPC26" s="323"/>
      <c r="EPD26" s="323"/>
      <c r="EPE26" s="323"/>
      <c r="EPF26" s="323"/>
      <c r="EPG26" s="323"/>
      <c r="EPH26" s="323"/>
      <c r="EPI26" s="323"/>
      <c r="EPJ26" s="323"/>
      <c r="EPK26" s="409"/>
      <c r="EPL26" s="409"/>
      <c r="EPM26" s="323"/>
      <c r="EPN26" s="323"/>
      <c r="EPO26" s="323"/>
      <c r="EPP26" s="323"/>
      <c r="EPQ26" s="323"/>
      <c r="EPR26" s="323"/>
      <c r="EPS26" s="323"/>
      <c r="EPT26" s="323"/>
      <c r="EPU26" s="323"/>
      <c r="EPV26" s="323"/>
      <c r="EPW26" s="409"/>
      <c r="EPX26" s="409"/>
      <c r="EPY26" s="323"/>
      <c r="EPZ26" s="323"/>
      <c r="EQA26" s="323"/>
      <c r="EQB26" s="323"/>
      <c r="EQC26" s="323"/>
      <c r="EQD26" s="323"/>
      <c r="EQE26" s="323"/>
      <c r="EQF26" s="323"/>
      <c r="EQG26" s="323"/>
      <c r="EQH26" s="323"/>
      <c r="EQI26" s="409"/>
      <c r="EQJ26" s="409"/>
      <c r="EQK26" s="323"/>
      <c r="EQL26" s="323"/>
      <c r="EQM26" s="323"/>
      <c r="EQN26" s="323"/>
      <c r="EQO26" s="323"/>
      <c r="EQP26" s="323"/>
      <c r="EQQ26" s="323"/>
      <c r="EQR26" s="323"/>
      <c r="EQS26" s="323"/>
      <c r="EQT26" s="323"/>
      <c r="EQU26" s="409"/>
      <c r="EQV26" s="409"/>
      <c r="EQW26" s="323"/>
      <c r="EQX26" s="323"/>
      <c r="EQY26" s="323"/>
      <c r="EQZ26" s="323"/>
      <c r="ERA26" s="323"/>
      <c r="ERB26" s="323"/>
      <c r="ERC26" s="323"/>
      <c r="ERD26" s="323"/>
      <c r="ERE26" s="323"/>
      <c r="ERF26" s="323"/>
      <c r="ERG26" s="409"/>
      <c r="ERH26" s="409"/>
      <c r="ERI26" s="323"/>
      <c r="ERJ26" s="323"/>
      <c r="ERK26" s="323"/>
      <c r="ERL26" s="323"/>
      <c r="ERM26" s="323"/>
      <c r="ERN26" s="323"/>
      <c r="ERO26" s="323"/>
      <c r="ERP26" s="323"/>
      <c r="ERQ26" s="323"/>
      <c r="ERR26" s="323"/>
      <c r="ERS26" s="409"/>
      <c r="ERT26" s="409"/>
      <c r="ERU26" s="323"/>
      <c r="ERV26" s="323"/>
      <c r="ERW26" s="323"/>
      <c r="ERX26" s="323"/>
      <c r="ERY26" s="323"/>
      <c r="ERZ26" s="323"/>
      <c r="ESA26" s="323"/>
      <c r="ESB26" s="323"/>
      <c r="ESC26" s="323"/>
      <c r="ESD26" s="323"/>
      <c r="ESE26" s="409"/>
      <c r="ESF26" s="409"/>
      <c r="ESG26" s="323"/>
      <c r="ESH26" s="323"/>
      <c r="ESI26" s="323"/>
      <c r="ESJ26" s="323"/>
      <c r="ESK26" s="323"/>
      <c r="ESL26" s="323"/>
      <c r="ESM26" s="323"/>
      <c r="ESN26" s="323"/>
      <c r="ESO26" s="323"/>
      <c r="ESP26" s="323"/>
      <c r="ESQ26" s="409"/>
      <c r="ESR26" s="409"/>
      <c r="ESS26" s="323"/>
      <c r="EST26" s="323"/>
      <c r="ESU26" s="323"/>
      <c r="ESV26" s="323"/>
      <c r="ESW26" s="323"/>
      <c r="ESX26" s="323"/>
      <c r="ESY26" s="323"/>
      <c r="ESZ26" s="323"/>
      <c r="ETA26" s="323"/>
      <c r="ETB26" s="323"/>
      <c r="ETC26" s="409"/>
      <c r="ETD26" s="409"/>
      <c r="ETE26" s="323"/>
      <c r="ETF26" s="323"/>
      <c r="ETG26" s="323"/>
      <c r="ETH26" s="323"/>
      <c r="ETI26" s="323"/>
      <c r="ETJ26" s="323"/>
      <c r="ETK26" s="323"/>
      <c r="ETL26" s="323"/>
      <c r="ETM26" s="323"/>
      <c r="ETN26" s="323"/>
      <c r="ETO26" s="409"/>
      <c r="ETP26" s="409"/>
      <c r="ETQ26" s="323"/>
      <c r="ETR26" s="323"/>
      <c r="ETS26" s="323"/>
      <c r="ETT26" s="323"/>
      <c r="ETU26" s="323"/>
      <c r="ETV26" s="323"/>
      <c r="ETW26" s="323"/>
      <c r="ETX26" s="323"/>
      <c r="ETY26" s="323"/>
      <c r="ETZ26" s="323"/>
      <c r="EUA26" s="409"/>
      <c r="EUB26" s="409"/>
      <c r="EUC26" s="323"/>
      <c r="EUD26" s="323"/>
      <c r="EUE26" s="323"/>
      <c r="EUF26" s="323"/>
      <c r="EUG26" s="323"/>
      <c r="EUH26" s="323"/>
      <c r="EUI26" s="323"/>
      <c r="EUJ26" s="323"/>
      <c r="EUK26" s="323"/>
      <c r="EUL26" s="323"/>
      <c r="EUM26" s="409"/>
      <c r="EUN26" s="409"/>
      <c r="EUO26" s="323"/>
      <c r="EUP26" s="323"/>
      <c r="EUQ26" s="323"/>
      <c r="EUR26" s="323"/>
      <c r="EUS26" s="323"/>
      <c r="EUT26" s="323"/>
      <c r="EUU26" s="323"/>
      <c r="EUV26" s="323"/>
      <c r="EUW26" s="323"/>
      <c r="EUX26" s="323"/>
      <c r="EUY26" s="409"/>
      <c r="EUZ26" s="409"/>
      <c r="EVA26" s="323"/>
      <c r="EVB26" s="323"/>
      <c r="EVC26" s="323"/>
      <c r="EVD26" s="323"/>
      <c r="EVE26" s="323"/>
      <c r="EVF26" s="323"/>
      <c r="EVG26" s="323"/>
      <c r="EVH26" s="323"/>
      <c r="EVI26" s="323"/>
      <c r="EVJ26" s="323"/>
      <c r="EVK26" s="409"/>
      <c r="EVL26" s="409"/>
      <c r="EVM26" s="323"/>
      <c r="EVN26" s="323"/>
      <c r="EVO26" s="323"/>
      <c r="EVP26" s="323"/>
      <c r="EVQ26" s="323"/>
      <c r="EVR26" s="323"/>
      <c r="EVS26" s="323"/>
      <c r="EVT26" s="323"/>
      <c r="EVU26" s="323"/>
      <c r="EVV26" s="323"/>
      <c r="EVW26" s="409"/>
      <c r="EVX26" s="409"/>
      <c r="EVY26" s="323"/>
      <c r="EVZ26" s="323"/>
      <c r="EWA26" s="323"/>
      <c r="EWB26" s="323"/>
      <c r="EWC26" s="323"/>
      <c r="EWD26" s="323"/>
      <c r="EWE26" s="323"/>
      <c r="EWF26" s="323"/>
      <c r="EWG26" s="323"/>
      <c r="EWH26" s="323"/>
      <c r="EWI26" s="409"/>
      <c r="EWJ26" s="409"/>
      <c r="EWK26" s="323"/>
      <c r="EWL26" s="323"/>
      <c r="EWM26" s="323"/>
      <c r="EWN26" s="323"/>
      <c r="EWO26" s="323"/>
      <c r="EWP26" s="323"/>
      <c r="EWQ26" s="323"/>
      <c r="EWR26" s="323"/>
      <c r="EWS26" s="323"/>
      <c r="EWT26" s="323"/>
      <c r="EWU26" s="409"/>
      <c r="EWV26" s="409"/>
      <c r="EWW26" s="323"/>
      <c r="EWX26" s="323"/>
      <c r="EWY26" s="323"/>
      <c r="EWZ26" s="323"/>
      <c r="EXA26" s="323"/>
      <c r="EXB26" s="323"/>
      <c r="EXC26" s="323"/>
      <c r="EXD26" s="323"/>
      <c r="EXE26" s="323"/>
      <c r="EXF26" s="323"/>
      <c r="EXG26" s="409"/>
      <c r="EXH26" s="409"/>
      <c r="EXI26" s="323"/>
      <c r="EXJ26" s="323"/>
      <c r="EXK26" s="323"/>
      <c r="EXL26" s="323"/>
      <c r="EXM26" s="323"/>
      <c r="EXN26" s="323"/>
      <c r="EXO26" s="323"/>
      <c r="EXP26" s="323"/>
      <c r="EXQ26" s="323"/>
      <c r="EXR26" s="323"/>
      <c r="EXS26" s="409"/>
      <c r="EXT26" s="409"/>
      <c r="EXU26" s="323"/>
      <c r="EXV26" s="323"/>
      <c r="EXW26" s="323"/>
      <c r="EXX26" s="323"/>
      <c r="EXY26" s="323"/>
      <c r="EXZ26" s="323"/>
      <c r="EYA26" s="323"/>
      <c r="EYB26" s="323"/>
      <c r="EYC26" s="323"/>
      <c r="EYD26" s="323"/>
      <c r="EYE26" s="409"/>
      <c r="EYF26" s="409"/>
      <c r="EYG26" s="323"/>
      <c r="EYH26" s="323"/>
      <c r="EYI26" s="323"/>
      <c r="EYJ26" s="323"/>
      <c r="EYK26" s="323"/>
      <c r="EYL26" s="323"/>
      <c r="EYM26" s="323"/>
      <c r="EYN26" s="323"/>
      <c r="EYO26" s="323"/>
      <c r="EYP26" s="323"/>
      <c r="EYQ26" s="409"/>
      <c r="EYR26" s="409"/>
      <c r="EYS26" s="323"/>
      <c r="EYT26" s="323"/>
      <c r="EYU26" s="323"/>
      <c r="EYV26" s="323"/>
      <c r="EYW26" s="323"/>
      <c r="EYX26" s="323"/>
      <c r="EYY26" s="323"/>
      <c r="EYZ26" s="323"/>
      <c r="EZA26" s="323"/>
      <c r="EZB26" s="323"/>
      <c r="EZC26" s="409"/>
      <c r="EZD26" s="409"/>
      <c r="EZE26" s="323"/>
      <c r="EZF26" s="323"/>
      <c r="EZG26" s="323"/>
      <c r="EZH26" s="323"/>
      <c r="EZI26" s="323"/>
      <c r="EZJ26" s="323"/>
      <c r="EZK26" s="323"/>
      <c r="EZL26" s="323"/>
      <c r="EZM26" s="323"/>
      <c r="EZN26" s="323"/>
      <c r="EZO26" s="409"/>
      <c r="EZP26" s="409"/>
      <c r="EZQ26" s="323"/>
      <c r="EZR26" s="323"/>
      <c r="EZS26" s="323"/>
      <c r="EZT26" s="323"/>
      <c r="EZU26" s="323"/>
      <c r="EZV26" s="323"/>
      <c r="EZW26" s="323"/>
      <c r="EZX26" s="323"/>
      <c r="EZY26" s="323"/>
      <c r="EZZ26" s="323"/>
      <c r="FAA26" s="409"/>
      <c r="FAB26" s="409"/>
      <c r="FAC26" s="323"/>
      <c r="FAD26" s="323"/>
      <c r="FAE26" s="323"/>
      <c r="FAF26" s="323"/>
      <c r="FAG26" s="323"/>
      <c r="FAH26" s="323"/>
      <c r="FAI26" s="323"/>
      <c r="FAJ26" s="323"/>
      <c r="FAK26" s="323"/>
      <c r="FAL26" s="323"/>
      <c r="FAM26" s="409"/>
      <c r="FAN26" s="409"/>
      <c r="FAO26" s="323"/>
      <c r="FAP26" s="323"/>
      <c r="FAQ26" s="323"/>
      <c r="FAR26" s="323"/>
      <c r="FAS26" s="323"/>
      <c r="FAT26" s="323"/>
      <c r="FAU26" s="323"/>
      <c r="FAV26" s="323"/>
      <c r="FAW26" s="323"/>
      <c r="FAX26" s="323"/>
      <c r="FAY26" s="409"/>
      <c r="FAZ26" s="409"/>
      <c r="FBA26" s="323"/>
      <c r="FBB26" s="323"/>
      <c r="FBC26" s="323"/>
      <c r="FBD26" s="323"/>
      <c r="FBE26" s="323"/>
      <c r="FBF26" s="323"/>
      <c r="FBG26" s="323"/>
      <c r="FBH26" s="323"/>
      <c r="FBI26" s="323"/>
      <c r="FBJ26" s="323"/>
      <c r="FBK26" s="409"/>
      <c r="FBL26" s="409"/>
      <c r="FBM26" s="323"/>
      <c r="FBN26" s="323"/>
      <c r="FBO26" s="323"/>
      <c r="FBP26" s="323"/>
      <c r="FBQ26" s="323"/>
      <c r="FBR26" s="323"/>
      <c r="FBS26" s="323"/>
      <c r="FBT26" s="323"/>
      <c r="FBU26" s="323"/>
      <c r="FBV26" s="323"/>
      <c r="FBW26" s="409"/>
      <c r="FBX26" s="409"/>
      <c r="FBY26" s="323"/>
      <c r="FBZ26" s="323"/>
      <c r="FCA26" s="323"/>
      <c r="FCB26" s="323"/>
      <c r="FCC26" s="323"/>
      <c r="FCD26" s="323"/>
      <c r="FCE26" s="323"/>
      <c r="FCF26" s="323"/>
      <c r="FCG26" s="323"/>
      <c r="FCH26" s="323"/>
      <c r="FCI26" s="409"/>
      <c r="FCJ26" s="409"/>
      <c r="FCK26" s="323"/>
      <c r="FCL26" s="323"/>
      <c r="FCM26" s="323"/>
      <c r="FCN26" s="323"/>
      <c r="FCO26" s="323"/>
      <c r="FCP26" s="323"/>
      <c r="FCQ26" s="323"/>
      <c r="FCR26" s="323"/>
      <c r="FCS26" s="323"/>
      <c r="FCT26" s="323"/>
      <c r="FCU26" s="409"/>
      <c r="FCV26" s="409"/>
      <c r="FCW26" s="323"/>
      <c r="FCX26" s="323"/>
      <c r="FCY26" s="323"/>
      <c r="FCZ26" s="323"/>
      <c r="FDA26" s="323"/>
      <c r="FDB26" s="323"/>
      <c r="FDC26" s="323"/>
      <c r="FDD26" s="323"/>
      <c r="FDE26" s="323"/>
      <c r="FDF26" s="323"/>
      <c r="FDG26" s="409"/>
      <c r="FDH26" s="409"/>
      <c r="FDI26" s="323"/>
      <c r="FDJ26" s="323"/>
      <c r="FDK26" s="323"/>
      <c r="FDL26" s="323"/>
      <c r="FDM26" s="323"/>
      <c r="FDN26" s="323"/>
      <c r="FDO26" s="323"/>
      <c r="FDP26" s="323"/>
      <c r="FDQ26" s="323"/>
      <c r="FDR26" s="323"/>
      <c r="FDS26" s="409"/>
      <c r="FDT26" s="409"/>
      <c r="FDU26" s="323"/>
      <c r="FDV26" s="323"/>
      <c r="FDW26" s="323"/>
      <c r="FDX26" s="323"/>
      <c r="FDY26" s="323"/>
      <c r="FDZ26" s="323"/>
      <c r="FEA26" s="323"/>
      <c r="FEB26" s="323"/>
      <c r="FEC26" s="323"/>
      <c r="FED26" s="323"/>
      <c r="FEE26" s="409"/>
      <c r="FEF26" s="409"/>
      <c r="FEG26" s="323"/>
      <c r="FEH26" s="323"/>
      <c r="FEI26" s="323"/>
      <c r="FEJ26" s="323"/>
      <c r="FEK26" s="323"/>
      <c r="FEL26" s="323"/>
      <c r="FEM26" s="323"/>
      <c r="FEN26" s="323"/>
      <c r="FEO26" s="323"/>
      <c r="FEP26" s="323"/>
      <c r="FEQ26" s="409"/>
      <c r="FER26" s="409"/>
      <c r="FES26" s="323"/>
      <c r="FET26" s="323"/>
      <c r="FEU26" s="323"/>
      <c r="FEV26" s="323"/>
      <c r="FEW26" s="323"/>
      <c r="FEX26" s="323"/>
      <c r="FEY26" s="323"/>
      <c r="FEZ26" s="323"/>
      <c r="FFA26" s="323"/>
      <c r="FFB26" s="323"/>
      <c r="FFC26" s="409"/>
      <c r="FFD26" s="409"/>
      <c r="FFE26" s="323"/>
      <c r="FFF26" s="323"/>
      <c r="FFG26" s="323"/>
      <c r="FFH26" s="323"/>
      <c r="FFI26" s="323"/>
      <c r="FFJ26" s="323"/>
      <c r="FFK26" s="323"/>
      <c r="FFL26" s="323"/>
      <c r="FFM26" s="323"/>
      <c r="FFN26" s="323"/>
      <c r="FFO26" s="409"/>
      <c r="FFP26" s="409"/>
      <c r="FFQ26" s="323"/>
      <c r="FFR26" s="323"/>
      <c r="FFS26" s="323"/>
      <c r="FFT26" s="323"/>
      <c r="FFU26" s="323"/>
      <c r="FFV26" s="323"/>
      <c r="FFW26" s="323"/>
      <c r="FFX26" s="323"/>
      <c r="FFY26" s="323"/>
      <c r="FFZ26" s="323"/>
      <c r="FGA26" s="409"/>
      <c r="FGB26" s="409"/>
      <c r="FGC26" s="323"/>
      <c r="FGD26" s="323"/>
      <c r="FGE26" s="323"/>
      <c r="FGF26" s="323"/>
      <c r="FGG26" s="323"/>
      <c r="FGH26" s="323"/>
      <c r="FGI26" s="323"/>
      <c r="FGJ26" s="323"/>
      <c r="FGK26" s="323"/>
      <c r="FGL26" s="323"/>
      <c r="FGM26" s="409"/>
      <c r="FGN26" s="409"/>
      <c r="FGO26" s="323"/>
      <c r="FGP26" s="323"/>
      <c r="FGQ26" s="323"/>
      <c r="FGR26" s="323"/>
      <c r="FGS26" s="323"/>
      <c r="FGT26" s="323"/>
      <c r="FGU26" s="323"/>
      <c r="FGV26" s="323"/>
      <c r="FGW26" s="323"/>
      <c r="FGX26" s="323"/>
      <c r="FGY26" s="409"/>
      <c r="FGZ26" s="409"/>
      <c r="FHA26" s="323"/>
      <c r="FHB26" s="323"/>
      <c r="FHC26" s="323"/>
      <c r="FHD26" s="323"/>
      <c r="FHE26" s="323"/>
      <c r="FHF26" s="323"/>
      <c r="FHG26" s="323"/>
      <c r="FHH26" s="323"/>
      <c r="FHI26" s="323"/>
      <c r="FHJ26" s="323"/>
      <c r="FHK26" s="409"/>
      <c r="FHL26" s="409"/>
      <c r="FHM26" s="323"/>
      <c r="FHN26" s="323"/>
      <c r="FHO26" s="323"/>
      <c r="FHP26" s="323"/>
      <c r="FHQ26" s="323"/>
      <c r="FHR26" s="323"/>
      <c r="FHS26" s="323"/>
      <c r="FHT26" s="323"/>
      <c r="FHU26" s="323"/>
      <c r="FHV26" s="323"/>
      <c r="FHW26" s="409"/>
      <c r="FHX26" s="409"/>
      <c r="FHY26" s="323"/>
      <c r="FHZ26" s="323"/>
      <c r="FIA26" s="323"/>
      <c r="FIB26" s="323"/>
      <c r="FIC26" s="323"/>
      <c r="FID26" s="323"/>
      <c r="FIE26" s="323"/>
      <c r="FIF26" s="323"/>
      <c r="FIG26" s="323"/>
      <c r="FIH26" s="323"/>
      <c r="FII26" s="409"/>
      <c r="FIJ26" s="409"/>
      <c r="FIK26" s="323"/>
      <c r="FIL26" s="323"/>
      <c r="FIM26" s="323"/>
      <c r="FIN26" s="323"/>
      <c r="FIO26" s="323"/>
      <c r="FIP26" s="323"/>
      <c r="FIQ26" s="323"/>
      <c r="FIR26" s="323"/>
      <c r="FIS26" s="323"/>
      <c r="FIT26" s="323"/>
      <c r="FIU26" s="409"/>
      <c r="FIV26" s="409"/>
      <c r="FIW26" s="323"/>
      <c r="FIX26" s="323"/>
      <c r="FIY26" s="323"/>
      <c r="FIZ26" s="323"/>
      <c r="FJA26" s="323"/>
      <c r="FJB26" s="323"/>
      <c r="FJC26" s="323"/>
      <c r="FJD26" s="323"/>
      <c r="FJE26" s="323"/>
      <c r="FJF26" s="323"/>
      <c r="FJG26" s="409"/>
      <c r="FJH26" s="409"/>
      <c r="FJI26" s="323"/>
      <c r="FJJ26" s="323"/>
      <c r="FJK26" s="323"/>
      <c r="FJL26" s="323"/>
      <c r="FJM26" s="323"/>
      <c r="FJN26" s="323"/>
      <c r="FJO26" s="323"/>
      <c r="FJP26" s="323"/>
      <c r="FJQ26" s="323"/>
      <c r="FJR26" s="323"/>
      <c r="FJS26" s="409"/>
      <c r="FJT26" s="409"/>
      <c r="FJU26" s="323"/>
      <c r="FJV26" s="323"/>
      <c r="FJW26" s="323"/>
      <c r="FJX26" s="323"/>
      <c r="FJY26" s="323"/>
      <c r="FJZ26" s="323"/>
      <c r="FKA26" s="323"/>
      <c r="FKB26" s="323"/>
      <c r="FKC26" s="323"/>
      <c r="FKD26" s="323"/>
      <c r="FKE26" s="409"/>
      <c r="FKF26" s="409"/>
      <c r="FKG26" s="323"/>
      <c r="FKH26" s="323"/>
      <c r="FKI26" s="323"/>
      <c r="FKJ26" s="323"/>
      <c r="FKK26" s="323"/>
      <c r="FKL26" s="323"/>
      <c r="FKM26" s="323"/>
      <c r="FKN26" s="323"/>
      <c r="FKO26" s="323"/>
      <c r="FKP26" s="323"/>
      <c r="FKQ26" s="409"/>
      <c r="FKR26" s="409"/>
      <c r="FKS26" s="323"/>
      <c r="FKT26" s="323"/>
      <c r="FKU26" s="323"/>
      <c r="FKV26" s="323"/>
      <c r="FKW26" s="323"/>
      <c r="FKX26" s="323"/>
      <c r="FKY26" s="323"/>
      <c r="FKZ26" s="323"/>
      <c r="FLA26" s="323"/>
      <c r="FLB26" s="323"/>
      <c r="FLC26" s="409"/>
      <c r="FLD26" s="409"/>
      <c r="FLE26" s="323"/>
      <c r="FLF26" s="323"/>
      <c r="FLG26" s="323"/>
      <c r="FLH26" s="323"/>
      <c r="FLI26" s="323"/>
      <c r="FLJ26" s="323"/>
      <c r="FLK26" s="323"/>
      <c r="FLL26" s="323"/>
      <c r="FLM26" s="323"/>
      <c r="FLN26" s="323"/>
      <c r="FLO26" s="409"/>
      <c r="FLP26" s="409"/>
      <c r="FLQ26" s="323"/>
      <c r="FLR26" s="323"/>
      <c r="FLS26" s="323"/>
      <c r="FLT26" s="323"/>
      <c r="FLU26" s="323"/>
      <c r="FLV26" s="323"/>
      <c r="FLW26" s="323"/>
      <c r="FLX26" s="323"/>
      <c r="FLY26" s="323"/>
      <c r="FLZ26" s="323"/>
      <c r="FMA26" s="409"/>
      <c r="FMB26" s="409"/>
      <c r="FMC26" s="323"/>
      <c r="FMD26" s="323"/>
      <c r="FME26" s="323"/>
      <c r="FMF26" s="323"/>
      <c r="FMG26" s="323"/>
      <c r="FMH26" s="323"/>
      <c r="FMI26" s="323"/>
      <c r="FMJ26" s="323"/>
      <c r="FMK26" s="323"/>
      <c r="FML26" s="323"/>
      <c r="FMM26" s="409"/>
      <c r="FMN26" s="409"/>
      <c r="FMO26" s="323"/>
      <c r="FMP26" s="323"/>
      <c r="FMQ26" s="323"/>
      <c r="FMR26" s="323"/>
      <c r="FMS26" s="323"/>
      <c r="FMT26" s="323"/>
      <c r="FMU26" s="323"/>
      <c r="FMV26" s="323"/>
      <c r="FMW26" s="323"/>
      <c r="FMX26" s="323"/>
      <c r="FMY26" s="409"/>
      <c r="FMZ26" s="409"/>
      <c r="FNA26" s="323"/>
      <c r="FNB26" s="323"/>
      <c r="FNC26" s="323"/>
      <c r="FND26" s="323"/>
      <c r="FNE26" s="323"/>
      <c r="FNF26" s="323"/>
      <c r="FNG26" s="323"/>
      <c r="FNH26" s="323"/>
      <c r="FNI26" s="323"/>
      <c r="FNJ26" s="323"/>
      <c r="FNK26" s="409"/>
      <c r="FNL26" s="409"/>
      <c r="FNM26" s="323"/>
      <c r="FNN26" s="323"/>
      <c r="FNO26" s="323"/>
      <c r="FNP26" s="323"/>
      <c r="FNQ26" s="323"/>
      <c r="FNR26" s="323"/>
      <c r="FNS26" s="323"/>
      <c r="FNT26" s="323"/>
      <c r="FNU26" s="323"/>
      <c r="FNV26" s="323"/>
      <c r="FNW26" s="409"/>
      <c r="FNX26" s="409"/>
      <c r="FNY26" s="323"/>
      <c r="FNZ26" s="323"/>
      <c r="FOA26" s="323"/>
      <c r="FOB26" s="323"/>
      <c r="FOC26" s="323"/>
      <c r="FOD26" s="323"/>
      <c r="FOE26" s="323"/>
      <c r="FOF26" s="323"/>
      <c r="FOG26" s="323"/>
      <c r="FOH26" s="323"/>
      <c r="FOI26" s="409"/>
      <c r="FOJ26" s="409"/>
      <c r="FOK26" s="323"/>
      <c r="FOL26" s="323"/>
      <c r="FOM26" s="323"/>
      <c r="FON26" s="323"/>
      <c r="FOO26" s="323"/>
      <c r="FOP26" s="323"/>
      <c r="FOQ26" s="323"/>
      <c r="FOR26" s="323"/>
      <c r="FOS26" s="323"/>
      <c r="FOT26" s="323"/>
      <c r="FOU26" s="409"/>
      <c r="FOV26" s="409"/>
      <c r="FOW26" s="323"/>
      <c r="FOX26" s="323"/>
      <c r="FOY26" s="323"/>
      <c r="FOZ26" s="323"/>
      <c r="FPA26" s="323"/>
      <c r="FPB26" s="323"/>
      <c r="FPC26" s="323"/>
      <c r="FPD26" s="323"/>
      <c r="FPE26" s="323"/>
      <c r="FPF26" s="323"/>
      <c r="FPG26" s="409"/>
      <c r="FPH26" s="409"/>
      <c r="FPI26" s="323"/>
      <c r="FPJ26" s="323"/>
      <c r="FPK26" s="323"/>
      <c r="FPL26" s="323"/>
      <c r="FPM26" s="323"/>
      <c r="FPN26" s="323"/>
      <c r="FPO26" s="323"/>
      <c r="FPP26" s="323"/>
      <c r="FPQ26" s="323"/>
      <c r="FPR26" s="323"/>
      <c r="FPS26" s="409"/>
      <c r="FPT26" s="409"/>
      <c r="FPU26" s="323"/>
      <c r="FPV26" s="323"/>
      <c r="FPW26" s="323"/>
      <c r="FPX26" s="323"/>
      <c r="FPY26" s="323"/>
      <c r="FPZ26" s="323"/>
      <c r="FQA26" s="323"/>
      <c r="FQB26" s="323"/>
      <c r="FQC26" s="323"/>
      <c r="FQD26" s="323"/>
      <c r="FQE26" s="409"/>
      <c r="FQF26" s="409"/>
      <c r="FQG26" s="323"/>
      <c r="FQH26" s="323"/>
      <c r="FQI26" s="323"/>
      <c r="FQJ26" s="323"/>
      <c r="FQK26" s="323"/>
      <c r="FQL26" s="323"/>
      <c r="FQM26" s="323"/>
      <c r="FQN26" s="323"/>
      <c r="FQO26" s="323"/>
      <c r="FQP26" s="323"/>
      <c r="FQQ26" s="409"/>
      <c r="FQR26" s="409"/>
      <c r="FQS26" s="323"/>
      <c r="FQT26" s="323"/>
      <c r="FQU26" s="323"/>
      <c r="FQV26" s="323"/>
      <c r="FQW26" s="323"/>
      <c r="FQX26" s="323"/>
      <c r="FQY26" s="323"/>
      <c r="FQZ26" s="323"/>
      <c r="FRA26" s="323"/>
      <c r="FRB26" s="323"/>
      <c r="FRC26" s="409"/>
      <c r="FRD26" s="409"/>
      <c r="FRE26" s="323"/>
      <c r="FRF26" s="323"/>
      <c r="FRG26" s="323"/>
      <c r="FRH26" s="323"/>
      <c r="FRI26" s="323"/>
      <c r="FRJ26" s="323"/>
      <c r="FRK26" s="323"/>
      <c r="FRL26" s="323"/>
      <c r="FRM26" s="323"/>
      <c r="FRN26" s="323"/>
      <c r="FRO26" s="409"/>
      <c r="FRP26" s="409"/>
      <c r="FRQ26" s="323"/>
      <c r="FRR26" s="323"/>
      <c r="FRS26" s="323"/>
      <c r="FRT26" s="323"/>
      <c r="FRU26" s="323"/>
      <c r="FRV26" s="323"/>
      <c r="FRW26" s="323"/>
      <c r="FRX26" s="323"/>
      <c r="FRY26" s="323"/>
      <c r="FRZ26" s="323"/>
      <c r="FSA26" s="409"/>
      <c r="FSB26" s="409"/>
      <c r="FSC26" s="323"/>
      <c r="FSD26" s="323"/>
      <c r="FSE26" s="323"/>
      <c r="FSF26" s="323"/>
      <c r="FSG26" s="323"/>
      <c r="FSH26" s="323"/>
      <c r="FSI26" s="323"/>
      <c r="FSJ26" s="323"/>
      <c r="FSK26" s="323"/>
      <c r="FSL26" s="323"/>
      <c r="FSM26" s="409"/>
      <c r="FSN26" s="409"/>
      <c r="FSO26" s="323"/>
      <c r="FSP26" s="323"/>
      <c r="FSQ26" s="323"/>
      <c r="FSR26" s="323"/>
      <c r="FSS26" s="323"/>
      <c r="FST26" s="323"/>
      <c r="FSU26" s="323"/>
      <c r="FSV26" s="323"/>
      <c r="FSW26" s="323"/>
      <c r="FSX26" s="323"/>
      <c r="FSY26" s="409"/>
      <c r="FSZ26" s="409"/>
      <c r="FTA26" s="323"/>
      <c r="FTB26" s="323"/>
      <c r="FTC26" s="323"/>
      <c r="FTD26" s="323"/>
      <c r="FTE26" s="323"/>
      <c r="FTF26" s="323"/>
      <c r="FTG26" s="323"/>
      <c r="FTH26" s="323"/>
      <c r="FTI26" s="323"/>
      <c r="FTJ26" s="323"/>
      <c r="FTK26" s="409"/>
      <c r="FTL26" s="409"/>
      <c r="FTM26" s="323"/>
      <c r="FTN26" s="323"/>
      <c r="FTO26" s="323"/>
      <c r="FTP26" s="323"/>
      <c r="FTQ26" s="323"/>
      <c r="FTR26" s="323"/>
      <c r="FTS26" s="323"/>
      <c r="FTT26" s="323"/>
      <c r="FTU26" s="323"/>
      <c r="FTV26" s="323"/>
      <c r="FTW26" s="409"/>
      <c r="FTX26" s="409"/>
      <c r="FTY26" s="323"/>
      <c r="FTZ26" s="323"/>
      <c r="FUA26" s="323"/>
      <c r="FUB26" s="323"/>
      <c r="FUC26" s="323"/>
      <c r="FUD26" s="323"/>
      <c r="FUE26" s="323"/>
      <c r="FUF26" s="323"/>
      <c r="FUG26" s="323"/>
      <c r="FUH26" s="323"/>
      <c r="FUI26" s="409"/>
      <c r="FUJ26" s="409"/>
      <c r="FUK26" s="323"/>
      <c r="FUL26" s="323"/>
      <c r="FUM26" s="323"/>
      <c r="FUN26" s="323"/>
      <c r="FUO26" s="323"/>
      <c r="FUP26" s="323"/>
      <c r="FUQ26" s="323"/>
      <c r="FUR26" s="323"/>
      <c r="FUS26" s="323"/>
      <c r="FUT26" s="323"/>
      <c r="FUU26" s="409"/>
      <c r="FUV26" s="409"/>
      <c r="FUW26" s="323"/>
      <c r="FUX26" s="323"/>
      <c r="FUY26" s="323"/>
      <c r="FUZ26" s="323"/>
      <c r="FVA26" s="323"/>
      <c r="FVB26" s="323"/>
      <c r="FVC26" s="323"/>
      <c r="FVD26" s="323"/>
      <c r="FVE26" s="323"/>
      <c r="FVF26" s="323"/>
      <c r="FVG26" s="409"/>
      <c r="FVH26" s="409"/>
      <c r="FVI26" s="323"/>
      <c r="FVJ26" s="323"/>
      <c r="FVK26" s="323"/>
      <c r="FVL26" s="323"/>
      <c r="FVM26" s="323"/>
      <c r="FVN26" s="323"/>
      <c r="FVO26" s="323"/>
      <c r="FVP26" s="323"/>
      <c r="FVQ26" s="323"/>
      <c r="FVR26" s="323"/>
      <c r="FVS26" s="409"/>
      <c r="FVT26" s="409"/>
      <c r="FVU26" s="323"/>
      <c r="FVV26" s="323"/>
      <c r="FVW26" s="323"/>
      <c r="FVX26" s="323"/>
      <c r="FVY26" s="323"/>
      <c r="FVZ26" s="323"/>
      <c r="FWA26" s="323"/>
      <c r="FWB26" s="323"/>
      <c r="FWC26" s="323"/>
      <c r="FWD26" s="323"/>
      <c r="FWE26" s="409"/>
      <c r="FWF26" s="409"/>
      <c r="FWG26" s="323"/>
      <c r="FWH26" s="323"/>
      <c r="FWI26" s="323"/>
      <c r="FWJ26" s="323"/>
      <c r="FWK26" s="323"/>
      <c r="FWL26" s="323"/>
      <c r="FWM26" s="323"/>
      <c r="FWN26" s="323"/>
      <c r="FWO26" s="323"/>
      <c r="FWP26" s="323"/>
      <c r="FWQ26" s="409"/>
      <c r="FWR26" s="409"/>
      <c r="FWS26" s="323"/>
      <c r="FWT26" s="323"/>
      <c r="FWU26" s="323"/>
      <c r="FWV26" s="323"/>
      <c r="FWW26" s="323"/>
      <c r="FWX26" s="323"/>
      <c r="FWY26" s="323"/>
      <c r="FWZ26" s="323"/>
      <c r="FXA26" s="323"/>
      <c r="FXB26" s="323"/>
      <c r="FXC26" s="409"/>
      <c r="FXD26" s="409"/>
      <c r="FXE26" s="323"/>
      <c r="FXF26" s="323"/>
      <c r="FXG26" s="323"/>
      <c r="FXH26" s="323"/>
      <c r="FXI26" s="323"/>
      <c r="FXJ26" s="323"/>
      <c r="FXK26" s="323"/>
      <c r="FXL26" s="323"/>
      <c r="FXM26" s="323"/>
      <c r="FXN26" s="323"/>
      <c r="FXO26" s="409"/>
      <c r="FXP26" s="409"/>
      <c r="FXQ26" s="323"/>
      <c r="FXR26" s="323"/>
      <c r="FXS26" s="323"/>
      <c r="FXT26" s="323"/>
      <c r="FXU26" s="323"/>
      <c r="FXV26" s="323"/>
      <c r="FXW26" s="323"/>
      <c r="FXX26" s="323"/>
      <c r="FXY26" s="323"/>
      <c r="FXZ26" s="323"/>
      <c r="FYA26" s="409"/>
      <c r="FYB26" s="409"/>
      <c r="FYC26" s="323"/>
      <c r="FYD26" s="323"/>
      <c r="FYE26" s="323"/>
      <c r="FYF26" s="323"/>
      <c r="FYG26" s="323"/>
      <c r="FYH26" s="323"/>
      <c r="FYI26" s="323"/>
      <c r="FYJ26" s="323"/>
      <c r="FYK26" s="323"/>
      <c r="FYL26" s="323"/>
      <c r="FYM26" s="409"/>
      <c r="FYN26" s="409"/>
      <c r="FYO26" s="323"/>
      <c r="FYP26" s="323"/>
      <c r="FYQ26" s="323"/>
      <c r="FYR26" s="323"/>
      <c r="FYS26" s="323"/>
      <c r="FYT26" s="323"/>
      <c r="FYU26" s="323"/>
      <c r="FYV26" s="323"/>
      <c r="FYW26" s="323"/>
      <c r="FYX26" s="323"/>
      <c r="FYY26" s="409"/>
      <c r="FYZ26" s="409"/>
      <c r="FZA26" s="323"/>
      <c r="FZB26" s="323"/>
      <c r="FZC26" s="323"/>
      <c r="FZD26" s="323"/>
      <c r="FZE26" s="323"/>
      <c r="FZF26" s="323"/>
      <c r="FZG26" s="323"/>
      <c r="FZH26" s="323"/>
      <c r="FZI26" s="323"/>
      <c r="FZJ26" s="323"/>
      <c r="FZK26" s="409"/>
      <c r="FZL26" s="409"/>
      <c r="FZM26" s="323"/>
      <c r="FZN26" s="323"/>
      <c r="FZO26" s="323"/>
      <c r="FZP26" s="323"/>
      <c r="FZQ26" s="323"/>
      <c r="FZR26" s="323"/>
      <c r="FZS26" s="323"/>
      <c r="FZT26" s="323"/>
      <c r="FZU26" s="323"/>
      <c r="FZV26" s="323"/>
      <c r="FZW26" s="409"/>
      <c r="FZX26" s="409"/>
      <c r="FZY26" s="323"/>
      <c r="FZZ26" s="323"/>
      <c r="GAA26" s="323"/>
      <c r="GAB26" s="323"/>
      <c r="GAC26" s="323"/>
      <c r="GAD26" s="323"/>
      <c r="GAE26" s="323"/>
      <c r="GAF26" s="323"/>
      <c r="GAG26" s="323"/>
      <c r="GAH26" s="323"/>
      <c r="GAI26" s="409"/>
      <c r="GAJ26" s="409"/>
      <c r="GAK26" s="323"/>
      <c r="GAL26" s="323"/>
      <c r="GAM26" s="323"/>
      <c r="GAN26" s="323"/>
      <c r="GAO26" s="323"/>
      <c r="GAP26" s="323"/>
      <c r="GAQ26" s="323"/>
      <c r="GAR26" s="323"/>
      <c r="GAS26" s="323"/>
      <c r="GAT26" s="323"/>
      <c r="GAU26" s="409"/>
      <c r="GAV26" s="409"/>
      <c r="GAW26" s="323"/>
      <c r="GAX26" s="323"/>
      <c r="GAY26" s="323"/>
      <c r="GAZ26" s="323"/>
      <c r="GBA26" s="323"/>
      <c r="GBB26" s="323"/>
      <c r="GBC26" s="323"/>
      <c r="GBD26" s="323"/>
      <c r="GBE26" s="323"/>
      <c r="GBF26" s="323"/>
      <c r="GBG26" s="409"/>
      <c r="GBH26" s="409"/>
      <c r="GBI26" s="323"/>
      <c r="GBJ26" s="323"/>
      <c r="GBK26" s="323"/>
      <c r="GBL26" s="323"/>
      <c r="GBM26" s="323"/>
      <c r="GBN26" s="323"/>
      <c r="GBO26" s="323"/>
      <c r="GBP26" s="323"/>
      <c r="GBQ26" s="323"/>
      <c r="GBR26" s="323"/>
      <c r="GBS26" s="409"/>
      <c r="GBT26" s="409"/>
      <c r="GBU26" s="323"/>
      <c r="GBV26" s="323"/>
      <c r="GBW26" s="323"/>
      <c r="GBX26" s="323"/>
      <c r="GBY26" s="323"/>
      <c r="GBZ26" s="323"/>
      <c r="GCA26" s="323"/>
      <c r="GCB26" s="323"/>
      <c r="GCC26" s="323"/>
      <c r="GCD26" s="323"/>
      <c r="GCE26" s="409"/>
      <c r="GCF26" s="409"/>
      <c r="GCG26" s="323"/>
      <c r="GCH26" s="323"/>
      <c r="GCI26" s="323"/>
      <c r="GCJ26" s="323"/>
      <c r="GCK26" s="323"/>
      <c r="GCL26" s="323"/>
      <c r="GCM26" s="323"/>
      <c r="GCN26" s="323"/>
      <c r="GCO26" s="323"/>
      <c r="GCP26" s="323"/>
      <c r="GCQ26" s="409"/>
      <c r="GCR26" s="409"/>
      <c r="GCS26" s="323"/>
      <c r="GCT26" s="323"/>
      <c r="GCU26" s="323"/>
      <c r="GCV26" s="323"/>
      <c r="GCW26" s="323"/>
      <c r="GCX26" s="323"/>
      <c r="GCY26" s="323"/>
      <c r="GCZ26" s="323"/>
      <c r="GDA26" s="323"/>
      <c r="GDB26" s="323"/>
      <c r="GDC26" s="409"/>
      <c r="GDD26" s="409"/>
      <c r="GDE26" s="323"/>
      <c r="GDF26" s="323"/>
      <c r="GDG26" s="323"/>
      <c r="GDH26" s="323"/>
      <c r="GDI26" s="323"/>
      <c r="GDJ26" s="323"/>
      <c r="GDK26" s="323"/>
      <c r="GDL26" s="323"/>
      <c r="GDM26" s="323"/>
      <c r="GDN26" s="323"/>
      <c r="GDO26" s="409"/>
      <c r="GDP26" s="409"/>
      <c r="GDQ26" s="323"/>
      <c r="GDR26" s="323"/>
      <c r="GDS26" s="323"/>
      <c r="GDT26" s="323"/>
      <c r="GDU26" s="323"/>
      <c r="GDV26" s="323"/>
      <c r="GDW26" s="323"/>
      <c r="GDX26" s="323"/>
      <c r="GDY26" s="323"/>
      <c r="GDZ26" s="323"/>
      <c r="GEA26" s="409"/>
      <c r="GEB26" s="409"/>
      <c r="GEC26" s="323"/>
      <c r="GED26" s="323"/>
      <c r="GEE26" s="323"/>
      <c r="GEF26" s="323"/>
      <c r="GEG26" s="323"/>
      <c r="GEH26" s="323"/>
      <c r="GEI26" s="323"/>
      <c r="GEJ26" s="323"/>
      <c r="GEK26" s="323"/>
      <c r="GEL26" s="323"/>
      <c r="GEM26" s="409"/>
      <c r="GEN26" s="409"/>
      <c r="GEO26" s="323"/>
      <c r="GEP26" s="323"/>
      <c r="GEQ26" s="323"/>
      <c r="GER26" s="323"/>
      <c r="GES26" s="323"/>
      <c r="GET26" s="323"/>
      <c r="GEU26" s="323"/>
      <c r="GEV26" s="323"/>
      <c r="GEW26" s="323"/>
      <c r="GEX26" s="323"/>
      <c r="GEY26" s="409"/>
      <c r="GEZ26" s="409"/>
      <c r="GFA26" s="323"/>
      <c r="GFB26" s="323"/>
      <c r="GFC26" s="323"/>
      <c r="GFD26" s="323"/>
      <c r="GFE26" s="323"/>
      <c r="GFF26" s="323"/>
      <c r="GFG26" s="323"/>
      <c r="GFH26" s="323"/>
      <c r="GFI26" s="323"/>
      <c r="GFJ26" s="323"/>
      <c r="GFK26" s="409"/>
      <c r="GFL26" s="409"/>
      <c r="GFM26" s="323"/>
      <c r="GFN26" s="323"/>
      <c r="GFO26" s="323"/>
      <c r="GFP26" s="323"/>
      <c r="GFQ26" s="323"/>
      <c r="GFR26" s="323"/>
      <c r="GFS26" s="323"/>
      <c r="GFT26" s="323"/>
      <c r="GFU26" s="323"/>
      <c r="GFV26" s="323"/>
      <c r="GFW26" s="409"/>
      <c r="GFX26" s="409"/>
      <c r="GFY26" s="323"/>
      <c r="GFZ26" s="323"/>
      <c r="GGA26" s="323"/>
      <c r="GGB26" s="323"/>
      <c r="GGC26" s="323"/>
      <c r="GGD26" s="323"/>
      <c r="GGE26" s="323"/>
      <c r="GGF26" s="323"/>
      <c r="GGG26" s="323"/>
      <c r="GGH26" s="323"/>
      <c r="GGI26" s="409"/>
      <c r="GGJ26" s="409"/>
      <c r="GGK26" s="323"/>
      <c r="GGL26" s="323"/>
      <c r="GGM26" s="323"/>
      <c r="GGN26" s="323"/>
      <c r="GGO26" s="323"/>
      <c r="GGP26" s="323"/>
      <c r="GGQ26" s="323"/>
      <c r="GGR26" s="323"/>
      <c r="GGS26" s="323"/>
      <c r="GGT26" s="323"/>
      <c r="GGU26" s="409"/>
      <c r="GGV26" s="409"/>
      <c r="GGW26" s="323"/>
      <c r="GGX26" s="323"/>
      <c r="GGY26" s="323"/>
      <c r="GGZ26" s="323"/>
      <c r="GHA26" s="323"/>
      <c r="GHB26" s="323"/>
      <c r="GHC26" s="323"/>
      <c r="GHD26" s="323"/>
      <c r="GHE26" s="323"/>
      <c r="GHF26" s="323"/>
      <c r="GHG26" s="409"/>
      <c r="GHH26" s="409"/>
      <c r="GHI26" s="323"/>
      <c r="GHJ26" s="323"/>
      <c r="GHK26" s="323"/>
      <c r="GHL26" s="323"/>
      <c r="GHM26" s="323"/>
      <c r="GHN26" s="323"/>
      <c r="GHO26" s="323"/>
      <c r="GHP26" s="323"/>
      <c r="GHQ26" s="323"/>
      <c r="GHR26" s="323"/>
      <c r="GHS26" s="409"/>
      <c r="GHT26" s="409"/>
      <c r="GHU26" s="323"/>
      <c r="GHV26" s="323"/>
      <c r="GHW26" s="323"/>
      <c r="GHX26" s="323"/>
      <c r="GHY26" s="323"/>
      <c r="GHZ26" s="323"/>
      <c r="GIA26" s="323"/>
      <c r="GIB26" s="323"/>
      <c r="GIC26" s="323"/>
      <c r="GID26" s="323"/>
      <c r="GIE26" s="409"/>
      <c r="GIF26" s="409"/>
      <c r="GIG26" s="323"/>
      <c r="GIH26" s="323"/>
      <c r="GII26" s="323"/>
      <c r="GIJ26" s="323"/>
      <c r="GIK26" s="323"/>
      <c r="GIL26" s="323"/>
      <c r="GIM26" s="323"/>
      <c r="GIN26" s="323"/>
      <c r="GIO26" s="323"/>
      <c r="GIP26" s="323"/>
      <c r="GIQ26" s="409"/>
      <c r="GIR26" s="409"/>
      <c r="GIS26" s="323"/>
      <c r="GIT26" s="323"/>
      <c r="GIU26" s="323"/>
      <c r="GIV26" s="323"/>
      <c r="GIW26" s="323"/>
      <c r="GIX26" s="323"/>
      <c r="GIY26" s="323"/>
      <c r="GIZ26" s="323"/>
      <c r="GJA26" s="323"/>
      <c r="GJB26" s="323"/>
      <c r="GJC26" s="409"/>
      <c r="GJD26" s="409"/>
      <c r="GJE26" s="323"/>
      <c r="GJF26" s="323"/>
      <c r="GJG26" s="323"/>
      <c r="GJH26" s="323"/>
      <c r="GJI26" s="323"/>
      <c r="GJJ26" s="323"/>
      <c r="GJK26" s="323"/>
      <c r="GJL26" s="323"/>
      <c r="GJM26" s="323"/>
      <c r="GJN26" s="323"/>
      <c r="GJO26" s="409"/>
      <c r="GJP26" s="409"/>
      <c r="GJQ26" s="323"/>
      <c r="GJR26" s="323"/>
      <c r="GJS26" s="323"/>
      <c r="GJT26" s="323"/>
      <c r="GJU26" s="323"/>
      <c r="GJV26" s="323"/>
      <c r="GJW26" s="323"/>
      <c r="GJX26" s="323"/>
      <c r="GJY26" s="323"/>
      <c r="GJZ26" s="323"/>
      <c r="GKA26" s="409"/>
      <c r="GKB26" s="409"/>
      <c r="GKC26" s="323"/>
      <c r="GKD26" s="323"/>
      <c r="GKE26" s="323"/>
      <c r="GKF26" s="323"/>
      <c r="GKG26" s="323"/>
      <c r="GKH26" s="323"/>
      <c r="GKI26" s="323"/>
      <c r="GKJ26" s="323"/>
      <c r="GKK26" s="323"/>
      <c r="GKL26" s="323"/>
      <c r="GKM26" s="409"/>
      <c r="GKN26" s="409"/>
      <c r="GKO26" s="323"/>
      <c r="GKP26" s="323"/>
      <c r="GKQ26" s="323"/>
      <c r="GKR26" s="323"/>
      <c r="GKS26" s="323"/>
      <c r="GKT26" s="323"/>
      <c r="GKU26" s="323"/>
      <c r="GKV26" s="323"/>
      <c r="GKW26" s="323"/>
      <c r="GKX26" s="323"/>
      <c r="GKY26" s="409"/>
      <c r="GKZ26" s="409"/>
      <c r="GLA26" s="323"/>
      <c r="GLB26" s="323"/>
      <c r="GLC26" s="323"/>
      <c r="GLD26" s="323"/>
      <c r="GLE26" s="323"/>
      <c r="GLF26" s="323"/>
      <c r="GLG26" s="323"/>
      <c r="GLH26" s="323"/>
      <c r="GLI26" s="323"/>
      <c r="GLJ26" s="323"/>
      <c r="GLK26" s="409"/>
      <c r="GLL26" s="409"/>
      <c r="GLM26" s="323"/>
      <c r="GLN26" s="323"/>
      <c r="GLO26" s="323"/>
      <c r="GLP26" s="323"/>
      <c r="GLQ26" s="323"/>
      <c r="GLR26" s="323"/>
      <c r="GLS26" s="323"/>
      <c r="GLT26" s="323"/>
      <c r="GLU26" s="323"/>
      <c r="GLV26" s="323"/>
      <c r="GLW26" s="409"/>
      <c r="GLX26" s="409"/>
      <c r="GLY26" s="323"/>
      <c r="GLZ26" s="323"/>
      <c r="GMA26" s="323"/>
      <c r="GMB26" s="323"/>
      <c r="GMC26" s="323"/>
      <c r="GMD26" s="323"/>
      <c r="GME26" s="323"/>
      <c r="GMF26" s="323"/>
      <c r="GMG26" s="323"/>
      <c r="GMH26" s="323"/>
      <c r="GMI26" s="409"/>
      <c r="GMJ26" s="409"/>
      <c r="GMK26" s="323"/>
      <c r="GML26" s="323"/>
      <c r="GMM26" s="323"/>
      <c r="GMN26" s="323"/>
      <c r="GMO26" s="323"/>
      <c r="GMP26" s="323"/>
      <c r="GMQ26" s="323"/>
      <c r="GMR26" s="323"/>
      <c r="GMS26" s="323"/>
      <c r="GMT26" s="323"/>
      <c r="GMU26" s="409"/>
      <c r="GMV26" s="409"/>
      <c r="GMW26" s="323"/>
      <c r="GMX26" s="323"/>
      <c r="GMY26" s="323"/>
      <c r="GMZ26" s="323"/>
      <c r="GNA26" s="323"/>
      <c r="GNB26" s="323"/>
      <c r="GNC26" s="323"/>
      <c r="GND26" s="323"/>
      <c r="GNE26" s="323"/>
      <c r="GNF26" s="323"/>
      <c r="GNG26" s="409"/>
      <c r="GNH26" s="409"/>
      <c r="GNI26" s="323"/>
      <c r="GNJ26" s="323"/>
      <c r="GNK26" s="323"/>
      <c r="GNL26" s="323"/>
      <c r="GNM26" s="323"/>
      <c r="GNN26" s="323"/>
      <c r="GNO26" s="323"/>
      <c r="GNP26" s="323"/>
      <c r="GNQ26" s="323"/>
      <c r="GNR26" s="323"/>
      <c r="GNS26" s="409"/>
      <c r="GNT26" s="409"/>
      <c r="GNU26" s="323"/>
      <c r="GNV26" s="323"/>
      <c r="GNW26" s="323"/>
      <c r="GNX26" s="323"/>
      <c r="GNY26" s="323"/>
      <c r="GNZ26" s="323"/>
      <c r="GOA26" s="323"/>
      <c r="GOB26" s="323"/>
      <c r="GOC26" s="323"/>
      <c r="GOD26" s="323"/>
      <c r="GOE26" s="409"/>
      <c r="GOF26" s="409"/>
      <c r="GOG26" s="323"/>
      <c r="GOH26" s="323"/>
      <c r="GOI26" s="323"/>
      <c r="GOJ26" s="323"/>
      <c r="GOK26" s="323"/>
      <c r="GOL26" s="323"/>
      <c r="GOM26" s="323"/>
      <c r="GON26" s="323"/>
      <c r="GOO26" s="323"/>
      <c r="GOP26" s="323"/>
      <c r="GOQ26" s="409"/>
      <c r="GOR26" s="409"/>
      <c r="GOS26" s="323"/>
      <c r="GOT26" s="323"/>
      <c r="GOU26" s="323"/>
      <c r="GOV26" s="323"/>
      <c r="GOW26" s="323"/>
      <c r="GOX26" s="323"/>
      <c r="GOY26" s="323"/>
      <c r="GOZ26" s="323"/>
      <c r="GPA26" s="323"/>
      <c r="GPB26" s="323"/>
      <c r="GPC26" s="409"/>
      <c r="GPD26" s="409"/>
      <c r="GPE26" s="323"/>
      <c r="GPF26" s="323"/>
      <c r="GPG26" s="323"/>
      <c r="GPH26" s="323"/>
      <c r="GPI26" s="323"/>
      <c r="GPJ26" s="323"/>
      <c r="GPK26" s="323"/>
      <c r="GPL26" s="323"/>
      <c r="GPM26" s="323"/>
      <c r="GPN26" s="323"/>
      <c r="GPO26" s="409"/>
      <c r="GPP26" s="409"/>
      <c r="GPQ26" s="323"/>
      <c r="GPR26" s="323"/>
      <c r="GPS26" s="323"/>
      <c r="GPT26" s="323"/>
      <c r="GPU26" s="323"/>
      <c r="GPV26" s="323"/>
      <c r="GPW26" s="323"/>
      <c r="GPX26" s="323"/>
      <c r="GPY26" s="323"/>
      <c r="GPZ26" s="323"/>
      <c r="GQA26" s="409"/>
      <c r="GQB26" s="409"/>
      <c r="GQC26" s="323"/>
      <c r="GQD26" s="323"/>
      <c r="GQE26" s="323"/>
      <c r="GQF26" s="323"/>
      <c r="GQG26" s="323"/>
      <c r="GQH26" s="323"/>
      <c r="GQI26" s="323"/>
      <c r="GQJ26" s="323"/>
      <c r="GQK26" s="323"/>
      <c r="GQL26" s="323"/>
      <c r="GQM26" s="409"/>
      <c r="GQN26" s="409"/>
      <c r="GQO26" s="323"/>
      <c r="GQP26" s="323"/>
      <c r="GQQ26" s="323"/>
      <c r="GQR26" s="323"/>
      <c r="GQS26" s="323"/>
      <c r="GQT26" s="323"/>
      <c r="GQU26" s="323"/>
      <c r="GQV26" s="323"/>
      <c r="GQW26" s="323"/>
      <c r="GQX26" s="323"/>
      <c r="GQY26" s="409"/>
      <c r="GQZ26" s="409"/>
      <c r="GRA26" s="323"/>
      <c r="GRB26" s="323"/>
      <c r="GRC26" s="323"/>
      <c r="GRD26" s="323"/>
      <c r="GRE26" s="323"/>
      <c r="GRF26" s="323"/>
      <c r="GRG26" s="323"/>
      <c r="GRH26" s="323"/>
      <c r="GRI26" s="323"/>
      <c r="GRJ26" s="323"/>
      <c r="GRK26" s="409"/>
      <c r="GRL26" s="409"/>
      <c r="GRM26" s="323"/>
      <c r="GRN26" s="323"/>
      <c r="GRO26" s="323"/>
      <c r="GRP26" s="323"/>
      <c r="GRQ26" s="323"/>
      <c r="GRR26" s="323"/>
      <c r="GRS26" s="323"/>
      <c r="GRT26" s="323"/>
      <c r="GRU26" s="323"/>
      <c r="GRV26" s="323"/>
      <c r="GRW26" s="409"/>
      <c r="GRX26" s="409"/>
      <c r="GRY26" s="323"/>
      <c r="GRZ26" s="323"/>
      <c r="GSA26" s="323"/>
      <c r="GSB26" s="323"/>
      <c r="GSC26" s="323"/>
      <c r="GSD26" s="323"/>
      <c r="GSE26" s="323"/>
      <c r="GSF26" s="323"/>
      <c r="GSG26" s="323"/>
      <c r="GSH26" s="323"/>
      <c r="GSI26" s="409"/>
      <c r="GSJ26" s="409"/>
      <c r="GSK26" s="323"/>
      <c r="GSL26" s="323"/>
      <c r="GSM26" s="323"/>
      <c r="GSN26" s="323"/>
      <c r="GSO26" s="323"/>
      <c r="GSP26" s="323"/>
      <c r="GSQ26" s="323"/>
      <c r="GSR26" s="323"/>
      <c r="GSS26" s="323"/>
      <c r="GST26" s="323"/>
      <c r="GSU26" s="409"/>
      <c r="GSV26" s="409"/>
      <c r="GSW26" s="323"/>
      <c r="GSX26" s="323"/>
      <c r="GSY26" s="323"/>
      <c r="GSZ26" s="323"/>
      <c r="GTA26" s="323"/>
      <c r="GTB26" s="323"/>
      <c r="GTC26" s="323"/>
      <c r="GTD26" s="323"/>
      <c r="GTE26" s="323"/>
      <c r="GTF26" s="323"/>
      <c r="GTG26" s="409"/>
      <c r="GTH26" s="409"/>
      <c r="GTI26" s="323"/>
      <c r="GTJ26" s="323"/>
      <c r="GTK26" s="323"/>
      <c r="GTL26" s="323"/>
      <c r="GTM26" s="323"/>
      <c r="GTN26" s="323"/>
      <c r="GTO26" s="323"/>
      <c r="GTP26" s="323"/>
      <c r="GTQ26" s="323"/>
      <c r="GTR26" s="323"/>
      <c r="GTS26" s="409"/>
      <c r="GTT26" s="409"/>
      <c r="GTU26" s="323"/>
      <c r="GTV26" s="323"/>
      <c r="GTW26" s="323"/>
      <c r="GTX26" s="323"/>
      <c r="GTY26" s="323"/>
      <c r="GTZ26" s="323"/>
      <c r="GUA26" s="323"/>
      <c r="GUB26" s="323"/>
      <c r="GUC26" s="323"/>
      <c r="GUD26" s="323"/>
      <c r="GUE26" s="409"/>
      <c r="GUF26" s="409"/>
      <c r="GUG26" s="323"/>
      <c r="GUH26" s="323"/>
      <c r="GUI26" s="323"/>
      <c r="GUJ26" s="323"/>
      <c r="GUK26" s="323"/>
      <c r="GUL26" s="323"/>
      <c r="GUM26" s="323"/>
      <c r="GUN26" s="323"/>
      <c r="GUO26" s="323"/>
      <c r="GUP26" s="323"/>
      <c r="GUQ26" s="409"/>
      <c r="GUR26" s="409"/>
      <c r="GUS26" s="323"/>
      <c r="GUT26" s="323"/>
      <c r="GUU26" s="323"/>
      <c r="GUV26" s="323"/>
      <c r="GUW26" s="323"/>
      <c r="GUX26" s="323"/>
      <c r="GUY26" s="323"/>
      <c r="GUZ26" s="323"/>
      <c r="GVA26" s="323"/>
      <c r="GVB26" s="323"/>
      <c r="GVC26" s="409"/>
      <c r="GVD26" s="409"/>
      <c r="GVE26" s="323"/>
      <c r="GVF26" s="323"/>
      <c r="GVG26" s="323"/>
      <c r="GVH26" s="323"/>
      <c r="GVI26" s="323"/>
      <c r="GVJ26" s="323"/>
      <c r="GVK26" s="323"/>
      <c r="GVL26" s="323"/>
      <c r="GVM26" s="323"/>
      <c r="GVN26" s="323"/>
      <c r="GVO26" s="409"/>
      <c r="GVP26" s="409"/>
      <c r="GVQ26" s="323"/>
      <c r="GVR26" s="323"/>
      <c r="GVS26" s="323"/>
      <c r="GVT26" s="323"/>
      <c r="GVU26" s="323"/>
      <c r="GVV26" s="323"/>
      <c r="GVW26" s="323"/>
      <c r="GVX26" s="323"/>
      <c r="GVY26" s="323"/>
      <c r="GVZ26" s="323"/>
      <c r="GWA26" s="409"/>
      <c r="GWB26" s="409"/>
      <c r="GWC26" s="323"/>
      <c r="GWD26" s="323"/>
      <c r="GWE26" s="323"/>
      <c r="GWF26" s="323"/>
      <c r="GWG26" s="323"/>
      <c r="GWH26" s="323"/>
      <c r="GWI26" s="323"/>
      <c r="GWJ26" s="323"/>
      <c r="GWK26" s="323"/>
      <c r="GWL26" s="323"/>
      <c r="GWM26" s="409"/>
      <c r="GWN26" s="409"/>
      <c r="GWO26" s="323"/>
      <c r="GWP26" s="323"/>
      <c r="GWQ26" s="323"/>
      <c r="GWR26" s="323"/>
      <c r="GWS26" s="323"/>
      <c r="GWT26" s="323"/>
      <c r="GWU26" s="323"/>
      <c r="GWV26" s="323"/>
      <c r="GWW26" s="323"/>
      <c r="GWX26" s="323"/>
      <c r="GWY26" s="409"/>
      <c r="GWZ26" s="409"/>
      <c r="GXA26" s="323"/>
      <c r="GXB26" s="323"/>
      <c r="GXC26" s="323"/>
      <c r="GXD26" s="323"/>
      <c r="GXE26" s="323"/>
      <c r="GXF26" s="323"/>
      <c r="GXG26" s="323"/>
      <c r="GXH26" s="323"/>
      <c r="GXI26" s="323"/>
      <c r="GXJ26" s="323"/>
      <c r="GXK26" s="409"/>
      <c r="GXL26" s="409"/>
      <c r="GXM26" s="323"/>
      <c r="GXN26" s="323"/>
      <c r="GXO26" s="323"/>
      <c r="GXP26" s="323"/>
      <c r="GXQ26" s="323"/>
      <c r="GXR26" s="323"/>
      <c r="GXS26" s="323"/>
      <c r="GXT26" s="323"/>
      <c r="GXU26" s="323"/>
      <c r="GXV26" s="323"/>
      <c r="GXW26" s="409"/>
      <c r="GXX26" s="409"/>
      <c r="GXY26" s="323"/>
      <c r="GXZ26" s="323"/>
      <c r="GYA26" s="323"/>
      <c r="GYB26" s="323"/>
      <c r="GYC26" s="323"/>
      <c r="GYD26" s="323"/>
      <c r="GYE26" s="323"/>
      <c r="GYF26" s="323"/>
      <c r="GYG26" s="323"/>
      <c r="GYH26" s="323"/>
      <c r="GYI26" s="409"/>
      <c r="GYJ26" s="409"/>
      <c r="GYK26" s="323"/>
      <c r="GYL26" s="323"/>
      <c r="GYM26" s="323"/>
      <c r="GYN26" s="323"/>
      <c r="GYO26" s="323"/>
      <c r="GYP26" s="323"/>
      <c r="GYQ26" s="323"/>
      <c r="GYR26" s="323"/>
      <c r="GYS26" s="323"/>
      <c r="GYT26" s="323"/>
      <c r="GYU26" s="409"/>
      <c r="GYV26" s="409"/>
      <c r="GYW26" s="323"/>
      <c r="GYX26" s="323"/>
      <c r="GYY26" s="323"/>
      <c r="GYZ26" s="323"/>
      <c r="GZA26" s="323"/>
      <c r="GZB26" s="323"/>
      <c r="GZC26" s="323"/>
      <c r="GZD26" s="323"/>
      <c r="GZE26" s="323"/>
      <c r="GZF26" s="323"/>
      <c r="GZG26" s="409"/>
      <c r="GZH26" s="409"/>
      <c r="GZI26" s="323"/>
      <c r="GZJ26" s="323"/>
      <c r="GZK26" s="323"/>
      <c r="GZL26" s="323"/>
      <c r="GZM26" s="323"/>
      <c r="GZN26" s="323"/>
      <c r="GZO26" s="323"/>
      <c r="GZP26" s="323"/>
      <c r="GZQ26" s="323"/>
      <c r="GZR26" s="323"/>
      <c r="GZS26" s="409"/>
      <c r="GZT26" s="409"/>
      <c r="GZU26" s="323"/>
      <c r="GZV26" s="323"/>
      <c r="GZW26" s="323"/>
      <c r="GZX26" s="323"/>
      <c r="GZY26" s="323"/>
      <c r="GZZ26" s="323"/>
      <c r="HAA26" s="323"/>
      <c r="HAB26" s="323"/>
      <c r="HAC26" s="323"/>
      <c r="HAD26" s="323"/>
      <c r="HAE26" s="409"/>
      <c r="HAF26" s="409"/>
      <c r="HAG26" s="323"/>
      <c r="HAH26" s="323"/>
      <c r="HAI26" s="323"/>
      <c r="HAJ26" s="323"/>
      <c r="HAK26" s="323"/>
      <c r="HAL26" s="323"/>
      <c r="HAM26" s="323"/>
      <c r="HAN26" s="323"/>
      <c r="HAO26" s="323"/>
      <c r="HAP26" s="323"/>
      <c r="HAQ26" s="409"/>
      <c r="HAR26" s="409"/>
      <c r="HAS26" s="323"/>
      <c r="HAT26" s="323"/>
      <c r="HAU26" s="323"/>
      <c r="HAV26" s="323"/>
      <c r="HAW26" s="323"/>
      <c r="HAX26" s="323"/>
      <c r="HAY26" s="323"/>
      <c r="HAZ26" s="323"/>
      <c r="HBA26" s="323"/>
      <c r="HBB26" s="323"/>
      <c r="HBC26" s="409"/>
      <c r="HBD26" s="409"/>
      <c r="HBE26" s="323"/>
      <c r="HBF26" s="323"/>
      <c r="HBG26" s="323"/>
      <c r="HBH26" s="323"/>
      <c r="HBI26" s="323"/>
      <c r="HBJ26" s="323"/>
      <c r="HBK26" s="323"/>
      <c r="HBL26" s="323"/>
      <c r="HBM26" s="323"/>
      <c r="HBN26" s="323"/>
      <c r="HBO26" s="409"/>
      <c r="HBP26" s="409"/>
      <c r="HBQ26" s="323"/>
      <c r="HBR26" s="323"/>
      <c r="HBS26" s="323"/>
      <c r="HBT26" s="323"/>
      <c r="HBU26" s="323"/>
      <c r="HBV26" s="323"/>
      <c r="HBW26" s="323"/>
      <c r="HBX26" s="323"/>
      <c r="HBY26" s="323"/>
      <c r="HBZ26" s="323"/>
      <c r="HCA26" s="409"/>
      <c r="HCB26" s="409"/>
      <c r="HCC26" s="323"/>
      <c r="HCD26" s="323"/>
      <c r="HCE26" s="323"/>
      <c r="HCF26" s="323"/>
      <c r="HCG26" s="323"/>
      <c r="HCH26" s="323"/>
      <c r="HCI26" s="323"/>
      <c r="HCJ26" s="323"/>
      <c r="HCK26" s="323"/>
      <c r="HCL26" s="323"/>
      <c r="HCM26" s="409"/>
      <c r="HCN26" s="409"/>
      <c r="HCO26" s="323"/>
      <c r="HCP26" s="323"/>
      <c r="HCQ26" s="323"/>
      <c r="HCR26" s="323"/>
      <c r="HCS26" s="323"/>
      <c r="HCT26" s="323"/>
      <c r="HCU26" s="323"/>
      <c r="HCV26" s="323"/>
      <c r="HCW26" s="323"/>
      <c r="HCX26" s="323"/>
      <c r="HCY26" s="409"/>
      <c r="HCZ26" s="409"/>
      <c r="HDA26" s="323"/>
      <c r="HDB26" s="323"/>
      <c r="HDC26" s="323"/>
      <c r="HDD26" s="323"/>
      <c r="HDE26" s="323"/>
      <c r="HDF26" s="323"/>
      <c r="HDG26" s="323"/>
      <c r="HDH26" s="323"/>
      <c r="HDI26" s="323"/>
      <c r="HDJ26" s="323"/>
      <c r="HDK26" s="409"/>
      <c r="HDL26" s="409"/>
      <c r="HDM26" s="323"/>
      <c r="HDN26" s="323"/>
      <c r="HDO26" s="323"/>
      <c r="HDP26" s="323"/>
      <c r="HDQ26" s="323"/>
      <c r="HDR26" s="323"/>
      <c r="HDS26" s="323"/>
      <c r="HDT26" s="323"/>
      <c r="HDU26" s="323"/>
      <c r="HDV26" s="323"/>
      <c r="HDW26" s="409"/>
      <c r="HDX26" s="409"/>
      <c r="HDY26" s="323"/>
      <c r="HDZ26" s="323"/>
      <c r="HEA26" s="323"/>
      <c r="HEB26" s="323"/>
      <c r="HEC26" s="323"/>
      <c r="HED26" s="323"/>
      <c r="HEE26" s="323"/>
      <c r="HEF26" s="323"/>
      <c r="HEG26" s="323"/>
      <c r="HEH26" s="323"/>
      <c r="HEI26" s="409"/>
      <c r="HEJ26" s="409"/>
      <c r="HEK26" s="323"/>
      <c r="HEL26" s="323"/>
      <c r="HEM26" s="323"/>
      <c r="HEN26" s="323"/>
      <c r="HEO26" s="323"/>
      <c r="HEP26" s="323"/>
      <c r="HEQ26" s="323"/>
      <c r="HER26" s="323"/>
      <c r="HES26" s="323"/>
      <c r="HET26" s="323"/>
      <c r="HEU26" s="409"/>
      <c r="HEV26" s="409"/>
      <c r="HEW26" s="323"/>
      <c r="HEX26" s="323"/>
      <c r="HEY26" s="323"/>
      <c r="HEZ26" s="323"/>
      <c r="HFA26" s="323"/>
      <c r="HFB26" s="323"/>
      <c r="HFC26" s="323"/>
      <c r="HFD26" s="323"/>
      <c r="HFE26" s="323"/>
      <c r="HFF26" s="323"/>
      <c r="HFG26" s="409"/>
      <c r="HFH26" s="409"/>
      <c r="HFI26" s="323"/>
      <c r="HFJ26" s="323"/>
      <c r="HFK26" s="323"/>
      <c r="HFL26" s="323"/>
      <c r="HFM26" s="323"/>
      <c r="HFN26" s="323"/>
      <c r="HFO26" s="323"/>
      <c r="HFP26" s="323"/>
      <c r="HFQ26" s="323"/>
      <c r="HFR26" s="323"/>
      <c r="HFS26" s="409"/>
      <c r="HFT26" s="409"/>
      <c r="HFU26" s="323"/>
      <c r="HFV26" s="323"/>
      <c r="HFW26" s="323"/>
      <c r="HFX26" s="323"/>
      <c r="HFY26" s="323"/>
      <c r="HFZ26" s="323"/>
      <c r="HGA26" s="323"/>
      <c r="HGB26" s="323"/>
      <c r="HGC26" s="323"/>
      <c r="HGD26" s="323"/>
      <c r="HGE26" s="409"/>
      <c r="HGF26" s="409"/>
      <c r="HGG26" s="323"/>
      <c r="HGH26" s="323"/>
      <c r="HGI26" s="323"/>
      <c r="HGJ26" s="323"/>
      <c r="HGK26" s="323"/>
      <c r="HGL26" s="323"/>
      <c r="HGM26" s="323"/>
      <c r="HGN26" s="323"/>
      <c r="HGO26" s="323"/>
      <c r="HGP26" s="323"/>
      <c r="HGQ26" s="409"/>
      <c r="HGR26" s="409"/>
      <c r="HGS26" s="323"/>
      <c r="HGT26" s="323"/>
      <c r="HGU26" s="323"/>
      <c r="HGV26" s="323"/>
      <c r="HGW26" s="323"/>
      <c r="HGX26" s="323"/>
      <c r="HGY26" s="323"/>
      <c r="HGZ26" s="323"/>
      <c r="HHA26" s="323"/>
      <c r="HHB26" s="323"/>
      <c r="HHC26" s="409"/>
      <c r="HHD26" s="409"/>
      <c r="HHE26" s="323"/>
      <c r="HHF26" s="323"/>
      <c r="HHG26" s="323"/>
      <c r="HHH26" s="323"/>
      <c r="HHI26" s="323"/>
      <c r="HHJ26" s="323"/>
      <c r="HHK26" s="323"/>
      <c r="HHL26" s="323"/>
      <c r="HHM26" s="323"/>
      <c r="HHN26" s="323"/>
      <c r="HHO26" s="409"/>
      <c r="HHP26" s="409"/>
      <c r="HHQ26" s="323"/>
      <c r="HHR26" s="323"/>
      <c r="HHS26" s="323"/>
      <c r="HHT26" s="323"/>
      <c r="HHU26" s="323"/>
      <c r="HHV26" s="323"/>
      <c r="HHW26" s="323"/>
      <c r="HHX26" s="323"/>
      <c r="HHY26" s="323"/>
      <c r="HHZ26" s="323"/>
      <c r="HIA26" s="409"/>
      <c r="HIB26" s="409"/>
      <c r="HIC26" s="323"/>
      <c r="HID26" s="323"/>
      <c r="HIE26" s="323"/>
      <c r="HIF26" s="323"/>
      <c r="HIG26" s="323"/>
      <c r="HIH26" s="323"/>
      <c r="HII26" s="323"/>
      <c r="HIJ26" s="323"/>
      <c r="HIK26" s="323"/>
      <c r="HIL26" s="323"/>
      <c r="HIM26" s="409"/>
      <c r="HIN26" s="409"/>
      <c r="HIO26" s="323"/>
      <c r="HIP26" s="323"/>
      <c r="HIQ26" s="323"/>
      <c r="HIR26" s="323"/>
      <c r="HIS26" s="323"/>
      <c r="HIT26" s="323"/>
      <c r="HIU26" s="323"/>
      <c r="HIV26" s="323"/>
      <c r="HIW26" s="323"/>
      <c r="HIX26" s="323"/>
      <c r="HIY26" s="409"/>
      <c r="HIZ26" s="409"/>
      <c r="HJA26" s="323"/>
      <c r="HJB26" s="323"/>
      <c r="HJC26" s="323"/>
      <c r="HJD26" s="323"/>
      <c r="HJE26" s="323"/>
      <c r="HJF26" s="323"/>
      <c r="HJG26" s="323"/>
      <c r="HJH26" s="323"/>
      <c r="HJI26" s="323"/>
      <c r="HJJ26" s="323"/>
      <c r="HJK26" s="409"/>
      <c r="HJL26" s="409"/>
      <c r="HJM26" s="323"/>
      <c r="HJN26" s="323"/>
      <c r="HJO26" s="323"/>
      <c r="HJP26" s="323"/>
      <c r="HJQ26" s="323"/>
      <c r="HJR26" s="323"/>
      <c r="HJS26" s="323"/>
      <c r="HJT26" s="323"/>
      <c r="HJU26" s="323"/>
      <c r="HJV26" s="323"/>
      <c r="HJW26" s="409"/>
      <c r="HJX26" s="409"/>
      <c r="HJY26" s="323"/>
      <c r="HJZ26" s="323"/>
      <c r="HKA26" s="323"/>
      <c r="HKB26" s="323"/>
      <c r="HKC26" s="323"/>
      <c r="HKD26" s="323"/>
      <c r="HKE26" s="323"/>
      <c r="HKF26" s="323"/>
      <c r="HKG26" s="323"/>
      <c r="HKH26" s="323"/>
      <c r="HKI26" s="409"/>
      <c r="HKJ26" s="409"/>
      <c r="HKK26" s="323"/>
      <c r="HKL26" s="323"/>
      <c r="HKM26" s="323"/>
      <c r="HKN26" s="323"/>
      <c r="HKO26" s="323"/>
      <c r="HKP26" s="323"/>
      <c r="HKQ26" s="323"/>
      <c r="HKR26" s="323"/>
      <c r="HKS26" s="323"/>
      <c r="HKT26" s="323"/>
      <c r="HKU26" s="409"/>
      <c r="HKV26" s="409"/>
      <c r="HKW26" s="323"/>
      <c r="HKX26" s="323"/>
      <c r="HKY26" s="323"/>
      <c r="HKZ26" s="323"/>
      <c r="HLA26" s="323"/>
      <c r="HLB26" s="323"/>
      <c r="HLC26" s="323"/>
      <c r="HLD26" s="323"/>
      <c r="HLE26" s="323"/>
      <c r="HLF26" s="323"/>
      <c r="HLG26" s="409"/>
      <c r="HLH26" s="409"/>
      <c r="HLI26" s="323"/>
      <c r="HLJ26" s="323"/>
      <c r="HLK26" s="323"/>
      <c r="HLL26" s="323"/>
      <c r="HLM26" s="323"/>
      <c r="HLN26" s="323"/>
      <c r="HLO26" s="323"/>
      <c r="HLP26" s="323"/>
      <c r="HLQ26" s="323"/>
      <c r="HLR26" s="323"/>
      <c r="HLS26" s="409"/>
      <c r="HLT26" s="409"/>
      <c r="HLU26" s="323"/>
      <c r="HLV26" s="323"/>
      <c r="HLW26" s="323"/>
      <c r="HLX26" s="323"/>
      <c r="HLY26" s="323"/>
      <c r="HLZ26" s="323"/>
      <c r="HMA26" s="323"/>
      <c r="HMB26" s="323"/>
      <c r="HMC26" s="323"/>
      <c r="HMD26" s="323"/>
      <c r="HME26" s="409"/>
      <c r="HMF26" s="409"/>
      <c r="HMG26" s="323"/>
      <c r="HMH26" s="323"/>
      <c r="HMI26" s="323"/>
      <c r="HMJ26" s="323"/>
      <c r="HMK26" s="323"/>
      <c r="HML26" s="323"/>
      <c r="HMM26" s="323"/>
      <c r="HMN26" s="323"/>
      <c r="HMO26" s="323"/>
      <c r="HMP26" s="323"/>
      <c r="HMQ26" s="409"/>
      <c r="HMR26" s="409"/>
      <c r="HMS26" s="323"/>
      <c r="HMT26" s="323"/>
      <c r="HMU26" s="323"/>
      <c r="HMV26" s="323"/>
      <c r="HMW26" s="323"/>
      <c r="HMX26" s="323"/>
      <c r="HMY26" s="323"/>
      <c r="HMZ26" s="323"/>
      <c r="HNA26" s="323"/>
      <c r="HNB26" s="323"/>
      <c r="HNC26" s="409"/>
      <c r="HND26" s="409"/>
      <c r="HNE26" s="323"/>
      <c r="HNF26" s="323"/>
      <c r="HNG26" s="323"/>
      <c r="HNH26" s="323"/>
      <c r="HNI26" s="323"/>
      <c r="HNJ26" s="323"/>
      <c r="HNK26" s="323"/>
      <c r="HNL26" s="323"/>
      <c r="HNM26" s="323"/>
      <c r="HNN26" s="323"/>
      <c r="HNO26" s="409"/>
      <c r="HNP26" s="409"/>
      <c r="HNQ26" s="323"/>
      <c r="HNR26" s="323"/>
      <c r="HNS26" s="323"/>
      <c r="HNT26" s="323"/>
      <c r="HNU26" s="323"/>
      <c r="HNV26" s="323"/>
      <c r="HNW26" s="323"/>
      <c r="HNX26" s="323"/>
      <c r="HNY26" s="323"/>
      <c r="HNZ26" s="323"/>
      <c r="HOA26" s="409"/>
      <c r="HOB26" s="409"/>
      <c r="HOC26" s="323"/>
      <c r="HOD26" s="323"/>
      <c r="HOE26" s="323"/>
      <c r="HOF26" s="323"/>
      <c r="HOG26" s="323"/>
      <c r="HOH26" s="323"/>
      <c r="HOI26" s="323"/>
      <c r="HOJ26" s="323"/>
      <c r="HOK26" s="323"/>
      <c r="HOL26" s="323"/>
      <c r="HOM26" s="409"/>
      <c r="HON26" s="409"/>
      <c r="HOO26" s="323"/>
      <c r="HOP26" s="323"/>
      <c r="HOQ26" s="323"/>
      <c r="HOR26" s="323"/>
      <c r="HOS26" s="323"/>
      <c r="HOT26" s="323"/>
      <c r="HOU26" s="323"/>
      <c r="HOV26" s="323"/>
      <c r="HOW26" s="323"/>
      <c r="HOX26" s="323"/>
      <c r="HOY26" s="409"/>
      <c r="HOZ26" s="409"/>
      <c r="HPA26" s="323"/>
      <c r="HPB26" s="323"/>
      <c r="HPC26" s="323"/>
      <c r="HPD26" s="323"/>
      <c r="HPE26" s="323"/>
      <c r="HPF26" s="323"/>
      <c r="HPG26" s="323"/>
      <c r="HPH26" s="323"/>
      <c r="HPI26" s="323"/>
      <c r="HPJ26" s="323"/>
      <c r="HPK26" s="409"/>
      <c r="HPL26" s="409"/>
      <c r="HPM26" s="323"/>
      <c r="HPN26" s="323"/>
      <c r="HPO26" s="323"/>
      <c r="HPP26" s="323"/>
      <c r="HPQ26" s="323"/>
      <c r="HPR26" s="323"/>
      <c r="HPS26" s="323"/>
      <c r="HPT26" s="323"/>
      <c r="HPU26" s="323"/>
      <c r="HPV26" s="323"/>
      <c r="HPW26" s="409"/>
      <c r="HPX26" s="409"/>
      <c r="HPY26" s="323"/>
      <c r="HPZ26" s="323"/>
      <c r="HQA26" s="323"/>
      <c r="HQB26" s="323"/>
      <c r="HQC26" s="323"/>
      <c r="HQD26" s="323"/>
      <c r="HQE26" s="323"/>
      <c r="HQF26" s="323"/>
      <c r="HQG26" s="323"/>
      <c r="HQH26" s="323"/>
      <c r="HQI26" s="409"/>
      <c r="HQJ26" s="409"/>
      <c r="HQK26" s="323"/>
      <c r="HQL26" s="323"/>
      <c r="HQM26" s="323"/>
      <c r="HQN26" s="323"/>
      <c r="HQO26" s="323"/>
      <c r="HQP26" s="323"/>
      <c r="HQQ26" s="323"/>
      <c r="HQR26" s="323"/>
      <c r="HQS26" s="323"/>
      <c r="HQT26" s="323"/>
      <c r="HQU26" s="409"/>
      <c r="HQV26" s="409"/>
      <c r="HQW26" s="323"/>
      <c r="HQX26" s="323"/>
      <c r="HQY26" s="323"/>
      <c r="HQZ26" s="323"/>
      <c r="HRA26" s="323"/>
      <c r="HRB26" s="323"/>
      <c r="HRC26" s="323"/>
      <c r="HRD26" s="323"/>
      <c r="HRE26" s="323"/>
      <c r="HRF26" s="323"/>
      <c r="HRG26" s="409"/>
      <c r="HRH26" s="409"/>
      <c r="HRI26" s="323"/>
      <c r="HRJ26" s="323"/>
      <c r="HRK26" s="323"/>
      <c r="HRL26" s="323"/>
      <c r="HRM26" s="323"/>
      <c r="HRN26" s="323"/>
      <c r="HRO26" s="323"/>
      <c r="HRP26" s="323"/>
      <c r="HRQ26" s="323"/>
      <c r="HRR26" s="323"/>
      <c r="HRS26" s="409"/>
      <c r="HRT26" s="409"/>
      <c r="HRU26" s="323"/>
      <c r="HRV26" s="323"/>
      <c r="HRW26" s="323"/>
      <c r="HRX26" s="323"/>
      <c r="HRY26" s="323"/>
      <c r="HRZ26" s="323"/>
      <c r="HSA26" s="323"/>
      <c r="HSB26" s="323"/>
      <c r="HSC26" s="323"/>
      <c r="HSD26" s="323"/>
      <c r="HSE26" s="409"/>
      <c r="HSF26" s="409"/>
      <c r="HSG26" s="323"/>
      <c r="HSH26" s="323"/>
      <c r="HSI26" s="323"/>
      <c r="HSJ26" s="323"/>
      <c r="HSK26" s="323"/>
      <c r="HSL26" s="323"/>
      <c r="HSM26" s="323"/>
      <c r="HSN26" s="323"/>
      <c r="HSO26" s="323"/>
      <c r="HSP26" s="323"/>
      <c r="HSQ26" s="409"/>
      <c r="HSR26" s="409"/>
      <c r="HSS26" s="323"/>
      <c r="HST26" s="323"/>
      <c r="HSU26" s="323"/>
      <c r="HSV26" s="323"/>
      <c r="HSW26" s="323"/>
      <c r="HSX26" s="323"/>
      <c r="HSY26" s="323"/>
      <c r="HSZ26" s="323"/>
      <c r="HTA26" s="323"/>
      <c r="HTB26" s="323"/>
      <c r="HTC26" s="409"/>
      <c r="HTD26" s="409"/>
      <c r="HTE26" s="323"/>
      <c r="HTF26" s="323"/>
      <c r="HTG26" s="323"/>
      <c r="HTH26" s="323"/>
      <c r="HTI26" s="323"/>
      <c r="HTJ26" s="323"/>
      <c r="HTK26" s="323"/>
      <c r="HTL26" s="323"/>
      <c r="HTM26" s="323"/>
      <c r="HTN26" s="323"/>
      <c r="HTO26" s="409"/>
      <c r="HTP26" s="409"/>
      <c r="HTQ26" s="323"/>
      <c r="HTR26" s="323"/>
      <c r="HTS26" s="323"/>
      <c r="HTT26" s="323"/>
      <c r="HTU26" s="323"/>
      <c r="HTV26" s="323"/>
      <c r="HTW26" s="323"/>
      <c r="HTX26" s="323"/>
      <c r="HTY26" s="323"/>
      <c r="HTZ26" s="323"/>
      <c r="HUA26" s="409"/>
      <c r="HUB26" s="409"/>
      <c r="HUC26" s="323"/>
      <c r="HUD26" s="323"/>
      <c r="HUE26" s="323"/>
      <c r="HUF26" s="323"/>
      <c r="HUG26" s="323"/>
      <c r="HUH26" s="323"/>
      <c r="HUI26" s="323"/>
      <c r="HUJ26" s="323"/>
      <c r="HUK26" s="323"/>
      <c r="HUL26" s="323"/>
      <c r="HUM26" s="409"/>
      <c r="HUN26" s="409"/>
      <c r="HUO26" s="323"/>
      <c r="HUP26" s="323"/>
      <c r="HUQ26" s="323"/>
      <c r="HUR26" s="323"/>
      <c r="HUS26" s="323"/>
      <c r="HUT26" s="323"/>
      <c r="HUU26" s="323"/>
      <c r="HUV26" s="323"/>
      <c r="HUW26" s="323"/>
      <c r="HUX26" s="323"/>
      <c r="HUY26" s="409"/>
      <c r="HUZ26" s="409"/>
      <c r="HVA26" s="323"/>
      <c r="HVB26" s="323"/>
      <c r="HVC26" s="323"/>
      <c r="HVD26" s="323"/>
      <c r="HVE26" s="323"/>
      <c r="HVF26" s="323"/>
      <c r="HVG26" s="323"/>
      <c r="HVH26" s="323"/>
      <c r="HVI26" s="323"/>
      <c r="HVJ26" s="323"/>
      <c r="HVK26" s="409"/>
      <c r="HVL26" s="409"/>
      <c r="HVM26" s="323"/>
      <c r="HVN26" s="323"/>
      <c r="HVO26" s="323"/>
      <c r="HVP26" s="323"/>
      <c r="HVQ26" s="323"/>
      <c r="HVR26" s="323"/>
      <c r="HVS26" s="323"/>
      <c r="HVT26" s="323"/>
      <c r="HVU26" s="323"/>
      <c r="HVV26" s="323"/>
      <c r="HVW26" s="409"/>
      <c r="HVX26" s="409"/>
      <c r="HVY26" s="323"/>
      <c r="HVZ26" s="323"/>
      <c r="HWA26" s="323"/>
      <c r="HWB26" s="323"/>
      <c r="HWC26" s="323"/>
      <c r="HWD26" s="323"/>
      <c r="HWE26" s="323"/>
      <c r="HWF26" s="323"/>
      <c r="HWG26" s="323"/>
      <c r="HWH26" s="323"/>
      <c r="HWI26" s="409"/>
      <c r="HWJ26" s="409"/>
      <c r="HWK26" s="323"/>
      <c r="HWL26" s="323"/>
      <c r="HWM26" s="323"/>
      <c r="HWN26" s="323"/>
      <c r="HWO26" s="323"/>
      <c r="HWP26" s="323"/>
      <c r="HWQ26" s="323"/>
      <c r="HWR26" s="323"/>
      <c r="HWS26" s="323"/>
      <c r="HWT26" s="323"/>
      <c r="HWU26" s="409"/>
      <c r="HWV26" s="409"/>
      <c r="HWW26" s="323"/>
      <c r="HWX26" s="323"/>
      <c r="HWY26" s="323"/>
      <c r="HWZ26" s="323"/>
      <c r="HXA26" s="323"/>
      <c r="HXB26" s="323"/>
      <c r="HXC26" s="323"/>
      <c r="HXD26" s="323"/>
      <c r="HXE26" s="323"/>
      <c r="HXF26" s="323"/>
      <c r="HXG26" s="409"/>
      <c r="HXH26" s="409"/>
      <c r="HXI26" s="323"/>
      <c r="HXJ26" s="323"/>
      <c r="HXK26" s="323"/>
      <c r="HXL26" s="323"/>
      <c r="HXM26" s="323"/>
      <c r="HXN26" s="323"/>
      <c r="HXO26" s="323"/>
      <c r="HXP26" s="323"/>
      <c r="HXQ26" s="323"/>
      <c r="HXR26" s="323"/>
      <c r="HXS26" s="409"/>
      <c r="HXT26" s="409"/>
      <c r="HXU26" s="323"/>
      <c r="HXV26" s="323"/>
      <c r="HXW26" s="323"/>
      <c r="HXX26" s="323"/>
      <c r="HXY26" s="323"/>
      <c r="HXZ26" s="323"/>
      <c r="HYA26" s="323"/>
      <c r="HYB26" s="323"/>
      <c r="HYC26" s="323"/>
      <c r="HYD26" s="323"/>
      <c r="HYE26" s="409"/>
      <c r="HYF26" s="409"/>
      <c r="HYG26" s="323"/>
      <c r="HYH26" s="323"/>
      <c r="HYI26" s="323"/>
      <c r="HYJ26" s="323"/>
      <c r="HYK26" s="323"/>
      <c r="HYL26" s="323"/>
      <c r="HYM26" s="323"/>
      <c r="HYN26" s="323"/>
      <c r="HYO26" s="323"/>
      <c r="HYP26" s="323"/>
      <c r="HYQ26" s="409"/>
      <c r="HYR26" s="409"/>
      <c r="HYS26" s="323"/>
      <c r="HYT26" s="323"/>
      <c r="HYU26" s="323"/>
      <c r="HYV26" s="323"/>
      <c r="HYW26" s="323"/>
      <c r="HYX26" s="323"/>
      <c r="HYY26" s="323"/>
      <c r="HYZ26" s="323"/>
      <c r="HZA26" s="323"/>
      <c r="HZB26" s="323"/>
      <c r="HZC26" s="409"/>
      <c r="HZD26" s="409"/>
      <c r="HZE26" s="323"/>
      <c r="HZF26" s="323"/>
      <c r="HZG26" s="323"/>
      <c r="HZH26" s="323"/>
      <c r="HZI26" s="323"/>
      <c r="HZJ26" s="323"/>
      <c r="HZK26" s="323"/>
      <c r="HZL26" s="323"/>
      <c r="HZM26" s="323"/>
      <c r="HZN26" s="323"/>
      <c r="HZO26" s="409"/>
      <c r="HZP26" s="409"/>
      <c r="HZQ26" s="323"/>
      <c r="HZR26" s="323"/>
      <c r="HZS26" s="323"/>
      <c r="HZT26" s="323"/>
      <c r="HZU26" s="323"/>
      <c r="HZV26" s="323"/>
      <c r="HZW26" s="323"/>
      <c r="HZX26" s="323"/>
      <c r="HZY26" s="323"/>
      <c r="HZZ26" s="323"/>
      <c r="IAA26" s="409"/>
      <c r="IAB26" s="409"/>
      <c r="IAC26" s="323"/>
      <c r="IAD26" s="323"/>
      <c r="IAE26" s="323"/>
      <c r="IAF26" s="323"/>
      <c r="IAG26" s="323"/>
      <c r="IAH26" s="323"/>
      <c r="IAI26" s="323"/>
      <c r="IAJ26" s="323"/>
      <c r="IAK26" s="323"/>
      <c r="IAL26" s="323"/>
      <c r="IAM26" s="409"/>
      <c r="IAN26" s="409"/>
      <c r="IAO26" s="323"/>
      <c r="IAP26" s="323"/>
      <c r="IAQ26" s="323"/>
      <c r="IAR26" s="323"/>
      <c r="IAS26" s="323"/>
      <c r="IAT26" s="323"/>
      <c r="IAU26" s="323"/>
      <c r="IAV26" s="323"/>
      <c r="IAW26" s="323"/>
      <c r="IAX26" s="323"/>
      <c r="IAY26" s="409"/>
      <c r="IAZ26" s="409"/>
      <c r="IBA26" s="323"/>
      <c r="IBB26" s="323"/>
      <c r="IBC26" s="323"/>
      <c r="IBD26" s="323"/>
      <c r="IBE26" s="323"/>
      <c r="IBF26" s="323"/>
      <c r="IBG26" s="323"/>
      <c r="IBH26" s="323"/>
      <c r="IBI26" s="323"/>
      <c r="IBJ26" s="323"/>
      <c r="IBK26" s="409"/>
      <c r="IBL26" s="409"/>
      <c r="IBM26" s="323"/>
      <c r="IBN26" s="323"/>
      <c r="IBO26" s="323"/>
      <c r="IBP26" s="323"/>
      <c r="IBQ26" s="323"/>
      <c r="IBR26" s="323"/>
      <c r="IBS26" s="323"/>
      <c r="IBT26" s="323"/>
      <c r="IBU26" s="323"/>
      <c r="IBV26" s="323"/>
      <c r="IBW26" s="409"/>
      <c r="IBX26" s="409"/>
      <c r="IBY26" s="323"/>
      <c r="IBZ26" s="323"/>
      <c r="ICA26" s="323"/>
      <c r="ICB26" s="323"/>
      <c r="ICC26" s="323"/>
      <c r="ICD26" s="323"/>
      <c r="ICE26" s="323"/>
      <c r="ICF26" s="323"/>
      <c r="ICG26" s="323"/>
      <c r="ICH26" s="323"/>
      <c r="ICI26" s="409"/>
      <c r="ICJ26" s="409"/>
      <c r="ICK26" s="323"/>
      <c r="ICL26" s="323"/>
      <c r="ICM26" s="323"/>
      <c r="ICN26" s="323"/>
      <c r="ICO26" s="323"/>
      <c r="ICP26" s="323"/>
      <c r="ICQ26" s="323"/>
      <c r="ICR26" s="323"/>
      <c r="ICS26" s="323"/>
      <c r="ICT26" s="323"/>
      <c r="ICU26" s="409"/>
      <c r="ICV26" s="409"/>
      <c r="ICW26" s="323"/>
      <c r="ICX26" s="323"/>
      <c r="ICY26" s="323"/>
      <c r="ICZ26" s="323"/>
      <c r="IDA26" s="323"/>
      <c r="IDB26" s="323"/>
      <c r="IDC26" s="323"/>
      <c r="IDD26" s="323"/>
      <c r="IDE26" s="323"/>
      <c r="IDF26" s="323"/>
      <c r="IDG26" s="409"/>
      <c r="IDH26" s="409"/>
      <c r="IDI26" s="323"/>
      <c r="IDJ26" s="323"/>
      <c r="IDK26" s="323"/>
      <c r="IDL26" s="323"/>
      <c r="IDM26" s="323"/>
      <c r="IDN26" s="323"/>
      <c r="IDO26" s="323"/>
      <c r="IDP26" s="323"/>
      <c r="IDQ26" s="323"/>
      <c r="IDR26" s="323"/>
      <c r="IDS26" s="409"/>
      <c r="IDT26" s="409"/>
      <c r="IDU26" s="323"/>
      <c r="IDV26" s="323"/>
      <c r="IDW26" s="323"/>
      <c r="IDX26" s="323"/>
      <c r="IDY26" s="323"/>
      <c r="IDZ26" s="323"/>
      <c r="IEA26" s="323"/>
      <c r="IEB26" s="323"/>
      <c r="IEC26" s="323"/>
      <c r="IED26" s="323"/>
      <c r="IEE26" s="409"/>
      <c r="IEF26" s="409"/>
      <c r="IEG26" s="323"/>
      <c r="IEH26" s="323"/>
      <c r="IEI26" s="323"/>
      <c r="IEJ26" s="323"/>
      <c r="IEK26" s="323"/>
      <c r="IEL26" s="323"/>
      <c r="IEM26" s="323"/>
      <c r="IEN26" s="323"/>
      <c r="IEO26" s="323"/>
      <c r="IEP26" s="323"/>
      <c r="IEQ26" s="409"/>
      <c r="IER26" s="409"/>
      <c r="IES26" s="323"/>
      <c r="IET26" s="323"/>
      <c r="IEU26" s="323"/>
      <c r="IEV26" s="323"/>
      <c r="IEW26" s="323"/>
      <c r="IEX26" s="323"/>
      <c r="IEY26" s="323"/>
      <c r="IEZ26" s="323"/>
      <c r="IFA26" s="323"/>
      <c r="IFB26" s="323"/>
      <c r="IFC26" s="409"/>
      <c r="IFD26" s="409"/>
      <c r="IFE26" s="323"/>
      <c r="IFF26" s="323"/>
      <c r="IFG26" s="323"/>
      <c r="IFH26" s="323"/>
      <c r="IFI26" s="323"/>
      <c r="IFJ26" s="323"/>
      <c r="IFK26" s="323"/>
      <c r="IFL26" s="323"/>
      <c r="IFM26" s="323"/>
      <c r="IFN26" s="323"/>
      <c r="IFO26" s="409"/>
      <c r="IFP26" s="409"/>
      <c r="IFQ26" s="323"/>
      <c r="IFR26" s="323"/>
      <c r="IFS26" s="323"/>
      <c r="IFT26" s="323"/>
      <c r="IFU26" s="323"/>
      <c r="IFV26" s="323"/>
      <c r="IFW26" s="323"/>
      <c r="IFX26" s="323"/>
      <c r="IFY26" s="323"/>
      <c r="IFZ26" s="323"/>
      <c r="IGA26" s="409"/>
      <c r="IGB26" s="409"/>
      <c r="IGC26" s="323"/>
      <c r="IGD26" s="323"/>
      <c r="IGE26" s="323"/>
      <c r="IGF26" s="323"/>
      <c r="IGG26" s="323"/>
      <c r="IGH26" s="323"/>
      <c r="IGI26" s="323"/>
      <c r="IGJ26" s="323"/>
      <c r="IGK26" s="323"/>
      <c r="IGL26" s="323"/>
      <c r="IGM26" s="409"/>
      <c r="IGN26" s="409"/>
      <c r="IGO26" s="323"/>
      <c r="IGP26" s="323"/>
      <c r="IGQ26" s="323"/>
      <c r="IGR26" s="323"/>
      <c r="IGS26" s="323"/>
      <c r="IGT26" s="323"/>
      <c r="IGU26" s="323"/>
      <c r="IGV26" s="323"/>
      <c r="IGW26" s="323"/>
      <c r="IGX26" s="323"/>
      <c r="IGY26" s="409"/>
      <c r="IGZ26" s="409"/>
      <c r="IHA26" s="323"/>
      <c r="IHB26" s="323"/>
      <c r="IHC26" s="323"/>
      <c r="IHD26" s="323"/>
      <c r="IHE26" s="323"/>
      <c r="IHF26" s="323"/>
      <c r="IHG26" s="323"/>
      <c r="IHH26" s="323"/>
      <c r="IHI26" s="323"/>
      <c r="IHJ26" s="323"/>
      <c r="IHK26" s="409"/>
      <c r="IHL26" s="409"/>
      <c r="IHM26" s="323"/>
      <c r="IHN26" s="323"/>
      <c r="IHO26" s="323"/>
      <c r="IHP26" s="323"/>
      <c r="IHQ26" s="323"/>
      <c r="IHR26" s="323"/>
      <c r="IHS26" s="323"/>
      <c r="IHT26" s="323"/>
      <c r="IHU26" s="323"/>
      <c r="IHV26" s="323"/>
      <c r="IHW26" s="409"/>
      <c r="IHX26" s="409"/>
      <c r="IHY26" s="323"/>
      <c r="IHZ26" s="323"/>
      <c r="IIA26" s="323"/>
      <c r="IIB26" s="323"/>
      <c r="IIC26" s="323"/>
      <c r="IID26" s="323"/>
      <c r="IIE26" s="323"/>
      <c r="IIF26" s="323"/>
      <c r="IIG26" s="323"/>
      <c r="IIH26" s="323"/>
      <c r="III26" s="409"/>
      <c r="IIJ26" s="409"/>
      <c r="IIK26" s="323"/>
      <c r="IIL26" s="323"/>
      <c r="IIM26" s="323"/>
      <c r="IIN26" s="323"/>
      <c r="IIO26" s="323"/>
      <c r="IIP26" s="323"/>
      <c r="IIQ26" s="323"/>
      <c r="IIR26" s="323"/>
      <c r="IIS26" s="323"/>
      <c r="IIT26" s="323"/>
      <c r="IIU26" s="409"/>
      <c r="IIV26" s="409"/>
      <c r="IIW26" s="323"/>
      <c r="IIX26" s="323"/>
      <c r="IIY26" s="323"/>
      <c r="IIZ26" s="323"/>
      <c r="IJA26" s="323"/>
      <c r="IJB26" s="323"/>
      <c r="IJC26" s="323"/>
      <c r="IJD26" s="323"/>
      <c r="IJE26" s="323"/>
      <c r="IJF26" s="323"/>
      <c r="IJG26" s="409"/>
      <c r="IJH26" s="409"/>
      <c r="IJI26" s="323"/>
      <c r="IJJ26" s="323"/>
      <c r="IJK26" s="323"/>
      <c r="IJL26" s="323"/>
      <c r="IJM26" s="323"/>
      <c r="IJN26" s="323"/>
      <c r="IJO26" s="323"/>
      <c r="IJP26" s="323"/>
      <c r="IJQ26" s="323"/>
      <c r="IJR26" s="323"/>
      <c r="IJS26" s="409"/>
      <c r="IJT26" s="409"/>
      <c r="IJU26" s="323"/>
      <c r="IJV26" s="323"/>
      <c r="IJW26" s="323"/>
      <c r="IJX26" s="323"/>
      <c r="IJY26" s="323"/>
      <c r="IJZ26" s="323"/>
      <c r="IKA26" s="323"/>
      <c r="IKB26" s="323"/>
      <c r="IKC26" s="323"/>
      <c r="IKD26" s="323"/>
      <c r="IKE26" s="409"/>
      <c r="IKF26" s="409"/>
      <c r="IKG26" s="323"/>
      <c r="IKH26" s="323"/>
      <c r="IKI26" s="323"/>
      <c r="IKJ26" s="323"/>
      <c r="IKK26" s="323"/>
      <c r="IKL26" s="323"/>
      <c r="IKM26" s="323"/>
      <c r="IKN26" s="323"/>
      <c r="IKO26" s="323"/>
      <c r="IKP26" s="323"/>
      <c r="IKQ26" s="409"/>
      <c r="IKR26" s="409"/>
      <c r="IKS26" s="323"/>
      <c r="IKT26" s="323"/>
      <c r="IKU26" s="323"/>
      <c r="IKV26" s="323"/>
      <c r="IKW26" s="323"/>
      <c r="IKX26" s="323"/>
      <c r="IKY26" s="323"/>
      <c r="IKZ26" s="323"/>
      <c r="ILA26" s="323"/>
      <c r="ILB26" s="323"/>
      <c r="ILC26" s="409"/>
      <c r="ILD26" s="409"/>
      <c r="ILE26" s="323"/>
      <c r="ILF26" s="323"/>
      <c r="ILG26" s="323"/>
      <c r="ILH26" s="323"/>
      <c r="ILI26" s="323"/>
      <c r="ILJ26" s="323"/>
      <c r="ILK26" s="323"/>
      <c r="ILL26" s="323"/>
      <c r="ILM26" s="323"/>
      <c r="ILN26" s="323"/>
      <c r="ILO26" s="409"/>
      <c r="ILP26" s="409"/>
      <c r="ILQ26" s="323"/>
      <c r="ILR26" s="323"/>
      <c r="ILS26" s="323"/>
      <c r="ILT26" s="323"/>
      <c r="ILU26" s="323"/>
      <c r="ILV26" s="323"/>
      <c r="ILW26" s="323"/>
      <c r="ILX26" s="323"/>
      <c r="ILY26" s="323"/>
      <c r="ILZ26" s="323"/>
      <c r="IMA26" s="409"/>
      <c r="IMB26" s="409"/>
      <c r="IMC26" s="323"/>
      <c r="IMD26" s="323"/>
      <c r="IME26" s="323"/>
      <c r="IMF26" s="323"/>
      <c r="IMG26" s="323"/>
      <c r="IMH26" s="323"/>
      <c r="IMI26" s="323"/>
      <c r="IMJ26" s="323"/>
      <c r="IMK26" s="323"/>
      <c r="IML26" s="323"/>
      <c r="IMM26" s="409"/>
      <c r="IMN26" s="409"/>
      <c r="IMO26" s="323"/>
      <c r="IMP26" s="323"/>
      <c r="IMQ26" s="323"/>
      <c r="IMR26" s="323"/>
      <c r="IMS26" s="323"/>
      <c r="IMT26" s="323"/>
      <c r="IMU26" s="323"/>
      <c r="IMV26" s="323"/>
      <c r="IMW26" s="323"/>
      <c r="IMX26" s="323"/>
      <c r="IMY26" s="409"/>
      <c r="IMZ26" s="409"/>
      <c r="INA26" s="323"/>
      <c r="INB26" s="323"/>
      <c r="INC26" s="323"/>
      <c r="IND26" s="323"/>
      <c r="INE26" s="323"/>
      <c r="INF26" s="323"/>
      <c r="ING26" s="323"/>
      <c r="INH26" s="323"/>
      <c r="INI26" s="323"/>
      <c r="INJ26" s="323"/>
      <c r="INK26" s="409"/>
      <c r="INL26" s="409"/>
      <c r="INM26" s="323"/>
      <c r="INN26" s="323"/>
      <c r="INO26" s="323"/>
      <c r="INP26" s="323"/>
      <c r="INQ26" s="323"/>
      <c r="INR26" s="323"/>
      <c r="INS26" s="323"/>
      <c r="INT26" s="323"/>
      <c r="INU26" s="323"/>
      <c r="INV26" s="323"/>
      <c r="INW26" s="409"/>
      <c r="INX26" s="409"/>
      <c r="INY26" s="323"/>
      <c r="INZ26" s="323"/>
      <c r="IOA26" s="323"/>
      <c r="IOB26" s="323"/>
      <c r="IOC26" s="323"/>
      <c r="IOD26" s="323"/>
      <c r="IOE26" s="323"/>
      <c r="IOF26" s="323"/>
      <c r="IOG26" s="323"/>
      <c r="IOH26" s="323"/>
      <c r="IOI26" s="409"/>
      <c r="IOJ26" s="409"/>
      <c r="IOK26" s="323"/>
      <c r="IOL26" s="323"/>
      <c r="IOM26" s="323"/>
      <c r="ION26" s="323"/>
      <c r="IOO26" s="323"/>
      <c r="IOP26" s="323"/>
      <c r="IOQ26" s="323"/>
      <c r="IOR26" s="323"/>
      <c r="IOS26" s="323"/>
      <c r="IOT26" s="323"/>
      <c r="IOU26" s="409"/>
      <c r="IOV26" s="409"/>
      <c r="IOW26" s="323"/>
      <c r="IOX26" s="323"/>
      <c r="IOY26" s="323"/>
      <c r="IOZ26" s="323"/>
      <c r="IPA26" s="323"/>
      <c r="IPB26" s="323"/>
      <c r="IPC26" s="323"/>
      <c r="IPD26" s="323"/>
      <c r="IPE26" s="323"/>
      <c r="IPF26" s="323"/>
      <c r="IPG26" s="409"/>
      <c r="IPH26" s="409"/>
      <c r="IPI26" s="323"/>
      <c r="IPJ26" s="323"/>
      <c r="IPK26" s="323"/>
      <c r="IPL26" s="323"/>
      <c r="IPM26" s="323"/>
      <c r="IPN26" s="323"/>
      <c r="IPO26" s="323"/>
      <c r="IPP26" s="323"/>
      <c r="IPQ26" s="323"/>
      <c r="IPR26" s="323"/>
      <c r="IPS26" s="409"/>
      <c r="IPT26" s="409"/>
      <c r="IPU26" s="323"/>
      <c r="IPV26" s="323"/>
      <c r="IPW26" s="323"/>
      <c r="IPX26" s="323"/>
      <c r="IPY26" s="323"/>
      <c r="IPZ26" s="323"/>
      <c r="IQA26" s="323"/>
      <c r="IQB26" s="323"/>
      <c r="IQC26" s="323"/>
      <c r="IQD26" s="323"/>
      <c r="IQE26" s="409"/>
      <c r="IQF26" s="409"/>
      <c r="IQG26" s="323"/>
      <c r="IQH26" s="323"/>
      <c r="IQI26" s="323"/>
      <c r="IQJ26" s="323"/>
      <c r="IQK26" s="323"/>
      <c r="IQL26" s="323"/>
      <c r="IQM26" s="323"/>
      <c r="IQN26" s="323"/>
      <c r="IQO26" s="323"/>
      <c r="IQP26" s="323"/>
      <c r="IQQ26" s="409"/>
      <c r="IQR26" s="409"/>
      <c r="IQS26" s="323"/>
      <c r="IQT26" s="323"/>
      <c r="IQU26" s="323"/>
      <c r="IQV26" s="323"/>
      <c r="IQW26" s="323"/>
      <c r="IQX26" s="323"/>
      <c r="IQY26" s="323"/>
      <c r="IQZ26" s="323"/>
      <c r="IRA26" s="323"/>
      <c r="IRB26" s="323"/>
      <c r="IRC26" s="409"/>
      <c r="IRD26" s="409"/>
      <c r="IRE26" s="323"/>
      <c r="IRF26" s="323"/>
      <c r="IRG26" s="323"/>
      <c r="IRH26" s="323"/>
      <c r="IRI26" s="323"/>
      <c r="IRJ26" s="323"/>
      <c r="IRK26" s="323"/>
      <c r="IRL26" s="323"/>
      <c r="IRM26" s="323"/>
      <c r="IRN26" s="323"/>
      <c r="IRO26" s="409"/>
      <c r="IRP26" s="409"/>
      <c r="IRQ26" s="323"/>
      <c r="IRR26" s="323"/>
      <c r="IRS26" s="323"/>
      <c r="IRT26" s="323"/>
      <c r="IRU26" s="323"/>
      <c r="IRV26" s="323"/>
      <c r="IRW26" s="323"/>
      <c r="IRX26" s="323"/>
      <c r="IRY26" s="323"/>
      <c r="IRZ26" s="323"/>
      <c r="ISA26" s="409"/>
      <c r="ISB26" s="409"/>
      <c r="ISC26" s="323"/>
      <c r="ISD26" s="323"/>
      <c r="ISE26" s="323"/>
      <c r="ISF26" s="323"/>
      <c r="ISG26" s="323"/>
      <c r="ISH26" s="323"/>
      <c r="ISI26" s="323"/>
      <c r="ISJ26" s="323"/>
      <c r="ISK26" s="323"/>
      <c r="ISL26" s="323"/>
      <c r="ISM26" s="409"/>
      <c r="ISN26" s="409"/>
      <c r="ISO26" s="323"/>
      <c r="ISP26" s="323"/>
      <c r="ISQ26" s="323"/>
      <c r="ISR26" s="323"/>
      <c r="ISS26" s="323"/>
      <c r="IST26" s="323"/>
      <c r="ISU26" s="323"/>
      <c r="ISV26" s="323"/>
      <c r="ISW26" s="323"/>
      <c r="ISX26" s="323"/>
      <c r="ISY26" s="409"/>
      <c r="ISZ26" s="409"/>
      <c r="ITA26" s="323"/>
      <c r="ITB26" s="323"/>
      <c r="ITC26" s="323"/>
      <c r="ITD26" s="323"/>
      <c r="ITE26" s="323"/>
      <c r="ITF26" s="323"/>
      <c r="ITG26" s="323"/>
      <c r="ITH26" s="323"/>
      <c r="ITI26" s="323"/>
      <c r="ITJ26" s="323"/>
      <c r="ITK26" s="409"/>
      <c r="ITL26" s="409"/>
      <c r="ITM26" s="323"/>
      <c r="ITN26" s="323"/>
      <c r="ITO26" s="323"/>
      <c r="ITP26" s="323"/>
      <c r="ITQ26" s="323"/>
      <c r="ITR26" s="323"/>
      <c r="ITS26" s="323"/>
      <c r="ITT26" s="323"/>
      <c r="ITU26" s="323"/>
      <c r="ITV26" s="323"/>
      <c r="ITW26" s="409"/>
      <c r="ITX26" s="409"/>
      <c r="ITY26" s="323"/>
      <c r="ITZ26" s="323"/>
      <c r="IUA26" s="323"/>
      <c r="IUB26" s="323"/>
      <c r="IUC26" s="323"/>
      <c r="IUD26" s="323"/>
      <c r="IUE26" s="323"/>
      <c r="IUF26" s="323"/>
      <c r="IUG26" s="323"/>
      <c r="IUH26" s="323"/>
      <c r="IUI26" s="409"/>
      <c r="IUJ26" s="409"/>
      <c r="IUK26" s="323"/>
      <c r="IUL26" s="323"/>
      <c r="IUM26" s="323"/>
      <c r="IUN26" s="323"/>
      <c r="IUO26" s="323"/>
      <c r="IUP26" s="323"/>
      <c r="IUQ26" s="323"/>
      <c r="IUR26" s="323"/>
      <c r="IUS26" s="323"/>
      <c r="IUT26" s="323"/>
      <c r="IUU26" s="409"/>
      <c r="IUV26" s="409"/>
      <c r="IUW26" s="323"/>
      <c r="IUX26" s="323"/>
      <c r="IUY26" s="323"/>
      <c r="IUZ26" s="323"/>
      <c r="IVA26" s="323"/>
      <c r="IVB26" s="323"/>
      <c r="IVC26" s="323"/>
      <c r="IVD26" s="323"/>
      <c r="IVE26" s="323"/>
      <c r="IVF26" s="323"/>
      <c r="IVG26" s="409"/>
      <c r="IVH26" s="409"/>
      <c r="IVI26" s="323"/>
      <c r="IVJ26" s="323"/>
      <c r="IVK26" s="323"/>
      <c r="IVL26" s="323"/>
      <c r="IVM26" s="323"/>
      <c r="IVN26" s="323"/>
      <c r="IVO26" s="323"/>
      <c r="IVP26" s="323"/>
      <c r="IVQ26" s="323"/>
      <c r="IVR26" s="323"/>
      <c r="IVS26" s="409"/>
      <c r="IVT26" s="409"/>
      <c r="IVU26" s="323"/>
      <c r="IVV26" s="323"/>
      <c r="IVW26" s="323"/>
      <c r="IVX26" s="323"/>
      <c r="IVY26" s="323"/>
      <c r="IVZ26" s="323"/>
      <c r="IWA26" s="323"/>
      <c r="IWB26" s="323"/>
      <c r="IWC26" s="323"/>
      <c r="IWD26" s="323"/>
      <c r="IWE26" s="409"/>
      <c r="IWF26" s="409"/>
      <c r="IWG26" s="323"/>
      <c r="IWH26" s="323"/>
      <c r="IWI26" s="323"/>
      <c r="IWJ26" s="323"/>
      <c r="IWK26" s="323"/>
      <c r="IWL26" s="323"/>
      <c r="IWM26" s="323"/>
      <c r="IWN26" s="323"/>
      <c r="IWO26" s="323"/>
      <c r="IWP26" s="323"/>
      <c r="IWQ26" s="409"/>
      <c r="IWR26" s="409"/>
      <c r="IWS26" s="323"/>
      <c r="IWT26" s="323"/>
      <c r="IWU26" s="323"/>
      <c r="IWV26" s="323"/>
      <c r="IWW26" s="323"/>
      <c r="IWX26" s="323"/>
      <c r="IWY26" s="323"/>
      <c r="IWZ26" s="323"/>
      <c r="IXA26" s="323"/>
      <c r="IXB26" s="323"/>
      <c r="IXC26" s="409"/>
      <c r="IXD26" s="409"/>
      <c r="IXE26" s="323"/>
      <c r="IXF26" s="323"/>
      <c r="IXG26" s="323"/>
      <c r="IXH26" s="323"/>
      <c r="IXI26" s="323"/>
      <c r="IXJ26" s="323"/>
      <c r="IXK26" s="323"/>
      <c r="IXL26" s="323"/>
      <c r="IXM26" s="323"/>
      <c r="IXN26" s="323"/>
      <c r="IXO26" s="409"/>
      <c r="IXP26" s="409"/>
      <c r="IXQ26" s="323"/>
      <c r="IXR26" s="323"/>
      <c r="IXS26" s="323"/>
      <c r="IXT26" s="323"/>
      <c r="IXU26" s="323"/>
      <c r="IXV26" s="323"/>
      <c r="IXW26" s="323"/>
      <c r="IXX26" s="323"/>
      <c r="IXY26" s="323"/>
      <c r="IXZ26" s="323"/>
      <c r="IYA26" s="409"/>
      <c r="IYB26" s="409"/>
      <c r="IYC26" s="323"/>
      <c r="IYD26" s="323"/>
      <c r="IYE26" s="323"/>
      <c r="IYF26" s="323"/>
      <c r="IYG26" s="323"/>
      <c r="IYH26" s="323"/>
      <c r="IYI26" s="323"/>
      <c r="IYJ26" s="323"/>
      <c r="IYK26" s="323"/>
      <c r="IYL26" s="323"/>
      <c r="IYM26" s="409"/>
      <c r="IYN26" s="409"/>
      <c r="IYO26" s="323"/>
      <c r="IYP26" s="323"/>
      <c r="IYQ26" s="323"/>
      <c r="IYR26" s="323"/>
      <c r="IYS26" s="323"/>
      <c r="IYT26" s="323"/>
      <c r="IYU26" s="323"/>
      <c r="IYV26" s="323"/>
      <c r="IYW26" s="323"/>
      <c r="IYX26" s="323"/>
      <c r="IYY26" s="409"/>
      <c r="IYZ26" s="409"/>
      <c r="IZA26" s="323"/>
      <c r="IZB26" s="323"/>
      <c r="IZC26" s="323"/>
      <c r="IZD26" s="323"/>
      <c r="IZE26" s="323"/>
      <c r="IZF26" s="323"/>
      <c r="IZG26" s="323"/>
      <c r="IZH26" s="323"/>
      <c r="IZI26" s="323"/>
      <c r="IZJ26" s="323"/>
      <c r="IZK26" s="409"/>
      <c r="IZL26" s="409"/>
      <c r="IZM26" s="323"/>
      <c r="IZN26" s="323"/>
      <c r="IZO26" s="323"/>
      <c r="IZP26" s="323"/>
      <c r="IZQ26" s="323"/>
      <c r="IZR26" s="323"/>
      <c r="IZS26" s="323"/>
      <c r="IZT26" s="323"/>
      <c r="IZU26" s="323"/>
      <c r="IZV26" s="323"/>
      <c r="IZW26" s="409"/>
      <c r="IZX26" s="409"/>
      <c r="IZY26" s="323"/>
      <c r="IZZ26" s="323"/>
      <c r="JAA26" s="323"/>
      <c r="JAB26" s="323"/>
      <c r="JAC26" s="323"/>
      <c r="JAD26" s="323"/>
      <c r="JAE26" s="323"/>
      <c r="JAF26" s="323"/>
      <c r="JAG26" s="323"/>
      <c r="JAH26" s="323"/>
      <c r="JAI26" s="409"/>
      <c r="JAJ26" s="409"/>
      <c r="JAK26" s="323"/>
      <c r="JAL26" s="323"/>
      <c r="JAM26" s="323"/>
      <c r="JAN26" s="323"/>
      <c r="JAO26" s="323"/>
      <c r="JAP26" s="323"/>
      <c r="JAQ26" s="323"/>
      <c r="JAR26" s="323"/>
      <c r="JAS26" s="323"/>
      <c r="JAT26" s="323"/>
      <c r="JAU26" s="409"/>
      <c r="JAV26" s="409"/>
      <c r="JAW26" s="323"/>
      <c r="JAX26" s="323"/>
      <c r="JAY26" s="323"/>
      <c r="JAZ26" s="323"/>
      <c r="JBA26" s="323"/>
      <c r="JBB26" s="323"/>
      <c r="JBC26" s="323"/>
      <c r="JBD26" s="323"/>
      <c r="JBE26" s="323"/>
      <c r="JBF26" s="323"/>
      <c r="JBG26" s="409"/>
      <c r="JBH26" s="409"/>
      <c r="JBI26" s="323"/>
      <c r="JBJ26" s="323"/>
      <c r="JBK26" s="323"/>
      <c r="JBL26" s="323"/>
      <c r="JBM26" s="323"/>
      <c r="JBN26" s="323"/>
      <c r="JBO26" s="323"/>
      <c r="JBP26" s="323"/>
      <c r="JBQ26" s="323"/>
      <c r="JBR26" s="323"/>
      <c r="JBS26" s="409"/>
      <c r="JBT26" s="409"/>
      <c r="JBU26" s="323"/>
      <c r="JBV26" s="323"/>
      <c r="JBW26" s="323"/>
      <c r="JBX26" s="323"/>
      <c r="JBY26" s="323"/>
      <c r="JBZ26" s="323"/>
      <c r="JCA26" s="323"/>
      <c r="JCB26" s="323"/>
      <c r="JCC26" s="323"/>
      <c r="JCD26" s="323"/>
      <c r="JCE26" s="409"/>
      <c r="JCF26" s="409"/>
      <c r="JCG26" s="323"/>
      <c r="JCH26" s="323"/>
      <c r="JCI26" s="323"/>
      <c r="JCJ26" s="323"/>
      <c r="JCK26" s="323"/>
      <c r="JCL26" s="323"/>
      <c r="JCM26" s="323"/>
      <c r="JCN26" s="323"/>
      <c r="JCO26" s="323"/>
      <c r="JCP26" s="323"/>
      <c r="JCQ26" s="409"/>
      <c r="JCR26" s="409"/>
      <c r="JCS26" s="323"/>
      <c r="JCT26" s="323"/>
      <c r="JCU26" s="323"/>
      <c r="JCV26" s="323"/>
      <c r="JCW26" s="323"/>
      <c r="JCX26" s="323"/>
      <c r="JCY26" s="323"/>
      <c r="JCZ26" s="323"/>
      <c r="JDA26" s="323"/>
      <c r="JDB26" s="323"/>
      <c r="JDC26" s="409"/>
      <c r="JDD26" s="409"/>
      <c r="JDE26" s="323"/>
      <c r="JDF26" s="323"/>
      <c r="JDG26" s="323"/>
      <c r="JDH26" s="323"/>
      <c r="JDI26" s="323"/>
      <c r="JDJ26" s="323"/>
      <c r="JDK26" s="323"/>
      <c r="JDL26" s="323"/>
      <c r="JDM26" s="323"/>
      <c r="JDN26" s="323"/>
      <c r="JDO26" s="409"/>
      <c r="JDP26" s="409"/>
      <c r="JDQ26" s="323"/>
      <c r="JDR26" s="323"/>
      <c r="JDS26" s="323"/>
      <c r="JDT26" s="323"/>
      <c r="JDU26" s="323"/>
      <c r="JDV26" s="323"/>
      <c r="JDW26" s="323"/>
      <c r="JDX26" s="323"/>
      <c r="JDY26" s="323"/>
      <c r="JDZ26" s="323"/>
      <c r="JEA26" s="409"/>
      <c r="JEB26" s="409"/>
      <c r="JEC26" s="323"/>
      <c r="JED26" s="323"/>
      <c r="JEE26" s="323"/>
      <c r="JEF26" s="323"/>
      <c r="JEG26" s="323"/>
      <c r="JEH26" s="323"/>
      <c r="JEI26" s="323"/>
      <c r="JEJ26" s="323"/>
      <c r="JEK26" s="323"/>
      <c r="JEL26" s="323"/>
      <c r="JEM26" s="409"/>
      <c r="JEN26" s="409"/>
      <c r="JEO26" s="323"/>
      <c r="JEP26" s="323"/>
      <c r="JEQ26" s="323"/>
      <c r="JER26" s="323"/>
      <c r="JES26" s="323"/>
      <c r="JET26" s="323"/>
      <c r="JEU26" s="323"/>
      <c r="JEV26" s="323"/>
      <c r="JEW26" s="323"/>
      <c r="JEX26" s="323"/>
      <c r="JEY26" s="409"/>
      <c r="JEZ26" s="409"/>
      <c r="JFA26" s="323"/>
      <c r="JFB26" s="323"/>
      <c r="JFC26" s="323"/>
      <c r="JFD26" s="323"/>
      <c r="JFE26" s="323"/>
      <c r="JFF26" s="323"/>
      <c r="JFG26" s="323"/>
      <c r="JFH26" s="323"/>
      <c r="JFI26" s="323"/>
      <c r="JFJ26" s="323"/>
      <c r="JFK26" s="409"/>
      <c r="JFL26" s="409"/>
      <c r="JFM26" s="323"/>
      <c r="JFN26" s="323"/>
      <c r="JFO26" s="323"/>
      <c r="JFP26" s="323"/>
      <c r="JFQ26" s="323"/>
      <c r="JFR26" s="323"/>
      <c r="JFS26" s="323"/>
      <c r="JFT26" s="323"/>
      <c r="JFU26" s="323"/>
      <c r="JFV26" s="323"/>
      <c r="JFW26" s="409"/>
      <c r="JFX26" s="409"/>
      <c r="JFY26" s="323"/>
      <c r="JFZ26" s="323"/>
      <c r="JGA26" s="323"/>
      <c r="JGB26" s="323"/>
      <c r="JGC26" s="323"/>
      <c r="JGD26" s="323"/>
      <c r="JGE26" s="323"/>
      <c r="JGF26" s="323"/>
      <c r="JGG26" s="323"/>
      <c r="JGH26" s="323"/>
      <c r="JGI26" s="409"/>
      <c r="JGJ26" s="409"/>
      <c r="JGK26" s="323"/>
      <c r="JGL26" s="323"/>
      <c r="JGM26" s="323"/>
      <c r="JGN26" s="323"/>
      <c r="JGO26" s="323"/>
      <c r="JGP26" s="323"/>
      <c r="JGQ26" s="323"/>
      <c r="JGR26" s="323"/>
      <c r="JGS26" s="323"/>
      <c r="JGT26" s="323"/>
      <c r="JGU26" s="409"/>
      <c r="JGV26" s="409"/>
      <c r="JGW26" s="323"/>
      <c r="JGX26" s="323"/>
      <c r="JGY26" s="323"/>
      <c r="JGZ26" s="323"/>
      <c r="JHA26" s="323"/>
      <c r="JHB26" s="323"/>
      <c r="JHC26" s="323"/>
      <c r="JHD26" s="323"/>
      <c r="JHE26" s="323"/>
      <c r="JHF26" s="323"/>
      <c r="JHG26" s="409"/>
      <c r="JHH26" s="409"/>
      <c r="JHI26" s="323"/>
      <c r="JHJ26" s="323"/>
      <c r="JHK26" s="323"/>
      <c r="JHL26" s="323"/>
      <c r="JHM26" s="323"/>
      <c r="JHN26" s="323"/>
      <c r="JHO26" s="323"/>
      <c r="JHP26" s="323"/>
      <c r="JHQ26" s="323"/>
      <c r="JHR26" s="323"/>
      <c r="JHS26" s="409"/>
      <c r="JHT26" s="409"/>
      <c r="JHU26" s="323"/>
      <c r="JHV26" s="323"/>
      <c r="JHW26" s="323"/>
      <c r="JHX26" s="323"/>
      <c r="JHY26" s="323"/>
      <c r="JHZ26" s="323"/>
      <c r="JIA26" s="323"/>
      <c r="JIB26" s="323"/>
      <c r="JIC26" s="323"/>
      <c r="JID26" s="323"/>
      <c r="JIE26" s="409"/>
      <c r="JIF26" s="409"/>
      <c r="JIG26" s="323"/>
      <c r="JIH26" s="323"/>
      <c r="JII26" s="323"/>
      <c r="JIJ26" s="323"/>
      <c r="JIK26" s="323"/>
      <c r="JIL26" s="323"/>
      <c r="JIM26" s="323"/>
      <c r="JIN26" s="323"/>
      <c r="JIO26" s="323"/>
      <c r="JIP26" s="323"/>
      <c r="JIQ26" s="409"/>
      <c r="JIR26" s="409"/>
      <c r="JIS26" s="323"/>
      <c r="JIT26" s="323"/>
      <c r="JIU26" s="323"/>
      <c r="JIV26" s="323"/>
      <c r="JIW26" s="323"/>
      <c r="JIX26" s="323"/>
      <c r="JIY26" s="323"/>
      <c r="JIZ26" s="323"/>
      <c r="JJA26" s="323"/>
      <c r="JJB26" s="323"/>
      <c r="JJC26" s="409"/>
      <c r="JJD26" s="409"/>
      <c r="JJE26" s="323"/>
      <c r="JJF26" s="323"/>
      <c r="JJG26" s="323"/>
      <c r="JJH26" s="323"/>
      <c r="JJI26" s="323"/>
      <c r="JJJ26" s="323"/>
      <c r="JJK26" s="323"/>
      <c r="JJL26" s="323"/>
      <c r="JJM26" s="323"/>
      <c r="JJN26" s="323"/>
      <c r="JJO26" s="409"/>
      <c r="JJP26" s="409"/>
      <c r="JJQ26" s="323"/>
      <c r="JJR26" s="323"/>
      <c r="JJS26" s="323"/>
      <c r="JJT26" s="323"/>
      <c r="JJU26" s="323"/>
      <c r="JJV26" s="323"/>
      <c r="JJW26" s="323"/>
      <c r="JJX26" s="323"/>
      <c r="JJY26" s="323"/>
      <c r="JJZ26" s="323"/>
      <c r="JKA26" s="409"/>
      <c r="JKB26" s="409"/>
      <c r="JKC26" s="323"/>
      <c r="JKD26" s="323"/>
      <c r="JKE26" s="323"/>
      <c r="JKF26" s="323"/>
      <c r="JKG26" s="323"/>
      <c r="JKH26" s="323"/>
      <c r="JKI26" s="323"/>
      <c r="JKJ26" s="323"/>
      <c r="JKK26" s="323"/>
      <c r="JKL26" s="323"/>
      <c r="JKM26" s="409"/>
      <c r="JKN26" s="409"/>
      <c r="JKO26" s="323"/>
      <c r="JKP26" s="323"/>
      <c r="JKQ26" s="323"/>
      <c r="JKR26" s="323"/>
      <c r="JKS26" s="323"/>
      <c r="JKT26" s="323"/>
      <c r="JKU26" s="323"/>
      <c r="JKV26" s="323"/>
      <c r="JKW26" s="323"/>
      <c r="JKX26" s="323"/>
      <c r="JKY26" s="409"/>
      <c r="JKZ26" s="409"/>
      <c r="JLA26" s="323"/>
      <c r="JLB26" s="323"/>
      <c r="JLC26" s="323"/>
      <c r="JLD26" s="323"/>
      <c r="JLE26" s="323"/>
      <c r="JLF26" s="323"/>
      <c r="JLG26" s="323"/>
      <c r="JLH26" s="323"/>
      <c r="JLI26" s="323"/>
      <c r="JLJ26" s="323"/>
      <c r="JLK26" s="409"/>
      <c r="JLL26" s="409"/>
      <c r="JLM26" s="323"/>
      <c r="JLN26" s="323"/>
      <c r="JLO26" s="323"/>
      <c r="JLP26" s="323"/>
      <c r="JLQ26" s="323"/>
      <c r="JLR26" s="323"/>
      <c r="JLS26" s="323"/>
      <c r="JLT26" s="323"/>
      <c r="JLU26" s="323"/>
      <c r="JLV26" s="323"/>
      <c r="JLW26" s="409"/>
      <c r="JLX26" s="409"/>
      <c r="JLY26" s="323"/>
      <c r="JLZ26" s="323"/>
      <c r="JMA26" s="323"/>
      <c r="JMB26" s="323"/>
      <c r="JMC26" s="323"/>
      <c r="JMD26" s="323"/>
      <c r="JME26" s="323"/>
      <c r="JMF26" s="323"/>
      <c r="JMG26" s="323"/>
      <c r="JMH26" s="323"/>
      <c r="JMI26" s="409"/>
      <c r="JMJ26" s="409"/>
      <c r="JMK26" s="323"/>
      <c r="JML26" s="323"/>
      <c r="JMM26" s="323"/>
      <c r="JMN26" s="323"/>
      <c r="JMO26" s="323"/>
      <c r="JMP26" s="323"/>
      <c r="JMQ26" s="323"/>
      <c r="JMR26" s="323"/>
      <c r="JMS26" s="323"/>
      <c r="JMT26" s="323"/>
      <c r="JMU26" s="409"/>
      <c r="JMV26" s="409"/>
      <c r="JMW26" s="323"/>
      <c r="JMX26" s="323"/>
      <c r="JMY26" s="323"/>
      <c r="JMZ26" s="323"/>
      <c r="JNA26" s="323"/>
      <c r="JNB26" s="323"/>
      <c r="JNC26" s="323"/>
      <c r="JND26" s="323"/>
      <c r="JNE26" s="323"/>
      <c r="JNF26" s="323"/>
      <c r="JNG26" s="409"/>
      <c r="JNH26" s="409"/>
      <c r="JNI26" s="323"/>
      <c r="JNJ26" s="323"/>
      <c r="JNK26" s="323"/>
      <c r="JNL26" s="323"/>
      <c r="JNM26" s="323"/>
      <c r="JNN26" s="323"/>
      <c r="JNO26" s="323"/>
      <c r="JNP26" s="323"/>
      <c r="JNQ26" s="323"/>
      <c r="JNR26" s="323"/>
      <c r="JNS26" s="409"/>
      <c r="JNT26" s="409"/>
      <c r="JNU26" s="323"/>
      <c r="JNV26" s="323"/>
      <c r="JNW26" s="323"/>
      <c r="JNX26" s="323"/>
      <c r="JNY26" s="323"/>
      <c r="JNZ26" s="323"/>
      <c r="JOA26" s="323"/>
      <c r="JOB26" s="323"/>
      <c r="JOC26" s="323"/>
      <c r="JOD26" s="323"/>
      <c r="JOE26" s="409"/>
      <c r="JOF26" s="409"/>
      <c r="JOG26" s="323"/>
      <c r="JOH26" s="323"/>
      <c r="JOI26" s="323"/>
      <c r="JOJ26" s="323"/>
      <c r="JOK26" s="323"/>
      <c r="JOL26" s="323"/>
      <c r="JOM26" s="323"/>
      <c r="JON26" s="323"/>
      <c r="JOO26" s="323"/>
      <c r="JOP26" s="323"/>
      <c r="JOQ26" s="409"/>
      <c r="JOR26" s="409"/>
      <c r="JOS26" s="323"/>
      <c r="JOT26" s="323"/>
      <c r="JOU26" s="323"/>
      <c r="JOV26" s="323"/>
      <c r="JOW26" s="323"/>
      <c r="JOX26" s="323"/>
      <c r="JOY26" s="323"/>
      <c r="JOZ26" s="323"/>
      <c r="JPA26" s="323"/>
      <c r="JPB26" s="323"/>
      <c r="JPC26" s="409"/>
      <c r="JPD26" s="409"/>
      <c r="JPE26" s="323"/>
      <c r="JPF26" s="323"/>
      <c r="JPG26" s="323"/>
      <c r="JPH26" s="323"/>
      <c r="JPI26" s="323"/>
      <c r="JPJ26" s="323"/>
      <c r="JPK26" s="323"/>
      <c r="JPL26" s="323"/>
      <c r="JPM26" s="323"/>
      <c r="JPN26" s="323"/>
      <c r="JPO26" s="409"/>
      <c r="JPP26" s="409"/>
      <c r="JPQ26" s="323"/>
      <c r="JPR26" s="323"/>
      <c r="JPS26" s="323"/>
      <c r="JPT26" s="323"/>
      <c r="JPU26" s="323"/>
      <c r="JPV26" s="323"/>
      <c r="JPW26" s="323"/>
      <c r="JPX26" s="323"/>
      <c r="JPY26" s="323"/>
      <c r="JPZ26" s="323"/>
      <c r="JQA26" s="409"/>
      <c r="JQB26" s="409"/>
      <c r="JQC26" s="323"/>
      <c r="JQD26" s="323"/>
      <c r="JQE26" s="323"/>
      <c r="JQF26" s="323"/>
      <c r="JQG26" s="323"/>
      <c r="JQH26" s="323"/>
      <c r="JQI26" s="323"/>
      <c r="JQJ26" s="323"/>
      <c r="JQK26" s="323"/>
      <c r="JQL26" s="323"/>
      <c r="JQM26" s="409"/>
      <c r="JQN26" s="409"/>
      <c r="JQO26" s="323"/>
      <c r="JQP26" s="323"/>
      <c r="JQQ26" s="323"/>
      <c r="JQR26" s="323"/>
      <c r="JQS26" s="323"/>
      <c r="JQT26" s="323"/>
      <c r="JQU26" s="323"/>
      <c r="JQV26" s="323"/>
      <c r="JQW26" s="323"/>
      <c r="JQX26" s="323"/>
      <c r="JQY26" s="409"/>
      <c r="JQZ26" s="409"/>
      <c r="JRA26" s="323"/>
      <c r="JRB26" s="323"/>
      <c r="JRC26" s="323"/>
      <c r="JRD26" s="323"/>
      <c r="JRE26" s="323"/>
      <c r="JRF26" s="323"/>
      <c r="JRG26" s="323"/>
      <c r="JRH26" s="323"/>
      <c r="JRI26" s="323"/>
      <c r="JRJ26" s="323"/>
      <c r="JRK26" s="409"/>
      <c r="JRL26" s="409"/>
      <c r="JRM26" s="323"/>
      <c r="JRN26" s="323"/>
      <c r="JRO26" s="323"/>
      <c r="JRP26" s="323"/>
      <c r="JRQ26" s="323"/>
      <c r="JRR26" s="323"/>
      <c r="JRS26" s="323"/>
      <c r="JRT26" s="323"/>
      <c r="JRU26" s="323"/>
      <c r="JRV26" s="323"/>
      <c r="JRW26" s="409"/>
      <c r="JRX26" s="409"/>
      <c r="JRY26" s="323"/>
      <c r="JRZ26" s="323"/>
      <c r="JSA26" s="323"/>
      <c r="JSB26" s="323"/>
      <c r="JSC26" s="323"/>
      <c r="JSD26" s="323"/>
      <c r="JSE26" s="323"/>
      <c r="JSF26" s="323"/>
      <c r="JSG26" s="323"/>
      <c r="JSH26" s="323"/>
      <c r="JSI26" s="409"/>
      <c r="JSJ26" s="409"/>
      <c r="JSK26" s="323"/>
      <c r="JSL26" s="323"/>
      <c r="JSM26" s="323"/>
      <c r="JSN26" s="323"/>
      <c r="JSO26" s="323"/>
      <c r="JSP26" s="323"/>
      <c r="JSQ26" s="323"/>
      <c r="JSR26" s="323"/>
      <c r="JSS26" s="323"/>
      <c r="JST26" s="323"/>
      <c r="JSU26" s="409"/>
      <c r="JSV26" s="409"/>
      <c r="JSW26" s="323"/>
      <c r="JSX26" s="323"/>
      <c r="JSY26" s="323"/>
      <c r="JSZ26" s="323"/>
      <c r="JTA26" s="323"/>
      <c r="JTB26" s="323"/>
      <c r="JTC26" s="323"/>
      <c r="JTD26" s="323"/>
      <c r="JTE26" s="323"/>
      <c r="JTF26" s="323"/>
      <c r="JTG26" s="409"/>
      <c r="JTH26" s="409"/>
      <c r="JTI26" s="323"/>
      <c r="JTJ26" s="323"/>
      <c r="JTK26" s="323"/>
      <c r="JTL26" s="323"/>
      <c r="JTM26" s="323"/>
      <c r="JTN26" s="323"/>
      <c r="JTO26" s="323"/>
      <c r="JTP26" s="323"/>
      <c r="JTQ26" s="323"/>
      <c r="JTR26" s="323"/>
      <c r="JTS26" s="409"/>
      <c r="JTT26" s="409"/>
      <c r="JTU26" s="323"/>
      <c r="JTV26" s="323"/>
      <c r="JTW26" s="323"/>
      <c r="JTX26" s="323"/>
      <c r="JTY26" s="323"/>
      <c r="JTZ26" s="323"/>
      <c r="JUA26" s="323"/>
      <c r="JUB26" s="323"/>
      <c r="JUC26" s="323"/>
      <c r="JUD26" s="323"/>
      <c r="JUE26" s="409"/>
      <c r="JUF26" s="409"/>
      <c r="JUG26" s="323"/>
      <c r="JUH26" s="323"/>
      <c r="JUI26" s="323"/>
      <c r="JUJ26" s="323"/>
      <c r="JUK26" s="323"/>
      <c r="JUL26" s="323"/>
      <c r="JUM26" s="323"/>
      <c r="JUN26" s="323"/>
      <c r="JUO26" s="323"/>
      <c r="JUP26" s="323"/>
      <c r="JUQ26" s="409"/>
      <c r="JUR26" s="409"/>
      <c r="JUS26" s="323"/>
      <c r="JUT26" s="323"/>
      <c r="JUU26" s="323"/>
      <c r="JUV26" s="323"/>
      <c r="JUW26" s="323"/>
      <c r="JUX26" s="323"/>
      <c r="JUY26" s="323"/>
      <c r="JUZ26" s="323"/>
      <c r="JVA26" s="323"/>
      <c r="JVB26" s="323"/>
      <c r="JVC26" s="409"/>
      <c r="JVD26" s="409"/>
      <c r="JVE26" s="323"/>
      <c r="JVF26" s="323"/>
      <c r="JVG26" s="323"/>
      <c r="JVH26" s="323"/>
      <c r="JVI26" s="323"/>
      <c r="JVJ26" s="323"/>
      <c r="JVK26" s="323"/>
      <c r="JVL26" s="323"/>
      <c r="JVM26" s="323"/>
      <c r="JVN26" s="323"/>
      <c r="JVO26" s="409"/>
      <c r="JVP26" s="409"/>
      <c r="JVQ26" s="323"/>
      <c r="JVR26" s="323"/>
      <c r="JVS26" s="323"/>
      <c r="JVT26" s="323"/>
      <c r="JVU26" s="323"/>
      <c r="JVV26" s="323"/>
      <c r="JVW26" s="323"/>
      <c r="JVX26" s="323"/>
      <c r="JVY26" s="323"/>
      <c r="JVZ26" s="323"/>
      <c r="JWA26" s="409"/>
      <c r="JWB26" s="409"/>
      <c r="JWC26" s="323"/>
      <c r="JWD26" s="323"/>
      <c r="JWE26" s="323"/>
      <c r="JWF26" s="323"/>
      <c r="JWG26" s="323"/>
      <c r="JWH26" s="323"/>
      <c r="JWI26" s="323"/>
      <c r="JWJ26" s="323"/>
      <c r="JWK26" s="323"/>
      <c r="JWL26" s="323"/>
      <c r="JWM26" s="409"/>
      <c r="JWN26" s="409"/>
      <c r="JWO26" s="323"/>
      <c r="JWP26" s="323"/>
      <c r="JWQ26" s="323"/>
      <c r="JWR26" s="323"/>
      <c r="JWS26" s="323"/>
      <c r="JWT26" s="323"/>
      <c r="JWU26" s="323"/>
      <c r="JWV26" s="323"/>
      <c r="JWW26" s="323"/>
      <c r="JWX26" s="323"/>
      <c r="JWY26" s="409"/>
      <c r="JWZ26" s="409"/>
      <c r="JXA26" s="323"/>
      <c r="JXB26" s="323"/>
      <c r="JXC26" s="323"/>
      <c r="JXD26" s="323"/>
      <c r="JXE26" s="323"/>
      <c r="JXF26" s="323"/>
      <c r="JXG26" s="323"/>
      <c r="JXH26" s="323"/>
      <c r="JXI26" s="323"/>
      <c r="JXJ26" s="323"/>
      <c r="JXK26" s="409"/>
      <c r="JXL26" s="409"/>
      <c r="JXM26" s="323"/>
      <c r="JXN26" s="323"/>
      <c r="JXO26" s="323"/>
      <c r="JXP26" s="323"/>
      <c r="JXQ26" s="323"/>
      <c r="JXR26" s="323"/>
      <c r="JXS26" s="323"/>
      <c r="JXT26" s="323"/>
      <c r="JXU26" s="323"/>
      <c r="JXV26" s="323"/>
      <c r="JXW26" s="409"/>
      <c r="JXX26" s="409"/>
      <c r="JXY26" s="323"/>
      <c r="JXZ26" s="323"/>
      <c r="JYA26" s="323"/>
      <c r="JYB26" s="323"/>
      <c r="JYC26" s="323"/>
      <c r="JYD26" s="323"/>
      <c r="JYE26" s="323"/>
      <c r="JYF26" s="323"/>
      <c r="JYG26" s="323"/>
      <c r="JYH26" s="323"/>
      <c r="JYI26" s="409"/>
      <c r="JYJ26" s="409"/>
      <c r="JYK26" s="323"/>
      <c r="JYL26" s="323"/>
      <c r="JYM26" s="323"/>
      <c r="JYN26" s="323"/>
      <c r="JYO26" s="323"/>
      <c r="JYP26" s="323"/>
      <c r="JYQ26" s="323"/>
      <c r="JYR26" s="323"/>
      <c r="JYS26" s="323"/>
      <c r="JYT26" s="323"/>
      <c r="JYU26" s="409"/>
      <c r="JYV26" s="409"/>
      <c r="JYW26" s="323"/>
      <c r="JYX26" s="323"/>
      <c r="JYY26" s="323"/>
      <c r="JYZ26" s="323"/>
      <c r="JZA26" s="323"/>
      <c r="JZB26" s="323"/>
      <c r="JZC26" s="323"/>
      <c r="JZD26" s="323"/>
      <c r="JZE26" s="323"/>
      <c r="JZF26" s="323"/>
      <c r="JZG26" s="409"/>
      <c r="JZH26" s="409"/>
      <c r="JZI26" s="323"/>
      <c r="JZJ26" s="323"/>
      <c r="JZK26" s="323"/>
      <c r="JZL26" s="323"/>
      <c r="JZM26" s="323"/>
      <c r="JZN26" s="323"/>
      <c r="JZO26" s="323"/>
      <c r="JZP26" s="323"/>
      <c r="JZQ26" s="323"/>
      <c r="JZR26" s="323"/>
      <c r="JZS26" s="409"/>
      <c r="JZT26" s="409"/>
      <c r="JZU26" s="323"/>
      <c r="JZV26" s="323"/>
      <c r="JZW26" s="323"/>
      <c r="JZX26" s="323"/>
      <c r="JZY26" s="323"/>
      <c r="JZZ26" s="323"/>
      <c r="KAA26" s="323"/>
      <c r="KAB26" s="323"/>
      <c r="KAC26" s="323"/>
      <c r="KAD26" s="323"/>
      <c r="KAE26" s="409"/>
      <c r="KAF26" s="409"/>
      <c r="KAG26" s="323"/>
      <c r="KAH26" s="323"/>
      <c r="KAI26" s="323"/>
      <c r="KAJ26" s="323"/>
      <c r="KAK26" s="323"/>
      <c r="KAL26" s="323"/>
      <c r="KAM26" s="323"/>
      <c r="KAN26" s="323"/>
      <c r="KAO26" s="323"/>
      <c r="KAP26" s="323"/>
      <c r="KAQ26" s="409"/>
      <c r="KAR26" s="409"/>
      <c r="KAS26" s="323"/>
      <c r="KAT26" s="323"/>
      <c r="KAU26" s="323"/>
      <c r="KAV26" s="323"/>
      <c r="KAW26" s="323"/>
      <c r="KAX26" s="323"/>
      <c r="KAY26" s="323"/>
      <c r="KAZ26" s="323"/>
      <c r="KBA26" s="323"/>
      <c r="KBB26" s="323"/>
      <c r="KBC26" s="409"/>
      <c r="KBD26" s="409"/>
      <c r="KBE26" s="323"/>
      <c r="KBF26" s="323"/>
      <c r="KBG26" s="323"/>
      <c r="KBH26" s="323"/>
      <c r="KBI26" s="323"/>
      <c r="KBJ26" s="323"/>
      <c r="KBK26" s="323"/>
      <c r="KBL26" s="323"/>
      <c r="KBM26" s="323"/>
      <c r="KBN26" s="323"/>
      <c r="KBO26" s="409"/>
      <c r="KBP26" s="409"/>
      <c r="KBQ26" s="323"/>
      <c r="KBR26" s="323"/>
      <c r="KBS26" s="323"/>
      <c r="KBT26" s="323"/>
      <c r="KBU26" s="323"/>
      <c r="KBV26" s="323"/>
      <c r="KBW26" s="323"/>
      <c r="KBX26" s="323"/>
      <c r="KBY26" s="323"/>
      <c r="KBZ26" s="323"/>
      <c r="KCA26" s="409"/>
      <c r="KCB26" s="409"/>
      <c r="KCC26" s="323"/>
      <c r="KCD26" s="323"/>
      <c r="KCE26" s="323"/>
      <c r="KCF26" s="323"/>
      <c r="KCG26" s="323"/>
      <c r="KCH26" s="323"/>
      <c r="KCI26" s="323"/>
      <c r="KCJ26" s="323"/>
      <c r="KCK26" s="323"/>
      <c r="KCL26" s="323"/>
      <c r="KCM26" s="409"/>
      <c r="KCN26" s="409"/>
      <c r="KCO26" s="323"/>
      <c r="KCP26" s="323"/>
      <c r="KCQ26" s="323"/>
      <c r="KCR26" s="323"/>
      <c r="KCS26" s="323"/>
      <c r="KCT26" s="323"/>
      <c r="KCU26" s="323"/>
      <c r="KCV26" s="323"/>
      <c r="KCW26" s="323"/>
      <c r="KCX26" s="323"/>
      <c r="KCY26" s="409"/>
      <c r="KCZ26" s="409"/>
      <c r="KDA26" s="323"/>
      <c r="KDB26" s="323"/>
      <c r="KDC26" s="323"/>
      <c r="KDD26" s="323"/>
      <c r="KDE26" s="323"/>
      <c r="KDF26" s="323"/>
      <c r="KDG26" s="323"/>
      <c r="KDH26" s="323"/>
      <c r="KDI26" s="323"/>
      <c r="KDJ26" s="323"/>
      <c r="KDK26" s="409"/>
      <c r="KDL26" s="409"/>
      <c r="KDM26" s="323"/>
      <c r="KDN26" s="323"/>
      <c r="KDO26" s="323"/>
      <c r="KDP26" s="323"/>
      <c r="KDQ26" s="323"/>
      <c r="KDR26" s="323"/>
      <c r="KDS26" s="323"/>
      <c r="KDT26" s="323"/>
      <c r="KDU26" s="323"/>
      <c r="KDV26" s="323"/>
      <c r="KDW26" s="409"/>
      <c r="KDX26" s="409"/>
      <c r="KDY26" s="323"/>
      <c r="KDZ26" s="323"/>
      <c r="KEA26" s="323"/>
      <c r="KEB26" s="323"/>
      <c r="KEC26" s="323"/>
      <c r="KED26" s="323"/>
      <c r="KEE26" s="323"/>
      <c r="KEF26" s="323"/>
      <c r="KEG26" s="323"/>
      <c r="KEH26" s="323"/>
      <c r="KEI26" s="409"/>
      <c r="KEJ26" s="409"/>
      <c r="KEK26" s="323"/>
      <c r="KEL26" s="323"/>
      <c r="KEM26" s="323"/>
      <c r="KEN26" s="323"/>
      <c r="KEO26" s="323"/>
      <c r="KEP26" s="323"/>
      <c r="KEQ26" s="323"/>
      <c r="KER26" s="323"/>
      <c r="KES26" s="323"/>
      <c r="KET26" s="323"/>
      <c r="KEU26" s="409"/>
      <c r="KEV26" s="409"/>
      <c r="KEW26" s="323"/>
      <c r="KEX26" s="323"/>
      <c r="KEY26" s="323"/>
      <c r="KEZ26" s="323"/>
      <c r="KFA26" s="323"/>
      <c r="KFB26" s="323"/>
      <c r="KFC26" s="323"/>
      <c r="KFD26" s="323"/>
      <c r="KFE26" s="323"/>
      <c r="KFF26" s="323"/>
      <c r="KFG26" s="409"/>
      <c r="KFH26" s="409"/>
      <c r="KFI26" s="323"/>
      <c r="KFJ26" s="323"/>
      <c r="KFK26" s="323"/>
      <c r="KFL26" s="323"/>
      <c r="KFM26" s="323"/>
      <c r="KFN26" s="323"/>
      <c r="KFO26" s="323"/>
      <c r="KFP26" s="323"/>
      <c r="KFQ26" s="323"/>
      <c r="KFR26" s="323"/>
      <c r="KFS26" s="409"/>
      <c r="KFT26" s="409"/>
      <c r="KFU26" s="323"/>
      <c r="KFV26" s="323"/>
      <c r="KFW26" s="323"/>
      <c r="KFX26" s="323"/>
      <c r="KFY26" s="323"/>
      <c r="KFZ26" s="323"/>
      <c r="KGA26" s="323"/>
      <c r="KGB26" s="323"/>
      <c r="KGC26" s="323"/>
      <c r="KGD26" s="323"/>
      <c r="KGE26" s="409"/>
      <c r="KGF26" s="409"/>
      <c r="KGG26" s="323"/>
      <c r="KGH26" s="323"/>
      <c r="KGI26" s="323"/>
      <c r="KGJ26" s="323"/>
      <c r="KGK26" s="323"/>
      <c r="KGL26" s="323"/>
      <c r="KGM26" s="323"/>
      <c r="KGN26" s="323"/>
      <c r="KGO26" s="323"/>
      <c r="KGP26" s="323"/>
      <c r="KGQ26" s="409"/>
      <c r="KGR26" s="409"/>
      <c r="KGS26" s="323"/>
      <c r="KGT26" s="323"/>
      <c r="KGU26" s="323"/>
      <c r="KGV26" s="323"/>
      <c r="KGW26" s="323"/>
      <c r="KGX26" s="323"/>
      <c r="KGY26" s="323"/>
      <c r="KGZ26" s="323"/>
      <c r="KHA26" s="323"/>
      <c r="KHB26" s="323"/>
      <c r="KHC26" s="409"/>
      <c r="KHD26" s="409"/>
      <c r="KHE26" s="323"/>
      <c r="KHF26" s="323"/>
      <c r="KHG26" s="323"/>
      <c r="KHH26" s="323"/>
      <c r="KHI26" s="323"/>
      <c r="KHJ26" s="323"/>
      <c r="KHK26" s="323"/>
      <c r="KHL26" s="323"/>
      <c r="KHM26" s="323"/>
      <c r="KHN26" s="323"/>
      <c r="KHO26" s="409"/>
      <c r="KHP26" s="409"/>
      <c r="KHQ26" s="323"/>
      <c r="KHR26" s="323"/>
      <c r="KHS26" s="323"/>
      <c r="KHT26" s="323"/>
      <c r="KHU26" s="323"/>
      <c r="KHV26" s="323"/>
      <c r="KHW26" s="323"/>
      <c r="KHX26" s="323"/>
      <c r="KHY26" s="323"/>
      <c r="KHZ26" s="323"/>
      <c r="KIA26" s="409"/>
      <c r="KIB26" s="409"/>
      <c r="KIC26" s="323"/>
      <c r="KID26" s="323"/>
      <c r="KIE26" s="323"/>
      <c r="KIF26" s="323"/>
      <c r="KIG26" s="323"/>
      <c r="KIH26" s="323"/>
      <c r="KII26" s="323"/>
      <c r="KIJ26" s="323"/>
      <c r="KIK26" s="323"/>
      <c r="KIL26" s="323"/>
      <c r="KIM26" s="409"/>
      <c r="KIN26" s="409"/>
      <c r="KIO26" s="323"/>
      <c r="KIP26" s="323"/>
      <c r="KIQ26" s="323"/>
      <c r="KIR26" s="323"/>
      <c r="KIS26" s="323"/>
      <c r="KIT26" s="323"/>
      <c r="KIU26" s="323"/>
      <c r="KIV26" s="323"/>
      <c r="KIW26" s="323"/>
      <c r="KIX26" s="323"/>
      <c r="KIY26" s="409"/>
      <c r="KIZ26" s="409"/>
      <c r="KJA26" s="323"/>
      <c r="KJB26" s="323"/>
      <c r="KJC26" s="323"/>
      <c r="KJD26" s="323"/>
      <c r="KJE26" s="323"/>
      <c r="KJF26" s="323"/>
      <c r="KJG26" s="323"/>
      <c r="KJH26" s="323"/>
      <c r="KJI26" s="323"/>
      <c r="KJJ26" s="323"/>
      <c r="KJK26" s="409"/>
      <c r="KJL26" s="409"/>
      <c r="KJM26" s="323"/>
      <c r="KJN26" s="323"/>
      <c r="KJO26" s="323"/>
      <c r="KJP26" s="323"/>
      <c r="KJQ26" s="323"/>
      <c r="KJR26" s="323"/>
      <c r="KJS26" s="323"/>
      <c r="KJT26" s="323"/>
      <c r="KJU26" s="323"/>
      <c r="KJV26" s="323"/>
      <c r="KJW26" s="409"/>
      <c r="KJX26" s="409"/>
      <c r="KJY26" s="323"/>
      <c r="KJZ26" s="323"/>
      <c r="KKA26" s="323"/>
      <c r="KKB26" s="323"/>
      <c r="KKC26" s="323"/>
      <c r="KKD26" s="323"/>
      <c r="KKE26" s="323"/>
      <c r="KKF26" s="323"/>
      <c r="KKG26" s="323"/>
      <c r="KKH26" s="323"/>
      <c r="KKI26" s="409"/>
      <c r="KKJ26" s="409"/>
      <c r="KKK26" s="323"/>
      <c r="KKL26" s="323"/>
      <c r="KKM26" s="323"/>
      <c r="KKN26" s="323"/>
      <c r="KKO26" s="323"/>
      <c r="KKP26" s="323"/>
      <c r="KKQ26" s="323"/>
      <c r="KKR26" s="323"/>
      <c r="KKS26" s="323"/>
      <c r="KKT26" s="323"/>
      <c r="KKU26" s="409"/>
      <c r="KKV26" s="409"/>
      <c r="KKW26" s="323"/>
      <c r="KKX26" s="323"/>
      <c r="KKY26" s="323"/>
      <c r="KKZ26" s="323"/>
      <c r="KLA26" s="323"/>
      <c r="KLB26" s="323"/>
      <c r="KLC26" s="323"/>
      <c r="KLD26" s="323"/>
      <c r="KLE26" s="323"/>
      <c r="KLF26" s="323"/>
      <c r="KLG26" s="409"/>
      <c r="KLH26" s="409"/>
      <c r="KLI26" s="323"/>
      <c r="KLJ26" s="323"/>
      <c r="KLK26" s="323"/>
      <c r="KLL26" s="323"/>
      <c r="KLM26" s="323"/>
      <c r="KLN26" s="323"/>
      <c r="KLO26" s="323"/>
      <c r="KLP26" s="323"/>
      <c r="KLQ26" s="323"/>
      <c r="KLR26" s="323"/>
      <c r="KLS26" s="409"/>
      <c r="KLT26" s="409"/>
      <c r="KLU26" s="323"/>
      <c r="KLV26" s="323"/>
      <c r="KLW26" s="323"/>
      <c r="KLX26" s="323"/>
      <c r="KLY26" s="323"/>
      <c r="KLZ26" s="323"/>
      <c r="KMA26" s="323"/>
      <c r="KMB26" s="323"/>
      <c r="KMC26" s="323"/>
      <c r="KMD26" s="323"/>
      <c r="KME26" s="409"/>
      <c r="KMF26" s="409"/>
      <c r="KMG26" s="323"/>
      <c r="KMH26" s="323"/>
      <c r="KMI26" s="323"/>
      <c r="KMJ26" s="323"/>
      <c r="KMK26" s="323"/>
      <c r="KML26" s="323"/>
      <c r="KMM26" s="323"/>
      <c r="KMN26" s="323"/>
      <c r="KMO26" s="323"/>
      <c r="KMP26" s="323"/>
      <c r="KMQ26" s="409"/>
      <c r="KMR26" s="409"/>
      <c r="KMS26" s="323"/>
      <c r="KMT26" s="323"/>
      <c r="KMU26" s="323"/>
      <c r="KMV26" s="323"/>
      <c r="KMW26" s="323"/>
      <c r="KMX26" s="323"/>
      <c r="KMY26" s="323"/>
      <c r="KMZ26" s="323"/>
      <c r="KNA26" s="323"/>
      <c r="KNB26" s="323"/>
      <c r="KNC26" s="409"/>
      <c r="KND26" s="409"/>
      <c r="KNE26" s="323"/>
      <c r="KNF26" s="323"/>
      <c r="KNG26" s="323"/>
      <c r="KNH26" s="323"/>
      <c r="KNI26" s="323"/>
      <c r="KNJ26" s="323"/>
      <c r="KNK26" s="323"/>
      <c r="KNL26" s="323"/>
      <c r="KNM26" s="323"/>
      <c r="KNN26" s="323"/>
      <c r="KNO26" s="409"/>
      <c r="KNP26" s="409"/>
      <c r="KNQ26" s="323"/>
      <c r="KNR26" s="323"/>
      <c r="KNS26" s="323"/>
      <c r="KNT26" s="323"/>
      <c r="KNU26" s="323"/>
      <c r="KNV26" s="323"/>
      <c r="KNW26" s="323"/>
      <c r="KNX26" s="323"/>
      <c r="KNY26" s="323"/>
      <c r="KNZ26" s="323"/>
      <c r="KOA26" s="409"/>
      <c r="KOB26" s="409"/>
      <c r="KOC26" s="323"/>
      <c r="KOD26" s="323"/>
      <c r="KOE26" s="323"/>
      <c r="KOF26" s="323"/>
      <c r="KOG26" s="323"/>
      <c r="KOH26" s="323"/>
      <c r="KOI26" s="323"/>
      <c r="KOJ26" s="323"/>
      <c r="KOK26" s="323"/>
      <c r="KOL26" s="323"/>
      <c r="KOM26" s="409"/>
      <c r="KON26" s="409"/>
      <c r="KOO26" s="323"/>
      <c r="KOP26" s="323"/>
      <c r="KOQ26" s="323"/>
      <c r="KOR26" s="323"/>
      <c r="KOS26" s="323"/>
      <c r="KOT26" s="323"/>
      <c r="KOU26" s="323"/>
      <c r="KOV26" s="323"/>
      <c r="KOW26" s="323"/>
      <c r="KOX26" s="323"/>
      <c r="KOY26" s="409"/>
      <c r="KOZ26" s="409"/>
      <c r="KPA26" s="323"/>
      <c r="KPB26" s="323"/>
      <c r="KPC26" s="323"/>
      <c r="KPD26" s="323"/>
      <c r="KPE26" s="323"/>
      <c r="KPF26" s="323"/>
      <c r="KPG26" s="323"/>
      <c r="KPH26" s="323"/>
      <c r="KPI26" s="323"/>
      <c r="KPJ26" s="323"/>
      <c r="KPK26" s="409"/>
      <c r="KPL26" s="409"/>
      <c r="KPM26" s="323"/>
      <c r="KPN26" s="323"/>
      <c r="KPO26" s="323"/>
      <c r="KPP26" s="323"/>
      <c r="KPQ26" s="323"/>
      <c r="KPR26" s="323"/>
      <c r="KPS26" s="323"/>
      <c r="KPT26" s="323"/>
      <c r="KPU26" s="323"/>
      <c r="KPV26" s="323"/>
      <c r="KPW26" s="409"/>
      <c r="KPX26" s="409"/>
      <c r="KPY26" s="323"/>
      <c r="KPZ26" s="323"/>
      <c r="KQA26" s="323"/>
      <c r="KQB26" s="323"/>
      <c r="KQC26" s="323"/>
      <c r="KQD26" s="323"/>
      <c r="KQE26" s="323"/>
      <c r="KQF26" s="323"/>
      <c r="KQG26" s="323"/>
      <c r="KQH26" s="323"/>
      <c r="KQI26" s="409"/>
      <c r="KQJ26" s="409"/>
      <c r="KQK26" s="323"/>
      <c r="KQL26" s="323"/>
      <c r="KQM26" s="323"/>
      <c r="KQN26" s="323"/>
      <c r="KQO26" s="323"/>
      <c r="KQP26" s="323"/>
      <c r="KQQ26" s="323"/>
      <c r="KQR26" s="323"/>
      <c r="KQS26" s="323"/>
      <c r="KQT26" s="323"/>
      <c r="KQU26" s="409"/>
      <c r="KQV26" s="409"/>
      <c r="KQW26" s="323"/>
      <c r="KQX26" s="323"/>
      <c r="KQY26" s="323"/>
      <c r="KQZ26" s="323"/>
      <c r="KRA26" s="323"/>
      <c r="KRB26" s="323"/>
      <c r="KRC26" s="323"/>
      <c r="KRD26" s="323"/>
      <c r="KRE26" s="323"/>
      <c r="KRF26" s="323"/>
      <c r="KRG26" s="409"/>
      <c r="KRH26" s="409"/>
      <c r="KRI26" s="323"/>
      <c r="KRJ26" s="323"/>
      <c r="KRK26" s="323"/>
      <c r="KRL26" s="323"/>
      <c r="KRM26" s="323"/>
      <c r="KRN26" s="323"/>
      <c r="KRO26" s="323"/>
      <c r="KRP26" s="323"/>
      <c r="KRQ26" s="323"/>
      <c r="KRR26" s="323"/>
      <c r="KRS26" s="409"/>
      <c r="KRT26" s="409"/>
      <c r="KRU26" s="323"/>
      <c r="KRV26" s="323"/>
      <c r="KRW26" s="323"/>
      <c r="KRX26" s="323"/>
      <c r="KRY26" s="323"/>
      <c r="KRZ26" s="323"/>
      <c r="KSA26" s="323"/>
      <c r="KSB26" s="323"/>
      <c r="KSC26" s="323"/>
      <c r="KSD26" s="323"/>
      <c r="KSE26" s="409"/>
      <c r="KSF26" s="409"/>
      <c r="KSG26" s="323"/>
      <c r="KSH26" s="323"/>
      <c r="KSI26" s="323"/>
      <c r="KSJ26" s="323"/>
      <c r="KSK26" s="323"/>
      <c r="KSL26" s="323"/>
      <c r="KSM26" s="323"/>
      <c r="KSN26" s="323"/>
      <c r="KSO26" s="323"/>
      <c r="KSP26" s="323"/>
      <c r="KSQ26" s="409"/>
      <c r="KSR26" s="409"/>
      <c r="KSS26" s="323"/>
      <c r="KST26" s="323"/>
      <c r="KSU26" s="323"/>
      <c r="KSV26" s="323"/>
      <c r="KSW26" s="323"/>
      <c r="KSX26" s="323"/>
      <c r="KSY26" s="323"/>
      <c r="KSZ26" s="323"/>
      <c r="KTA26" s="323"/>
      <c r="KTB26" s="323"/>
      <c r="KTC26" s="409"/>
      <c r="KTD26" s="409"/>
      <c r="KTE26" s="323"/>
      <c r="KTF26" s="323"/>
      <c r="KTG26" s="323"/>
      <c r="KTH26" s="323"/>
      <c r="KTI26" s="323"/>
      <c r="KTJ26" s="323"/>
      <c r="KTK26" s="323"/>
      <c r="KTL26" s="323"/>
      <c r="KTM26" s="323"/>
      <c r="KTN26" s="323"/>
      <c r="KTO26" s="409"/>
      <c r="KTP26" s="409"/>
      <c r="KTQ26" s="323"/>
      <c r="KTR26" s="323"/>
      <c r="KTS26" s="323"/>
      <c r="KTT26" s="323"/>
      <c r="KTU26" s="323"/>
      <c r="KTV26" s="323"/>
      <c r="KTW26" s="323"/>
      <c r="KTX26" s="323"/>
      <c r="KTY26" s="323"/>
      <c r="KTZ26" s="323"/>
      <c r="KUA26" s="409"/>
      <c r="KUB26" s="409"/>
      <c r="KUC26" s="323"/>
      <c r="KUD26" s="323"/>
      <c r="KUE26" s="323"/>
      <c r="KUF26" s="323"/>
      <c r="KUG26" s="323"/>
      <c r="KUH26" s="323"/>
      <c r="KUI26" s="323"/>
      <c r="KUJ26" s="323"/>
      <c r="KUK26" s="323"/>
      <c r="KUL26" s="323"/>
      <c r="KUM26" s="409"/>
      <c r="KUN26" s="409"/>
      <c r="KUO26" s="323"/>
      <c r="KUP26" s="323"/>
      <c r="KUQ26" s="323"/>
      <c r="KUR26" s="323"/>
      <c r="KUS26" s="323"/>
      <c r="KUT26" s="323"/>
      <c r="KUU26" s="323"/>
      <c r="KUV26" s="323"/>
      <c r="KUW26" s="323"/>
      <c r="KUX26" s="323"/>
      <c r="KUY26" s="409"/>
      <c r="KUZ26" s="409"/>
      <c r="KVA26" s="323"/>
      <c r="KVB26" s="323"/>
      <c r="KVC26" s="323"/>
      <c r="KVD26" s="323"/>
      <c r="KVE26" s="323"/>
      <c r="KVF26" s="323"/>
      <c r="KVG26" s="323"/>
      <c r="KVH26" s="323"/>
      <c r="KVI26" s="323"/>
      <c r="KVJ26" s="323"/>
      <c r="KVK26" s="409"/>
      <c r="KVL26" s="409"/>
      <c r="KVM26" s="323"/>
      <c r="KVN26" s="323"/>
      <c r="KVO26" s="323"/>
      <c r="KVP26" s="323"/>
      <c r="KVQ26" s="323"/>
      <c r="KVR26" s="323"/>
      <c r="KVS26" s="323"/>
      <c r="KVT26" s="323"/>
      <c r="KVU26" s="323"/>
      <c r="KVV26" s="323"/>
      <c r="KVW26" s="409"/>
      <c r="KVX26" s="409"/>
      <c r="KVY26" s="323"/>
      <c r="KVZ26" s="323"/>
      <c r="KWA26" s="323"/>
      <c r="KWB26" s="323"/>
      <c r="KWC26" s="323"/>
      <c r="KWD26" s="323"/>
      <c r="KWE26" s="323"/>
      <c r="KWF26" s="323"/>
      <c r="KWG26" s="323"/>
      <c r="KWH26" s="323"/>
      <c r="KWI26" s="409"/>
      <c r="KWJ26" s="409"/>
      <c r="KWK26" s="323"/>
      <c r="KWL26" s="323"/>
      <c r="KWM26" s="323"/>
      <c r="KWN26" s="323"/>
      <c r="KWO26" s="323"/>
      <c r="KWP26" s="323"/>
      <c r="KWQ26" s="323"/>
      <c r="KWR26" s="323"/>
      <c r="KWS26" s="323"/>
      <c r="KWT26" s="323"/>
      <c r="KWU26" s="409"/>
      <c r="KWV26" s="409"/>
      <c r="KWW26" s="323"/>
      <c r="KWX26" s="323"/>
      <c r="KWY26" s="323"/>
      <c r="KWZ26" s="323"/>
      <c r="KXA26" s="323"/>
      <c r="KXB26" s="323"/>
      <c r="KXC26" s="323"/>
      <c r="KXD26" s="323"/>
      <c r="KXE26" s="323"/>
      <c r="KXF26" s="323"/>
      <c r="KXG26" s="409"/>
      <c r="KXH26" s="409"/>
      <c r="KXI26" s="323"/>
      <c r="KXJ26" s="323"/>
      <c r="KXK26" s="323"/>
      <c r="KXL26" s="323"/>
      <c r="KXM26" s="323"/>
      <c r="KXN26" s="323"/>
      <c r="KXO26" s="323"/>
      <c r="KXP26" s="323"/>
      <c r="KXQ26" s="323"/>
      <c r="KXR26" s="323"/>
      <c r="KXS26" s="409"/>
      <c r="KXT26" s="409"/>
      <c r="KXU26" s="323"/>
      <c r="KXV26" s="323"/>
      <c r="KXW26" s="323"/>
      <c r="KXX26" s="323"/>
      <c r="KXY26" s="323"/>
      <c r="KXZ26" s="323"/>
      <c r="KYA26" s="323"/>
      <c r="KYB26" s="323"/>
      <c r="KYC26" s="323"/>
      <c r="KYD26" s="323"/>
      <c r="KYE26" s="409"/>
      <c r="KYF26" s="409"/>
      <c r="KYG26" s="323"/>
      <c r="KYH26" s="323"/>
      <c r="KYI26" s="323"/>
      <c r="KYJ26" s="323"/>
      <c r="KYK26" s="323"/>
      <c r="KYL26" s="323"/>
      <c r="KYM26" s="323"/>
      <c r="KYN26" s="323"/>
      <c r="KYO26" s="323"/>
      <c r="KYP26" s="323"/>
      <c r="KYQ26" s="409"/>
      <c r="KYR26" s="409"/>
      <c r="KYS26" s="323"/>
      <c r="KYT26" s="323"/>
      <c r="KYU26" s="323"/>
      <c r="KYV26" s="323"/>
      <c r="KYW26" s="323"/>
      <c r="KYX26" s="323"/>
      <c r="KYY26" s="323"/>
      <c r="KYZ26" s="323"/>
      <c r="KZA26" s="323"/>
      <c r="KZB26" s="323"/>
      <c r="KZC26" s="409"/>
      <c r="KZD26" s="409"/>
      <c r="KZE26" s="323"/>
      <c r="KZF26" s="323"/>
      <c r="KZG26" s="323"/>
      <c r="KZH26" s="323"/>
      <c r="KZI26" s="323"/>
      <c r="KZJ26" s="323"/>
      <c r="KZK26" s="323"/>
      <c r="KZL26" s="323"/>
      <c r="KZM26" s="323"/>
      <c r="KZN26" s="323"/>
      <c r="KZO26" s="409"/>
      <c r="KZP26" s="409"/>
      <c r="KZQ26" s="323"/>
      <c r="KZR26" s="323"/>
      <c r="KZS26" s="323"/>
      <c r="KZT26" s="323"/>
      <c r="KZU26" s="323"/>
      <c r="KZV26" s="323"/>
      <c r="KZW26" s="323"/>
      <c r="KZX26" s="323"/>
      <c r="KZY26" s="323"/>
      <c r="KZZ26" s="323"/>
      <c r="LAA26" s="409"/>
      <c r="LAB26" s="409"/>
      <c r="LAC26" s="323"/>
      <c r="LAD26" s="323"/>
      <c r="LAE26" s="323"/>
      <c r="LAF26" s="323"/>
      <c r="LAG26" s="323"/>
      <c r="LAH26" s="323"/>
      <c r="LAI26" s="323"/>
      <c r="LAJ26" s="323"/>
      <c r="LAK26" s="323"/>
      <c r="LAL26" s="323"/>
      <c r="LAM26" s="409"/>
      <c r="LAN26" s="409"/>
      <c r="LAO26" s="323"/>
      <c r="LAP26" s="323"/>
      <c r="LAQ26" s="323"/>
      <c r="LAR26" s="323"/>
      <c r="LAS26" s="323"/>
      <c r="LAT26" s="323"/>
      <c r="LAU26" s="323"/>
      <c r="LAV26" s="323"/>
      <c r="LAW26" s="323"/>
      <c r="LAX26" s="323"/>
      <c r="LAY26" s="409"/>
      <c r="LAZ26" s="409"/>
      <c r="LBA26" s="323"/>
      <c r="LBB26" s="323"/>
      <c r="LBC26" s="323"/>
      <c r="LBD26" s="323"/>
      <c r="LBE26" s="323"/>
      <c r="LBF26" s="323"/>
      <c r="LBG26" s="323"/>
      <c r="LBH26" s="323"/>
      <c r="LBI26" s="323"/>
      <c r="LBJ26" s="323"/>
      <c r="LBK26" s="409"/>
      <c r="LBL26" s="409"/>
      <c r="LBM26" s="323"/>
      <c r="LBN26" s="323"/>
      <c r="LBO26" s="323"/>
      <c r="LBP26" s="323"/>
      <c r="LBQ26" s="323"/>
      <c r="LBR26" s="323"/>
      <c r="LBS26" s="323"/>
      <c r="LBT26" s="323"/>
      <c r="LBU26" s="323"/>
      <c r="LBV26" s="323"/>
      <c r="LBW26" s="409"/>
      <c r="LBX26" s="409"/>
      <c r="LBY26" s="323"/>
      <c r="LBZ26" s="323"/>
      <c r="LCA26" s="323"/>
      <c r="LCB26" s="323"/>
      <c r="LCC26" s="323"/>
      <c r="LCD26" s="323"/>
      <c r="LCE26" s="323"/>
      <c r="LCF26" s="323"/>
      <c r="LCG26" s="323"/>
      <c r="LCH26" s="323"/>
      <c r="LCI26" s="409"/>
      <c r="LCJ26" s="409"/>
      <c r="LCK26" s="323"/>
      <c r="LCL26" s="323"/>
      <c r="LCM26" s="323"/>
      <c r="LCN26" s="323"/>
      <c r="LCO26" s="323"/>
      <c r="LCP26" s="323"/>
      <c r="LCQ26" s="323"/>
      <c r="LCR26" s="323"/>
      <c r="LCS26" s="323"/>
      <c r="LCT26" s="323"/>
      <c r="LCU26" s="409"/>
      <c r="LCV26" s="409"/>
      <c r="LCW26" s="323"/>
      <c r="LCX26" s="323"/>
      <c r="LCY26" s="323"/>
      <c r="LCZ26" s="323"/>
      <c r="LDA26" s="323"/>
      <c r="LDB26" s="323"/>
      <c r="LDC26" s="323"/>
      <c r="LDD26" s="323"/>
      <c r="LDE26" s="323"/>
      <c r="LDF26" s="323"/>
      <c r="LDG26" s="409"/>
      <c r="LDH26" s="409"/>
      <c r="LDI26" s="323"/>
      <c r="LDJ26" s="323"/>
      <c r="LDK26" s="323"/>
      <c r="LDL26" s="323"/>
      <c r="LDM26" s="323"/>
      <c r="LDN26" s="323"/>
      <c r="LDO26" s="323"/>
      <c r="LDP26" s="323"/>
      <c r="LDQ26" s="323"/>
      <c r="LDR26" s="323"/>
      <c r="LDS26" s="409"/>
      <c r="LDT26" s="409"/>
      <c r="LDU26" s="323"/>
      <c r="LDV26" s="323"/>
      <c r="LDW26" s="323"/>
      <c r="LDX26" s="323"/>
      <c r="LDY26" s="323"/>
      <c r="LDZ26" s="323"/>
      <c r="LEA26" s="323"/>
      <c r="LEB26" s="323"/>
      <c r="LEC26" s="323"/>
      <c r="LED26" s="323"/>
      <c r="LEE26" s="409"/>
      <c r="LEF26" s="409"/>
      <c r="LEG26" s="323"/>
      <c r="LEH26" s="323"/>
      <c r="LEI26" s="323"/>
      <c r="LEJ26" s="323"/>
      <c r="LEK26" s="323"/>
      <c r="LEL26" s="323"/>
      <c r="LEM26" s="323"/>
      <c r="LEN26" s="323"/>
      <c r="LEO26" s="323"/>
      <c r="LEP26" s="323"/>
      <c r="LEQ26" s="409"/>
      <c r="LER26" s="409"/>
      <c r="LES26" s="323"/>
      <c r="LET26" s="323"/>
      <c r="LEU26" s="323"/>
      <c r="LEV26" s="323"/>
      <c r="LEW26" s="323"/>
      <c r="LEX26" s="323"/>
      <c r="LEY26" s="323"/>
      <c r="LEZ26" s="323"/>
      <c r="LFA26" s="323"/>
      <c r="LFB26" s="323"/>
      <c r="LFC26" s="409"/>
      <c r="LFD26" s="409"/>
      <c r="LFE26" s="323"/>
      <c r="LFF26" s="323"/>
      <c r="LFG26" s="323"/>
      <c r="LFH26" s="323"/>
      <c r="LFI26" s="323"/>
      <c r="LFJ26" s="323"/>
      <c r="LFK26" s="323"/>
      <c r="LFL26" s="323"/>
      <c r="LFM26" s="323"/>
      <c r="LFN26" s="323"/>
      <c r="LFO26" s="409"/>
      <c r="LFP26" s="409"/>
      <c r="LFQ26" s="323"/>
      <c r="LFR26" s="323"/>
      <c r="LFS26" s="323"/>
      <c r="LFT26" s="323"/>
      <c r="LFU26" s="323"/>
      <c r="LFV26" s="323"/>
      <c r="LFW26" s="323"/>
      <c r="LFX26" s="323"/>
      <c r="LFY26" s="323"/>
      <c r="LFZ26" s="323"/>
      <c r="LGA26" s="409"/>
      <c r="LGB26" s="409"/>
      <c r="LGC26" s="323"/>
      <c r="LGD26" s="323"/>
      <c r="LGE26" s="323"/>
      <c r="LGF26" s="323"/>
      <c r="LGG26" s="323"/>
      <c r="LGH26" s="323"/>
      <c r="LGI26" s="323"/>
      <c r="LGJ26" s="323"/>
      <c r="LGK26" s="323"/>
      <c r="LGL26" s="323"/>
      <c r="LGM26" s="409"/>
      <c r="LGN26" s="409"/>
      <c r="LGO26" s="323"/>
      <c r="LGP26" s="323"/>
      <c r="LGQ26" s="323"/>
      <c r="LGR26" s="323"/>
      <c r="LGS26" s="323"/>
      <c r="LGT26" s="323"/>
      <c r="LGU26" s="323"/>
      <c r="LGV26" s="323"/>
      <c r="LGW26" s="323"/>
      <c r="LGX26" s="323"/>
      <c r="LGY26" s="409"/>
      <c r="LGZ26" s="409"/>
      <c r="LHA26" s="323"/>
      <c r="LHB26" s="323"/>
      <c r="LHC26" s="323"/>
      <c r="LHD26" s="323"/>
      <c r="LHE26" s="323"/>
      <c r="LHF26" s="323"/>
      <c r="LHG26" s="323"/>
      <c r="LHH26" s="323"/>
      <c r="LHI26" s="323"/>
      <c r="LHJ26" s="323"/>
      <c r="LHK26" s="409"/>
      <c r="LHL26" s="409"/>
      <c r="LHM26" s="323"/>
      <c r="LHN26" s="323"/>
      <c r="LHO26" s="323"/>
      <c r="LHP26" s="323"/>
      <c r="LHQ26" s="323"/>
      <c r="LHR26" s="323"/>
      <c r="LHS26" s="323"/>
      <c r="LHT26" s="323"/>
      <c r="LHU26" s="323"/>
      <c r="LHV26" s="323"/>
      <c r="LHW26" s="409"/>
      <c r="LHX26" s="409"/>
      <c r="LHY26" s="323"/>
      <c r="LHZ26" s="323"/>
      <c r="LIA26" s="323"/>
      <c r="LIB26" s="323"/>
      <c r="LIC26" s="323"/>
      <c r="LID26" s="323"/>
      <c r="LIE26" s="323"/>
      <c r="LIF26" s="323"/>
      <c r="LIG26" s="323"/>
      <c r="LIH26" s="323"/>
      <c r="LII26" s="409"/>
      <c r="LIJ26" s="409"/>
      <c r="LIK26" s="323"/>
      <c r="LIL26" s="323"/>
      <c r="LIM26" s="323"/>
      <c r="LIN26" s="323"/>
      <c r="LIO26" s="323"/>
      <c r="LIP26" s="323"/>
      <c r="LIQ26" s="323"/>
      <c r="LIR26" s="323"/>
      <c r="LIS26" s="323"/>
      <c r="LIT26" s="323"/>
      <c r="LIU26" s="409"/>
      <c r="LIV26" s="409"/>
      <c r="LIW26" s="323"/>
      <c r="LIX26" s="323"/>
      <c r="LIY26" s="323"/>
      <c r="LIZ26" s="323"/>
      <c r="LJA26" s="323"/>
      <c r="LJB26" s="323"/>
      <c r="LJC26" s="323"/>
      <c r="LJD26" s="323"/>
      <c r="LJE26" s="323"/>
      <c r="LJF26" s="323"/>
      <c r="LJG26" s="409"/>
      <c r="LJH26" s="409"/>
      <c r="LJI26" s="323"/>
      <c r="LJJ26" s="323"/>
      <c r="LJK26" s="323"/>
      <c r="LJL26" s="323"/>
      <c r="LJM26" s="323"/>
      <c r="LJN26" s="323"/>
      <c r="LJO26" s="323"/>
      <c r="LJP26" s="323"/>
      <c r="LJQ26" s="323"/>
      <c r="LJR26" s="323"/>
      <c r="LJS26" s="409"/>
      <c r="LJT26" s="409"/>
      <c r="LJU26" s="323"/>
      <c r="LJV26" s="323"/>
      <c r="LJW26" s="323"/>
      <c r="LJX26" s="323"/>
      <c r="LJY26" s="323"/>
      <c r="LJZ26" s="323"/>
      <c r="LKA26" s="323"/>
      <c r="LKB26" s="323"/>
      <c r="LKC26" s="323"/>
      <c r="LKD26" s="323"/>
      <c r="LKE26" s="409"/>
      <c r="LKF26" s="409"/>
      <c r="LKG26" s="323"/>
      <c r="LKH26" s="323"/>
      <c r="LKI26" s="323"/>
      <c r="LKJ26" s="323"/>
      <c r="LKK26" s="323"/>
      <c r="LKL26" s="323"/>
      <c r="LKM26" s="323"/>
      <c r="LKN26" s="323"/>
      <c r="LKO26" s="323"/>
      <c r="LKP26" s="323"/>
      <c r="LKQ26" s="409"/>
      <c r="LKR26" s="409"/>
      <c r="LKS26" s="323"/>
      <c r="LKT26" s="323"/>
      <c r="LKU26" s="323"/>
      <c r="LKV26" s="323"/>
      <c r="LKW26" s="323"/>
      <c r="LKX26" s="323"/>
      <c r="LKY26" s="323"/>
      <c r="LKZ26" s="323"/>
      <c r="LLA26" s="323"/>
      <c r="LLB26" s="323"/>
      <c r="LLC26" s="409"/>
      <c r="LLD26" s="409"/>
      <c r="LLE26" s="323"/>
      <c r="LLF26" s="323"/>
      <c r="LLG26" s="323"/>
      <c r="LLH26" s="323"/>
      <c r="LLI26" s="323"/>
      <c r="LLJ26" s="323"/>
      <c r="LLK26" s="323"/>
      <c r="LLL26" s="323"/>
      <c r="LLM26" s="323"/>
      <c r="LLN26" s="323"/>
      <c r="LLO26" s="409"/>
      <c r="LLP26" s="409"/>
      <c r="LLQ26" s="323"/>
      <c r="LLR26" s="323"/>
      <c r="LLS26" s="323"/>
      <c r="LLT26" s="323"/>
      <c r="LLU26" s="323"/>
      <c r="LLV26" s="323"/>
      <c r="LLW26" s="323"/>
      <c r="LLX26" s="323"/>
      <c r="LLY26" s="323"/>
      <c r="LLZ26" s="323"/>
      <c r="LMA26" s="409"/>
      <c r="LMB26" s="409"/>
      <c r="LMC26" s="323"/>
      <c r="LMD26" s="323"/>
      <c r="LME26" s="323"/>
      <c r="LMF26" s="323"/>
      <c r="LMG26" s="323"/>
      <c r="LMH26" s="323"/>
      <c r="LMI26" s="323"/>
      <c r="LMJ26" s="323"/>
      <c r="LMK26" s="323"/>
      <c r="LML26" s="323"/>
      <c r="LMM26" s="409"/>
      <c r="LMN26" s="409"/>
      <c r="LMO26" s="323"/>
      <c r="LMP26" s="323"/>
      <c r="LMQ26" s="323"/>
      <c r="LMR26" s="323"/>
      <c r="LMS26" s="323"/>
      <c r="LMT26" s="323"/>
      <c r="LMU26" s="323"/>
      <c r="LMV26" s="323"/>
      <c r="LMW26" s="323"/>
      <c r="LMX26" s="323"/>
      <c r="LMY26" s="409"/>
      <c r="LMZ26" s="409"/>
      <c r="LNA26" s="323"/>
      <c r="LNB26" s="323"/>
      <c r="LNC26" s="323"/>
      <c r="LND26" s="323"/>
      <c r="LNE26" s="323"/>
      <c r="LNF26" s="323"/>
      <c r="LNG26" s="323"/>
      <c r="LNH26" s="323"/>
      <c r="LNI26" s="323"/>
      <c r="LNJ26" s="323"/>
      <c r="LNK26" s="409"/>
      <c r="LNL26" s="409"/>
      <c r="LNM26" s="323"/>
      <c r="LNN26" s="323"/>
      <c r="LNO26" s="323"/>
      <c r="LNP26" s="323"/>
      <c r="LNQ26" s="323"/>
      <c r="LNR26" s="323"/>
      <c r="LNS26" s="323"/>
      <c r="LNT26" s="323"/>
      <c r="LNU26" s="323"/>
      <c r="LNV26" s="323"/>
      <c r="LNW26" s="409"/>
      <c r="LNX26" s="409"/>
      <c r="LNY26" s="323"/>
      <c r="LNZ26" s="323"/>
      <c r="LOA26" s="323"/>
      <c r="LOB26" s="323"/>
      <c r="LOC26" s="323"/>
      <c r="LOD26" s="323"/>
      <c r="LOE26" s="323"/>
      <c r="LOF26" s="323"/>
      <c r="LOG26" s="323"/>
      <c r="LOH26" s="323"/>
      <c r="LOI26" s="409"/>
      <c r="LOJ26" s="409"/>
      <c r="LOK26" s="323"/>
      <c r="LOL26" s="323"/>
      <c r="LOM26" s="323"/>
      <c r="LON26" s="323"/>
      <c r="LOO26" s="323"/>
      <c r="LOP26" s="323"/>
      <c r="LOQ26" s="323"/>
      <c r="LOR26" s="323"/>
      <c r="LOS26" s="323"/>
      <c r="LOT26" s="323"/>
      <c r="LOU26" s="409"/>
      <c r="LOV26" s="409"/>
      <c r="LOW26" s="323"/>
      <c r="LOX26" s="323"/>
      <c r="LOY26" s="323"/>
      <c r="LOZ26" s="323"/>
      <c r="LPA26" s="323"/>
      <c r="LPB26" s="323"/>
      <c r="LPC26" s="323"/>
      <c r="LPD26" s="323"/>
      <c r="LPE26" s="323"/>
      <c r="LPF26" s="323"/>
      <c r="LPG26" s="409"/>
      <c r="LPH26" s="409"/>
      <c r="LPI26" s="323"/>
      <c r="LPJ26" s="323"/>
      <c r="LPK26" s="323"/>
      <c r="LPL26" s="323"/>
      <c r="LPM26" s="323"/>
      <c r="LPN26" s="323"/>
      <c r="LPO26" s="323"/>
      <c r="LPP26" s="323"/>
      <c r="LPQ26" s="323"/>
      <c r="LPR26" s="323"/>
      <c r="LPS26" s="409"/>
      <c r="LPT26" s="409"/>
      <c r="LPU26" s="323"/>
      <c r="LPV26" s="323"/>
      <c r="LPW26" s="323"/>
      <c r="LPX26" s="323"/>
      <c r="LPY26" s="323"/>
      <c r="LPZ26" s="323"/>
      <c r="LQA26" s="323"/>
      <c r="LQB26" s="323"/>
      <c r="LQC26" s="323"/>
      <c r="LQD26" s="323"/>
      <c r="LQE26" s="409"/>
      <c r="LQF26" s="409"/>
      <c r="LQG26" s="323"/>
      <c r="LQH26" s="323"/>
      <c r="LQI26" s="323"/>
      <c r="LQJ26" s="323"/>
      <c r="LQK26" s="323"/>
      <c r="LQL26" s="323"/>
      <c r="LQM26" s="323"/>
      <c r="LQN26" s="323"/>
      <c r="LQO26" s="323"/>
      <c r="LQP26" s="323"/>
      <c r="LQQ26" s="409"/>
      <c r="LQR26" s="409"/>
      <c r="LQS26" s="323"/>
      <c r="LQT26" s="323"/>
      <c r="LQU26" s="323"/>
      <c r="LQV26" s="323"/>
      <c r="LQW26" s="323"/>
      <c r="LQX26" s="323"/>
      <c r="LQY26" s="323"/>
      <c r="LQZ26" s="323"/>
      <c r="LRA26" s="323"/>
      <c r="LRB26" s="323"/>
      <c r="LRC26" s="409"/>
      <c r="LRD26" s="409"/>
      <c r="LRE26" s="323"/>
      <c r="LRF26" s="323"/>
      <c r="LRG26" s="323"/>
      <c r="LRH26" s="323"/>
      <c r="LRI26" s="323"/>
      <c r="LRJ26" s="323"/>
      <c r="LRK26" s="323"/>
      <c r="LRL26" s="323"/>
      <c r="LRM26" s="323"/>
      <c r="LRN26" s="323"/>
      <c r="LRO26" s="409"/>
      <c r="LRP26" s="409"/>
      <c r="LRQ26" s="323"/>
      <c r="LRR26" s="323"/>
      <c r="LRS26" s="323"/>
      <c r="LRT26" s="323"/>
      <c r="LRU26" s="323"/>
      <c r="LRV26" s="323"/>
      <c r="LRW26" s="323"/>
      <c r="LRX26" s="323"/>
      <c r="LRY26" s="323"/>
      <c r="LRZ26" s="323"/>
      <c r="LSA26" s="409"/>
      <c r="LSB26" s="409"/>
      <c r="LSC26" s="323"/>
      <c r="LSD26" s="323"/>
      <c r="LSE26" s="323"/>
      <c r="LSF26" s="323"/>
      <c r="LSG26" s="323"/>
      <c r="LSH26" s="323"/>
      <c r="LSI26" s="323"/>
      <c r="LSJ26" s="323"/>
      <c r="LSK26" s="323"/>
      <c r="LSL26" s="323"/>
      <c r="LSM26" s="409"/>
      <c r="LSN26" s="409"/>
      <c r="LSO26" s="323"/>
      <c r="LSP26" s="323"/>
      <c r="LSQ26" s="323"/>
      <c r="LSR26" s="323"/>
      <c r="LSS26" s="323"/>
      <c r="LST26" s="323"/>
      <c r="LSU26" s="323"/>
      <c r="LSV26" s="323"/>
      <c r="LSW26" s="323"/>
      <c r="LSX26" s="323"/>
      <c r="LSY26" s="409"/>
      <c r="LSZ26" s="409"/>
      <c r="LTA26" s="323"/>
      <c r="LTB26" s="323"/>
      <c r="LTC26" s="323"/>
      <c r="LTD26" s="323"/>
      <c r="LTE26" s="323"/>
      <c r="LTF26" s="323"/>
      <c r="LTG26" s="323"/>
      <c r="LTH26" s="323"/>
      <c r="LTI26" s="323"/>
      <c r="LTJ26" s="323"/>
      <c r="LTK26" s="409"/>
      <c r="LTL26" s="409"/>
      <c r="LTM26" s="323"/>
      <c r="LTN26" s="323"/>
      <c r="LTO26" s="323"/>
      <c r="LTP26" s="323"/>
      <c r="LTQ26" s="323"/>
      <c r="LTR26" s="323"/>
      <c r="LTS26" s="323"/>
      <c r="LTT26" s="323"/>
      <c r="LTU26" s="323"/>
      <c r="LTV26" s="323"/>
      <c r="LTW26" s="409"/>
      <c r="LTX26" s="409"/>
      <c r="LTY26" s="323"/>
      <c r="LTZ26" s="323"/>
      <c r="LUA26" s="323"/>
      <c r="LUB26" s="323"/>
      <c r="LUC26" s="323"/>
      <c r="LUD26" s="323"/>
      <c r="LUE26" s="323"/>
      <c r="LUF26" s="323"/>
      <c r="LUG26" s="323"/>
      <c r="LUH26" s="323"/>
      <c r="LUI26" s="409"/>
      <c r="LUJ26" s="409"/>
      <c r="LUK26" s="323"/>
      <c r="LUL26" s="323"/>
      <c r="LUM26" s="323"/>
      <c r="LUN26" s="323"/>
      <c r="LUO26" s="323"/>
      <c r="LUP26" s="323"/>
      <c r="LUQ26" s="323"/>
      <c r="LUR26" s="323"/>
      <c r="LUS26" s="323"/>
      <c r="LUT26" s="323"/>
      <c r="LUU26" s="409"/>
      <c r="LUV26" s="409"/>
      <c r="LUW26" s="323"/>
      <c r="LUX26" s="323"/>
      <c r="LUY26" s="323"/>
      <c r="LUZ26" s="323"/>
      <c r="LVA26" s="323"/>
      <c r="LVB26" s="323"/>
      <c r="LVC26" s="323"/>
      <c r="LVD26" s="323"/>
      <c r="LVE26" s="323"/>
      <c r="LVF26" s="323"/>
      <c r="LVG26" s="409"/>
      <c r="LVH26" s="409"/>
      <c r="LVI26" s="323"/>
      <c r="LVJ26" s="323"/>
      <c r="LVK26" s="323"/>
      <c r="LVL26" s="323"/>
      <c r="LVM26" s="323"/>
      <c r="LVN26" s="323"/>
      <c r="LVO26" s="323"/>
      <c r="LVP26" s="323"/>
      <c r="LVQ26" s="323"/>
      <c r="LVR26" s="323"/>
      <c r="LVS26" s="409"/>
      <c r="LVT26" s="409"/>
      <c r="LVU26" s="323"/>
      <c r="LVV26" s="323"/>
      <c r="LVW26" s="323"/>
      <c r="LVX26" s="323"/>
      <c r="LVY26" s="323"/>
      <c r="LVZ26" s="323"/>
      <c r="LWA26" s="323"/>
      <c r="LWB26" s="323"/>
      <c r="LWC26" s="323"/>
      <c r="LWD26" s="323"/>
      <c r="LWE26" s="409"/>
      <c r="LWF26" s="409"/>
      <c r="LWG26" s="323"/>
      <c r="LWH26" s="323"/>
      <c r="LWI26" s="323"/>
      <c r="LWJ26" s="323"/>
      <c r="LWK26" s="323"/>
      <c r="LWL26" s="323"/>
      <c r="LWM26" s="323"/>
      <c r="LWN26" s="323"/>
      <c r="LWO26" s="323"/>
      <c r="LWP26" s="323"/>
      <c r="LWQ26" s="409"/>
      <c r="LWR26" s="409"/>
      <c r="LWS26" s="323"/>
      <c r="LWT26" s="323"/>
      <c r="LWU26" s="323"/>
      <c r="LWV26" s="323"/>
      <c r="LWW26" s="323"/>
      <c r="LWX26" s="323"/>
      <c r="LWY26" s="323"/>
      <c r="LWZ26" s="323"/>
      <c r="LXA26" s="323"/>
      <c r="LXB26" s="323"/>
      <c r="LXC26" s="409"/>
      <c r="LXD26" s="409"/>
      <c r="LXE26" s="323"/>
      <c r="LXF26" s="323"/>
      <c r="LXG26" s="323"/>
      <c r="LXH26" s="323"/>
      <c r="LXI26" s="323"/>
      <c r="LXJ26" s="323"/>
      <c r="LXK26" s="323"/>
      <c r="LXL26" s="323"/>
      <c r="LXM26" s="323"/>
      <c r="LXN26" s="323"/>
      <c r="LXO26" s="409"/>
      <c r="LXP26" s="409"/>
      <c r="LXQ26" s="323"/>
      <c r="LXR26" s="323"/>
      <c r="LXS26" s="323"/>
      <c r="LXT26" s="323"/>
      <c r="LXU26" s="323"/>
      <c r="LXV26" s="323"/>
      <c r="LXW26" s="323"/>
      <c r="LXX26" s="323"/>
      <c r="LXY26" s="323"/>
      <c r="LXZ26" s="323"/>
      <c r="LYA26" s="409"/>
      <c r="LYB26" s="409"/>
      <c r="LYC26" s="323"/>
      <c r="LYD26" s="323"/>
      <c r="LYE26" s="323"/>
      <c r="LYF26" s="323"/>
      <c r="LYG26" s="323"/>
      <c r="LYH26" s="323"/>
      <c r="LYI26" s="323"/>
      <c r="LYJ26" s="323"/>
      <c r="LYK26" s="323"/>
      <c r="LYL26" s="323"/>
      <c r="LYM26" s="409"/>
      <c r="LYN26" s="409"/>
      <c r="LYO26" s="323"/>
      <c r="LYP26" s="323"/>
      <c r="LYQ26" s="323"/>
      <c r="LYR26" s="323"/>
      <c r="LYS26" s="323"/>
      <c r="LYT26" s="323"/>
      <c r="LYU26" s="323"/>
      <c r="LYV26" s="323"/>
      <c r="LYW26" s="323"/>
      <c r="LYX26" s="323"/>
      <c r="LYY26" s="409"/>
      <c r="LYZ26" s="409"/>
      <c r="LZA26" s="323"/>
      <c r="LZB26" s="323"/>
      <c r="LZC26" s="323"/>
      <c r="LZD26" s="323"/>
      <c r="LZE26" s="323"/>
      <c r="LZF26" s="323"/>
      <c r="LZG26" s="323"/>
      <c r="LZH26" s="323"/>
      <c r="LZI26" s="323"/>
      <c r="LZJ26" s="323"/>
      <c r="LZK26" s="409"/>
      <c r="LZL26" s="409"/>
      <c r="LZM26" s="323"/>
      <c r="LZN26" s="323"/>
      <c r="LZO26" s="323"/>
      <c r="LZP26" s="323"/>
      <c r="LZQ26" s="323"/>
      <c r="LZR26" s="323"/>
      <c r="LZS26" s="323"/>
      <c r="LZT26" s="323"/>
      <c r="LZU26" s="323"/>
      <c r="LZV26" s="323"/>
      <c r="LZW26" s="409"/>
      <c r="LZX26" s="409"/>
      <c r="LZY26" s="323"/>
      <c r="LZZ26" s="323"/>
      <c r="MAA26" s="323"/>
      <c r="MAB26" s="323"/>
      <c r="MAC26" s="323"/>
      <c r="MAD26" s="323"/>
      <c r="MAE26" s="323"/>
      <c r="MAF26" s="323"/>
      <c r="MAG26" s="323"/>
      <c r="MAH26" s="323"/>
      <c r="MAI26" s="409"/>
      <c r="MAJ26" s="409"/>
      <c r="MAK26" s="323"/>
      <c r="MAL26" s="323"/>
      <c r="MAM26" s="323"/>
      <c r="MAN26" s="323"/>
      <c r="MAO26" s="323"/>
      <c r="MAP26" s="323"/>
      <c r="MAQ26" s="323"/>
      <c r="MAR26" s="323"/>
      <c r="MAS26" s="323"/>
      <c r="MAT26" s="323"/>
      <c r="MAU26" s="409"/>
      <c r="MAV26" s="409"/>
      <c r="MAW26" s="323"/>
      <c r="MAX26" s="323"/>
      <c r="MAY26" s="323"/>
      <c r="MAZ26" s="323"/>
      <c r="MBA26" s="323"/>
      <c r="MBB26" s="323"/>
      <c r="MBC26" s="323"/>
      <c r="MBD26" s="323"/>
      <c r="MBE26" s="323"/>
      <c r="MBF26" s="323"/>
      <c r="MBG26" s="409"/>
      <c r="MBH26" s="409"/>
      <c r="MBI26" s="323"/>
      <c r="MBJ26" s="323"/>
      <c r="MBK26" s="323"/>
      <c r="MBL26" s="323"/>
      <c r="MBM26" s="323"/>
      <c r="MBN26" s="323"/>
      <c r="MBO26" s="323"/>
      <c r="MBP26" s="323"/>
      <c r="MBQ26" s="323"/>
      <c r="MBR26" s="323"/>
      <c r="MBS26" s="409"/>
      <c r="MBT26" s="409"/>
      <c r="MBU26" s="323"/>
      <c r="MBV26" s="323"/>
      <c r="MBW26" s="323"/>
      <c r="MBX26" s="323"/>
      <c r="MBY26" s="323"/>
      <c r="MBZ26" s="323"/>
      <c r="MCA26" s="323"/>
      <c r="MCB26" s="323"/>
      <c r="MCC26" s="323"/>
      <c r="MCD26" s="323"/>
      <c r="MCE26" s="409"/>
      <c r="MCF26" s="409"/>
      <c r="MCG26" s="323"/>
      <c r="MCH26" s="323"/>
      <c r="MCI26" s="323"/>
      <c r="MCJ26" s="323"/>
      <c r="MCK26" s="323"/>
      <c r="MCL26" s="323"/>
      <c r="MCM26" s="323"/>
      <c r="MCN26" s="323"/>
      <c r="MCO26" s="323"/>
      <c r="MCP26" s="323"/>
      <c r="MCQ26" s="409"/>
      <c r="MCR26" s="409"/>
      <c r="MCS26" s="323"/>
      <c r="MCT26" s="323"/>
      <c r="MCU26" s="323"/>
      <c r="MCV26" s="323"/>
      <c r="MCW26" s="323"/>
      <c r="MCX26" s="323"/>
      <c r="MCY26" s="323"/>
      <c r="MCZ26" s="323"/>
      <c r="MDA26" s="323"/>
      <c r="MDB26" s="323"/>
      <c r="MDC26" s="409"/>
      <c r="MDD26" s="409"/>
      <c r="MDE26" s="323"/>
      <c r="MDF26" s="323"/>
      <c r="MDG26" s="323"/>
      <c r="MDH26" s="323"/>
      <c r="MDI26" s="323"/>
      <c r="MDJ26" s="323"/>
      <c r="MDK26" s="323"/>
      <c r="MDL26" s="323"/>
      <c r="MDM26" s="323"/>
      <c r="MDN26" s="323"/>
      <c r="MDO26" s="409"/>
      <c r="MDP26" s="409"/>
      <c r="MDQ26" s="323"/>
      <c r="MDR26" s="323"/>
      <c r="MDS26" s="323"/>
      <c r="MDT26" s="323"/>
      <c r="MDU26" s="323"/>
      <c r="MDV26" s="323"/>
      <c r="MDW26" s="323"/>
      <c r="MDX26" s="323"/>
      <c r="MDY26" s="323"/>
      <c r="MDZ26" s="323"/>
      <c r="MEA26" s="409"/>
      <c r="MEB26" s="409"/>
      <c r="MEC26" s="323"/>
      <c r="MED26" s="323"/>
      <c r="MEE26" s="323"/>
      <c r="MEF26" s="323"/>
      <c r="MEG26" s="323"/>
      <c r="MEH26" s="323"/>
      <c r="MEI26" s="323"/>
      <c r="MEJ26" s="323"/>
      <c r="MEK26" s="323"/>
      <c r="MEL26" s="323"/>
      <c r="MEM26" s="409"/>
      <c r="MEN26" s="409"/>
      <c r="MEO26" s="323"/>
      <c r="MEP26" s="323"/>
      <c r="MEQ26" s="323"/>
      <c r="MER26" s="323"/>
      <c r="MES26" s="323"/>
      <c r="MET26" s="323"/>
      <c r="MEU26" s="323"/>
      <c r="MEV26" s="323"/>
      <c r="MEW26" s="323"/>
      <c r="MEX26" s="323"/>
      <c r="MEY26" s="409"/>
      <c r="MEZ26" s="409"/>
      <c r="MFA26" s="323"/>
      <c r="MFB26" s="323"/>
      <c r="MFC26" s="323"/>
      <c r="MFD26" s="323"/>
      <c r="MFE26" s="323"/>
      <c r="MFF26" s="323"/>
      <c r="MFG26" s="323"/>
      <c r="MFH26" s="323"/>
      <c r="MFI26" s="323"/>
      <c r="MFJ26" s="323"/>
      <c r="MFK26" s="409"/>
      <c r="MFL26" s="409"/>
      <c r="MFM26" s="323"/>
      <c r="MFN26" s="323"/>
      <c r="MFO26" s="323"/>
      <c r="MFP26" s="323"/>
      <c r="MFQ26" s="323"/>
      <c r="MFR26" s="323"/>
      <c r="MFS26" s="323"/>
      <c r="MFT26" s="323"/>
      <c r="MFU26" s="323"/>
      <c r="MFV26" s="323"/>
      <c r="MFW26" s="409"/>
      <c r="MFX26" s="409"/>
      <c r="MFY26" s="323"/>
      <c r="MFZ26" s="323"/>
      <c r="MGA26" s="323"/>
      <c r="MGB26" s="323"/>
      <c r="MGC26" s="323"/>
      <c r="MGD26" s="323"/>
      <c r="MGE26" s="323"/>
      <c r="MGF26" s="323"/>
      <c r="MGG26" s="323"/>
      <c r="MGH26" s="323"/>
      <c r="MGI26" s="409"/>
      <c r="MGJ26" s="409"/>
      <c r="MGK26" s="323"/>
      <c r="MGL26" s="323"/>
      <c r="MGM26" s="323"/>
      <c r="MGN26" s="323"/>
      <c r="MGO26" s="323"/>
      <c r="MGP26" s="323"/>
      <c r="MGQ26" s="323"/>
      <c r="MGR26" s="323"/>
      <c r="MGS26" s="323"/>
      <c r="MGT26" s="323"/>
      <c r="MGU26" s="409"/>
      <c r="MGV26" s="409"/>
      <c r="MGW26" s="323"/>
      <c r="MGX26" s="323"/>
      <c r="MGY26" s="323"/>
      <c r="MGZ26" s="323"/>
      <c r="MHA26" s="323"/>
      <c r="MHB26" s="323"/>
      <c r="MHC26" s="323"/>
      <c r="MHD26" s="323"/>
      <c r="MHE26" s="323"/>
      <c r="MHF26" s="323"/>
      <c r="MHG26" s="409"/>
      <c r="MHH26" s="409"/>
      <c r="MHI26" s="323"/>
      <c r="MHJ26" s="323"/>
      <c r="MHK26" s="323"/>
      <c r="MHL26" s="323"/>
      <c r="MHM26" s="323"/>
      <c r="MHN26" s="323"/>
      <c r="MHO26" s="323"/>
      <c r="MHP26" s="323"/>
      <c r="MHQ26" s="323"/>
      <c r="MHR26" s="323"/>
      <c r="MHS26" s="409"/>
      <c r="MHT26" s="409"/>
      <c r="MHU26" s="323"/>
      <c r="MHV26" s="323"/>
      <c r="MHW26" s="323"/>
      <c r="MHX26" s="323"/>
      <c r="MHY26" s="323"/>
      <c r="MHZ26" s="323"/>
      <c r="MIA26" s="323"/>
      <c r="MIB26" s="323"/>
      <c r="MIC26" s="323"/>
      <c r="MID26" s="323"/>
      <c r="MIE26" s="409"/>
      <c r="MIF26" s="409"/>
      <c r="MIG26" s="323"/>
      <c r="MIH26" s="323"/>
      <c r="MII26" s="323"/>
      <c r="MIJ26" s="323"/>
      <c r="MIK26" s="323"/>
      <c r="MIL26" s="323"/>
      <c r="MIM26" s="323"/>
      <c r="MIN26" s="323"/>
      <c r="MIO26" s="323"/>
      <c r="MIP26" s="323"/>
      <c r="MIQ26" s="409"/>
      <c r="MIR26" s="409"/>
      <c r="MIS26" s="323"/>
      <c r="MIT26" s="323"/>
      <c r="MIU26" s="323"/>
      <c r="MIV26" s="323"/>
      <c r="MIW26" s="323"/>
      <c r="MIX26" s="323"/>
      <c r="MIY26" s="323"/>
      <c r="MIZ26" s="323"/>
      <c r="MJA26" s="323"/>
      <c r="MJB26" s="323"/>
      <c r="MJC26" s="409"/>
      <c r="MJD26" s="409"/>
      <c r="MJE26" s="323"/>
      <c r="MJF26" s="323"/>
      <c r="MJG26" s="323"/>
      <c r="MJH26" s="323"/>
      <c r="MJI26" s="323"/>
      <c r="MJJ26" s="323"/>
      <c r="MJK26" s="323"/>
      <c r="MJL26" s="323"/>
      <c r="MJM26" s="323"/>
      <c r="MJN26" s="323"/>
      <c r="MJO26" s="409"/>
      <c r="MJP26" s="409"/>
      <c r="MJQ26" s="323"/>
      <c r="MJR26" s="323"/>
      <c r="MJS26" s="323"/>
      <c r="MJT26" s="323"/>
      <c r="MJU26" s="323"/>
      <c r="MJV26" s="323"/>
      <c r="MJW26" s="323"/>
      <c r="MJX26" s="323"/>
      <c r="MJY26" s="323"/>
      <c r="MJZ26" s="323"/>
      <c r="MKA26" s="409"/>
      <c r="MKB26" s="409"/>
      <c r="MKC26" s="323"/>
      <c r="MKD26" s="323"/>
      <c r="MKE26" s="323"/>
      <c r="MKF26" s="323"/>
      <c r="MKG26" s="323"/>
      <c r="MKH26" s="323"/>
      <c r="MKI26" s="323"/>
      <c r="MKJ26" s="323"/>
      <c r="MKK26" s="323"/>
      <c r="MKL26" s="323"/>
      <c r="MKM26" s="409"/>
      <c r="MKN26" s="409"/>
      <c r="MKO26" s="323"/>
      <c r="MKP26" s="323"/>
      <c r="MKQ26" s="323"/>
      <c r="MKR26" s="323"/>
      <c r="MKS26" s="323"/>
      <c r="MKT26" s="323"/>
      <c r="MKU26" s="323"/>
      <c r="MKV26" s="323"/>
      <c r="MKW26" s="323"/>
      <c r="MKX26" s="323"/>
      <c r="MKY26" s="409"/>
      <c r="MKZ26" s="409"/>
      <c r="MLA26" s="323"/>
      <c r="MLB26" s="323"/>
      <c r="MLC26" s="323"/>
      <c r="MLD26" s="323"/>
      <c r="MLE26" s="323"/>
      <c r="MLF26" s="323"/>
      <c r="MLG26" s="323"/>
      <c r="MLH26" s="323"/>
      <c r="MLI26" s="323"/>
      <c r="MLJ26" s="323"/>
      <c r="MLK26" s="409"/>
      <c r="MLL26" s="409"/>
      <c r="MLM26" s="323"/>
      <c r="MLN26" s="323"/>
      <c r="MLO26" s="323"/>
      <c r="MLP26" s="323"/>
      <c r="MLQ26" s="323"/>
      <c r="MLR26" s="323"/>
      <c r="MLS26" s="323"/>
      <c r="MLT26" s="323"/>
      <c r="MLU26" s="323"/>
      <c r="MLV26" s="323"/>
      <c r="MLW26" s="409"/>
      <c r="MLX26" s="409"/>
      <c r="MLY26" s="323"/>
      <c r="MLZ26" s="323"/>
      <c r="MMA26" s="323"/>
      <c r="MMB26" s="323"/>
      <c r="MMC26" s="323"/>
      <c r="MMD26" s="323"/>
      <c r="MME26" s="323"/>
      <c r="MMF26" s="323"/>
      <c r="MMG26" s="323"/>
      <c r="MMH26" s="323"/>
      <c r="MMI26" s="409"/>
      <c r="MMJ26" s="409"/>
      <c r="MMK26" s="323"/>
      <c r="MML26" s="323"/>
      <c r="MMM26" s="323"/>
      <c r="MMN26" s="323"/>
      <c r="MMO26" s="323"/>
      <c r="MMP26" s="323"/>
      <c r="MMQ26" s="323"/>
      <c r="MMR26" s="323"/>
      <c r="MMS26" s="323"/>
      <c r="MMT26" s="323"/>
      <c r="MMU26" s="409"/>
      <c r="MMV26" s="409"/>
      <c r="MMW26" s="323"/>
      <c r="MMX26" s="323"/>
      <c r="MMY26" s="323"/>
      <c r="MMZ26" s="323"/>
      <c r="MNA26" s="323"/>
      <c r="MNB26" s="323"/>
      <c r="MNC26" s="323"/>
      <c r="MND26" s="323"/>
      <c r="MNE26" s="323"/>
      <c r="MNF26" s="323"/>
      <c r="MNG26" s="409"/>
      <c r="MNH26" s="409"/>
      <c r="MNI26" s="323"/>
      <c r="MNJ26" s="323"/>
      <c r="MNK26" s="323"/>
      <c r="MNL26" s="323"/>
      <c r="MNM26" s="323"/>
      <c r="MNN26" s="323"/>
      <c r="MNO26" s="323"/>
      <c r="MNP26" s="323"/>
      <c r="MNQ26" s="323"/>
      <c r="MNR26" s="323"/>
      <c r="MNS26" s="409"/>
      <c r="MNT26" s="409"/>
      <c r="MNU26" s="323"/>
      <c r="MNV26" s="323"/>
      <c r="MNW26" s="323"/>
      <c r="MNX26" s="323"/>
      <c r="MNY26" s="323"/>
      <c r="MNZ26" s="323"/>
      <c r="MOA26" s="323"/>
      <c r="MOB26" s="323"/>
      <c r="MOC26" s="323"/>
      <c r="MOD26" s="323"/>
      <c r="MOE26" s="409"/>
      <c r="MOF26" s="409"/>
      <c r="MOG26" s="323"/>
      <c r="MOH26" s="323"/>
      <c r="MOI26" s="323"/>
      <c r="MOJ26" s="323"/>
      <c r="MOK26" s="323"/>
      <c r="MOL26" s="323"/>
      <c r="MOM26" s="323"/>
      <c r="MON26" s="323"/>
      <c r="MOO26" s="323"/>
      <c r="MOP26" s="323"/>
      <c r="MOQ26" s="409"/>
      <c r="MOR26" s="409"/>
      <c r="MOS26" s="323"/>
      <c r="MOT26" s="323"/>
      <c r="MOU26" s="323"/>
      <c r="MOV26" s="323"/>
      <c r="MOW26" s="323"/>
      <c r="MOX26" s="323"/>
      <c r="MOY26" s="323"/>
      <c r="MOZ26" s="323"/>
      <c r="MPA26" s="323"/>
      <c r="MPB26" s="323"/>
      <c r="MPC26" s="409"/>
      <c r="MPD26" s="409"/>
      <c r="MPE26" s="323"/>
      <c r="MPF26" s="323"/>
      <c r="MPG26" s="323"/>
      <c r="MPH26" s="323"/>
      <c r="MPI26" s="323"/>
      <c r="MPJ26" s="323"/>
      <c r="MPK26" s="323"/>
      <c r="MPL26" s="323"/>
      <c r="MPM26" s="323"/>
      <c r="MPN26" s="323"/>
      <c r="MPO26" s="409"/>
      <c r="MPP26" s="409"/>
      <c r="MPQ26" s="323"/>
      <c r="MPR26" s="323"/>
      <c r="MPS26" s="323"/>
      <c r="MPT26" s="323"/>
      <c r="MPU26" s="323"/>
      <c r="MPV26" s="323"/>
      <c r="MPW26" s="323"/>
      <c r="MPX26" s="323"/>
      <c r="MPY26" s="323"/>
      <c r="MPZ26" s="323"/>
      <c r="MQA26" s="409"/>
      <c r="MQB26" s="409"/>
      <c r="MQC26" s="323"/>
      <c r="MQD26" s="323"/>
      <c r="MQE26" s="323"/>
      <c r="MQF26" s="323"/>
      <c r="MQG26" s="323"/>
      <c r="MQH26" s="323"/>
      <c r="MQI26" s="323"/>
      <c r="MQJ26" s="323"/>
      <c r="MQK26" s="323"/>
      <c r="MQL26" s="323"/>
      <c r="MQM26" s="409"/>
      <c r="MQN26" s="409"/>
      <c r="MQO26" s="323"/>
      <c r="MQP26" s="323"/>
      <c r="MQQ26" s="323"/>
      <c r="MQR26" s="323"/>
      <c r="MQS26" s="323"/>
      <c r="MQT26" s="323"/>
      <c r="MQU26" s="323"/>
      <c r="MQV26" s="323"/>
      <c r="MQW26" s="323"/>
      <c r="MQX26" s="323"/>
      <c r="MQY26" s="409"/>
      <c r="MQZ26" s="409"/>
      <c r="MRA26" s="323"/>
      <c r="MRB26" s="323"/>
      <c r="MRC26" s="323"/>
      <c r="MRD26" s="323"/>
      <c r="MRE26" s="323"/>
      <c r="MRF26" s="323"/>
      <c r="MRG26" s="323"/>
      <c r="MRH26" s="323"/>
      <c r="MRI26" s="323"/>
      <c r="MRJ26" s="323"/>
      <c r="MRK26" s="409"/>
      <c r="MRL26" s="409"/>
      <c r="MRM26" s="323"/>
      <c r="MRN26" s="323"/>
      <c r="MRO26" s="323"/>
      <c r="MRP26" s="323"/>
      <c r="MRQ26" s="323"/>
      <c r="MRR26" s="323"/>
      <c r="MRS26" s="323"/>
      <c r="MRT26" s="323"/>
      <c r="MRU26" s="323"/>
      <c r="MRV26" s="323"/>
      <c r="MRW26" s="409"/>
      <c r="MRX26" s="409"/>
      <c r="MRY26" s="323"/>
      <c r="MRZ26" s="323"/>
      <c r="MSA26" s="323"/>
      <c r="MSB26" s="323"/>
      <c r="MSC26" s="323"/>
      <c r="MSD26" s="323"/>
      <c r="MSE26" s="323"/>
      <c r="MSF26" s="323"/>
      <c r="MSG26" s="323"/>
      <c r="MSH26" s="323"/>
      <c r="MSI26" s="409"/>
      <c r="MSJ26" s="409"/>
      <c r="MSK26" s="323"/>
      <c r="MSL26" s="323"/>
      <c r="MSM26" s="323"/>
      <c r="MSN26" s="323"/>
      <c r="MSO26" s="323"/>
      <c r="MSP26" s="323"/>
      <c r="MSQ26" s="323"/>
      <c r="MSR26" s="323"/>
      <c r="MSS26" s="323"/>
      <c r="MST26" s="323"/>
      <c r="MSU26" s="409"/>
      <c r="MSV26" s="409"/>
      <c r="MSW26" s="323"/>
      <c r="MSX26" s="323"/>
      <c r="MSY26" s="323"/>
      <c r="MSZ26" s="323"/>
      <c r="MTA26" s="323"/>
      <c r="MTB26" s="323"/>
      <c r="MTC26" s="323"/>
      <c r="MTD26" s="323"/>
      <c r="MTE26" s="323"/>
      <c r="MTF26" s="323"/>
      <c r="MTG26" s="409"/>
      <c r="MTH26" s="409"/>
      <c r="MTI26" s="323"/>
      <c r="MTJ26" s="323"/>
      <c r="MTK26" s="323"/>
      <c r="MTL26" s="323"/>
      <c r="MTM26" s="323"/>
      <c r="MTN26" s="323"/>
      <c r="MTO26" s="323"/>
      <c r="MTP26" s="323"/>
      <c r="MTQ26" s="323"/>
      <c r="MTR26" s="323"/>
      <c r="MTS26" s="409"/>
      <c r="MTT26" s="409"/>
      <c r="MTU26" s="323"/>
      <c r="MTV26" s="323"/>
      <c r="MTW26" s="323"/>
      <c r="MTX26" s="323"/>
      <c r="MTY26" s="323"/>
      <c r="MTZ26" s="323"/>
      <c r="MUA26" s="323"/>
      <c r="MUB26" s="323"/>
      <c r="MUC26" s="323"/>
      <c r="MUD26" s="323"/>
      <c r="MUE26" s="409"/>
      <c r="MUF26" s="409"/>
      <c r="MUG26" s="323"/>
      <c r="MUH26" s="323"/>
      <c r="MUI26" s="323"/>
      <c r="MUJ26" s="323"/>
      <c r="MUK26" s="323"/>
      <c r="MUL26" s="323"/>
      <c r="MUM26" s="323"/>
      <c r="MUN26" s="323"/>
      <c r="MUO26" s="323"/>
      <c r="MUP26" s="323"/>
      <c r="MUQ26" s="409"/>
      <c r="MUR26" s="409"/>
      <c r="MUS26" s="323"/>
      <c r="MUT26" s="323"/>
      <c r="MUU26" s="323"/>
      <c r="MUV26" s="323"/>
      <c r="MUW26" s="323"/>
      <c r="MUX26" s="323"/>
      <c r="MUY26" s="323"/>
      <c r="MUZ26" s="323"/>
      <c r="MVA26" s="323"/>
      <c r="MVB26" s="323"/>
      <c r="MVC26" s="409"/>
      <c r="MVD26" s="409"/>
      <c r="MVE26" s="323"/>
      <c r="MVF26" s="323"/>
      <c r="MVG26" s="323"/>
      <c r="MVH26" s="323"/>
      <c r="MVI26" s="323"/>
      <c r="MVJ26" s="323"/>
      <c r="MVK26" s="323"/>
      <c r="MVL26" s="323"/>
      <c r="MVM26" s="323"/>
      <c r="MVN26" s="323"/>
      <c r="MVO26" s="409"/>
      <c r="MVP26" s="409"/>
      <c r="MVQ26" s="323"/>
      <c r="MVR26" s="323"/>
      <c r="MVS26" s="323"/>
      <c r="MVT26" s="323"/>
      <c r="MVU26" s="323"/>
      <c r="MVV26" s="323"/>
      <c r="MVW26" s="323"/>
      <c r="MVX26" s="323"/>
      <c r="MVY26" s="323"/>
      <c r="MVZ26" s="323"/>
      <c r="MWA26" s="409"/>
      <c r="MWB26" s="409"/>
      <c r="MWC26" s="323"/>
      <c r="MWD26" s="323"/>
      <c r="MWE26" s="323"/>
      <c r="MWF26" s="323"/>
      <c r="MWG26" s="323"/>
      <c r="MWH26" s="323"/>
      <c r="MWI26" s="323"/>
      <c r="MWJ26" s="323"/>
      <c r="MWK26" s="323"/>
      <c r="MWL26" s="323"/>
      <c r="MWM26" s="409"/>
      <c r="MWN26" s="409"/>
      <c r="MWO26" s="323"/>
      <c r="MWP26" s="323"/>
      <c r="MWQ26" s="323"/>
      <c r="MWR26" s="323"/>
      <c r="MWS26" s="323"/>
      <c r="MWT26" s="323"/>
      <c r="MWU26" s="323"/>
      <c r="MWV26" s="323"/>
      <c r="MWW26" s="323"/>
      <c r="MWX26" s="323"/>
      <c r="MWY26" s="409"/>
      <c r="MWZ26" s="409"/>
      <c r="MXA26" s="323"/>
      <c r="MXB26" s="323"/>
      <c r="MXC26" s="323"/>
      <c r="MXD26" s="323"/>
      <c r="MXE26" s="323"/>
      <c r="MXF26" s="323"/>
      <c r="MXG26" s="323"/>
      <c r="MXH26" s="323"/>
      <c r="MXI26" s="323"/>
      <c r="MXJ26" s="323"/>
      <c r="MXK26" s="409"/>
      <c r="MXL26" s="409"/>
      <c r="MXM26" s="323"/>
      <c r="MXN26" s="323"/>
      <c r="MXO26" s="323"/>
      <c r="MXP26" s="323"/>
      <c r="MXQ26" s="323"/>
      <c r="MXR26" s="323"/>
      <c r="MXS26" s="323"/>
      <c r="MXT26" s="323"/>
      <c r="MXU26" s="323"/>
      <c r="MXV26" s="323"/>
      <c r="MXW26" s="409"/>
      <c r="MXX26" s="409"/>
      <c r="MXY26" s="323"/>
      <c r="MXZ26" s="323"/>
      <c r="MYA26" s="323"/>
      <c r="MYB26" s="323"/>
      <c r="MYC26" s="323"/>
      <c r="MYD26" s="323"/>
      <c r="MYE26" s="323"/>
      <c r="MYF26" s="323"/>
      <c r="MYG26" s="323"/>
      <c r="MYH26" s="323"/>
      <c r="MYI26" s="409"/>
      <c r="MYJ26" s="409"/>
      <c r="MYK26" s="323"/>
      <c r="MYL26" s="323"/>
      <c r="MYM26" s="323"/>
      <c r="MYN26" s="323"/>
      <c r="MYO26" s="323"/>
      <c r="MYP26" s="323"/>
      <c r="MYQ26" s="323"/>
      <c r="MYR26" s="323"/>
      <c r="MYS26" s="323"/>
      <c r="MYT26" s="323"/>
      <c r="MYU26" s="409"/>
      <c r="MYV26" s="409"/>
      <c r="MYW26" s="323"/>
      <c r="MYX26" s="323"/>
      <c r="MYY26" s="323"/>
      <c r="MYZ26" s="323"/>
      <c r="MZA26" s="323"/>
      <c r="MZB26" s="323"/>
      <c r="MZC26" s="323"/>
      <c r="MZD26" s="323"/>
      <c r="MZE26" s="323"/>
      <c r="MZF26" s="323"/>
      <c r="MZG26" s="409"/>
      <c r="MZH26" s="409"/>
      <c r="MZI26" s="323"/>
      <c r="MZJ26" s="323"/>
      <c r="MZK26" s="323"/>
      <c r="MZL26" s="323"/>
      <c r="MZM26" s="323"/>
      <c r="MZN26" s="323"/>
      <c r="MZO26" s="323"/>
      <c r="MZP26" s="323"/>
      <c r="MZQ26" s="323"/>
      <c r="MZR26" s="323"/>
      <c r="MZS26" s="409"/>
      <c r="MZT26" s="409"/>
      <c r="MZU26" s="323"/>
      <c r="MZV26" s="323"/>
      <c r="MZW26" s="323"/>
      <c r="MZX26" s="323"/>
      <c r="MZY26" s="323"/>
      <c r="MZZ26" s="323"/>
      <c r="NAA26" s="323"/>
      <c r="NAB26" s="323"/>
      <c r="NAC26" s="323"/>
      <c r="NAD26" s="323"/>
      <c r="NAE26" s="409"/>
      <c r="NAF26" s="409"/>
      <c r="NAG26" s="323"/>
      <c r="NAH26" s="323"/>
      <c r="NAI26" s="323"/>
      <c r="NAJ26" s="323"/>
      <c r="NAK26" s="323"/>
      <c r="NAL26" s="323"/>
      <c r="NAM26" s="323"/>
      <c r="NAN26" s="323"/>
      <c r="NAO26" s="323"/>
      <c r="NAP26" s="323"/>
      <c r="NAQ26" s="409"/>
      <c r="NAR26" s="409"/>
      <c r="NAS26" s="323"/>
      <c r="NAT26" s="323"/>
      <c r="NAU26" s="323"/>
      <c r="NAV26" s="323"/>
      <c r="NAW26" s="323"/>
      <c r="NAX26" s="323"/>
      <c r="NAY26" s="323"/>
      <c r="NAZ26" s="323"/>
      <c r="NBA26" s="323"/>
      <c r="NBB26" s="323"/>
      <c r="NBC26" s="409"/>
      <c r="NBD26" s="409"/>
      <c r="NBE26" s="323"/>
      <c r="NBF26" s="323"/>
      <c r="NBG26" s="323"/>
      <c r="NBH26" s="323"/>
      <c r="NBI26" s="323"/>
      <c r="NBJ26" s="323"/>
      <c r="NBK26" s="323"/>
      <c r="NBL26" s="323"/>
      <c r="NBM26" s="323"/>
      <c r="NBN26" s="323"/>
      <c r="NBO26" s="409"/>
      <c r="NBP26" s="409"/>
      <c r="NBQ26" s="323"/>
      <c r="NBR26" s="323"/>
      <c r="NBS26" s="323"/>
      <c r="NBT26" s="323"/>
      <c r="NBU26" s="323"/>
      <c r="NBV26" s="323"/>
      <c r="NBW26" s="323"/>
      <c r="NBX26" s="323"/>
      <c r="NBY26" s="323"/>
      <c r="NBZ26" s="323"/>
      <c r="NCA26" s="409"/>
      <c r="NCB26" s="409"/>
      <c r="NCC26" s="323"/>
      <c r="NCD26" s="323"/>
      <c r="NCE26" s="323"/>
      <c r="NCF26" s="323"/>
      <c r="NCG26" s="323"/>
      <c r="NCH26" s="323"/>
      <c r="NCI26" s="323"/>
      <c r="NCJ26" s="323"/>
      <c r="NCK26" s="323"/>
      <c r="NCL26" s="323"/>
      <c r="NCM26" s="409"/>
      <c r="NCN26" s="409"/>
      <c r="NCO26" s="323"/>
      <c r="NCP26" s="323"/>
      <c r="NCQ26" s="323"/>
      <c r="NCR26" s="323"/>
      <c r="NCS26" s="323"/>
      <c r="NCT26" s="323"/>
      <c r="NCU26" s="323"/>
      <c r="NCV26" s="323"/>
      <c r="NCW26" s="323"/>
      <c r="NCX26" s="323"/>
      <c r="NCY26" s="409"/>
      <c r="NCZ26" s="409"/>
      <c r="NDA26" s="323"/>
      <c r="NDB26" s="323"/>
      <c r="NDC26" s="323"/>
      <c r="NDD26" s="323"/>
      <c r="NDE26" s="323"/>
      <c r="NDF26" s="323"/>
      <c r="NDG26" s="323"/>
      <c r="NDH26" s="323"/>
      <c r="NDI26" s="323"/>
      <c r="NDJ26" s="323"/>
      <c r="NDK26" s="409"/>
      <c r="NDL26" s="409"/>
      <c r="NDM26" s="323"/>
      <c r="NDN26" s="323"/>
      <c r="NDO26" s="323"/>
      <c r="NDP26" s="323"/>
      <c r="NDQ26" s="323"/>
      <c r="NDR26" s="323"/>
      <c r="NDS26" s="323"/>
      <c r="NDT26" s="323"/>
      <c r="NDU26" s="323"/>
      <c r="NDV26" s="323"/>
      <c r="NDW26" s="409"/>
      <c r="NDX26" s="409"/>
      <c r="NDY26" s="323"/>
      <c r="NDZ26" s="323"/>
      <c r="NEA26" s="323"/>
      <c r="NEB26" s="323"/>
      <c r="NEC26" s="323"/>
      <c r="NED26" s="323"/>
      <c r="NEE26" s="323"/>
      <c r="NEF26" s="323"/>
      <c r="NEG26" s="323"/>
      <c r="NEH26" s="323"/>
      <c r="NEI26" s="409"/>
      <c r="NEJ26" s="409"/>
      <c r="NEK26" s="323"/>
      <c r="NEL26" s="323"/>
      <c r="NEM26" s="323"/>
      <c r="NEN26" s="323"/>
      <c r="NEO26" s="323"/>
      <c r="NEP26" s="323"/>
      <c r="NEQ26" s="323"/>
      <c r="NER26" s="323"/>
      <c r="NES26" s="323"/>
      <c r="NET26" s="323"/>
      <c r="NEU26" s="409"/>
      <c r="NEV26" s="409"/>
      <c r="NEW26" s="323"/>
      <c r="NEX26" s="323"/>
      <c r="NEY26" s="323"/>
      <c r="NEZ26" s="323"/>
      <c r="NFA26" s="323"/>
      <c r="NFB26" s="323"/>
      <c r="NFC26" s="323"/>
      <c r="NFD26" s="323"/>
      <c r="NFE26" s="323"/>
      <c r="NFF26" s="323"/>
      <c r="NFG26" s="409"/>
      <c r="NFH26" s="409"/>
      <c r="NFI26" s="323"/>
      <c r="NFJ26" s="323"/>
      <c r="NFK26" s="323"/>
      <c r="NFL26" s="323"/>
      <c r="NFM26" s="323"/>
      <c r="NFN26" s="323"/>
      <c r="NFO26" s="323"/>
      <c r="NFP26" s="323"/>
      <c r="NFQ26" s="323"/>
      <c r="NFR26" s="323"/>
      <c r="NFS26" s="409"/>
      <c r="NFT26" s="409"/>
      <c r="NFU26" s="323"/>
      <c r="NFV26" s="323"/>
      <c r="NFW26" s="323"/>
      <c r="NFX26" s="323"/>
      <c r="NFY26" s="323"/>
      <c r="NFZ26" s="323"/>
      <c r="NGA26" s="323"/>
      <c r="NGB26" s="323"/>
      <c r="NGC26" s="323"/>
      <c r="NGD26" s="323"/>
      <c r="NGE26" s="409"/>
      <c r="NGF26" s="409"/>
      <c r="NGG26" s="323"/>
      <c r="NGH26" s="323"/>
      <c r="NGI26" s="323"/>
      <c r="NGJ26" s="323"/>
      <c r="NGK26" s="323"/>
      <c r="NGL26" s="323"/>
      <c r="NGM26" s="323"/>
      <c r="NGN26" s="323"/>
      <c r="NGO26" s="323"/>
      <c r="NGP26" s="323"/>
      <c r="NGQ26" s="409"/>
      <c r="NGR26" s="409"/>
      <c r="NGS26" s="323"/>
      <c r="NGT26" s="323"/>
      <c r="NGU26" s="323"/>
      <c r="NGV26" s="323"/>
      <c r="NGW26" s="323"/>
      <c r="NGX26" s="323"/>
      <c r="NGY26" s="323"/>
      <c r="NGZ26" s="323"/>
      <c r="NHA26" s="323"/>
      <c r="NHB26" s="323"/>
      <c r="NHC26" s="409"/>
      <c r="NHD26" s="409"/>
      <c r="NHE26" s="323"/>
      <c r="NHF26" s="323"/>
      <c r="NHG26" s="323"/>
      <c r="NHH26" s="323"/>
      <c r="NHI26" s="323"/>
      <c r="NHJ26" s="323"/>
      <c r="NHK26" s="323"/>
      <c r="NHL26" s="323"/>
      <c r="NHM26" s="323"/>
      <c r="NHN26" s="323"/>
      <c r="NHO26" s="409"/>
      <c r="NHP26" s="409"/>
      <c r="NHQ26" s="323"/>
      <c r="NHR26" s="323"/>
      <c r="NHS26" s="323"/>
      <c r="NHT26" s="323"/>
      <c r="NHU26" s="323"/>
      <c r="NHV26" s="323"/>
      <c r="NHW26" s="323"/>
      <c r="NHX26" s="323"/>
      <c r="NHY26" s="323"/>
      <c r="NHZ26" s="323"/>
      <c r="NIA26" s="409"/>
      <c r="NIB26" s="409"/>
      <c r="NIC26" s="323"/>
      <c r="NID26" s="323"/>
      <c r="NIE26" s="323"/>
      <c r="NIF26" s="323"/>
      <c r="NIG26" s="323"/>
      <c r="NIH26" s="323"/>
      <c r="NII26" s="323"/>
      <c r="NIJ26" s="323"/>
      <c r="NIK26" s="323"/>
      <c r="NIL26" s="323"/>
      <c r="NIM26" s="409"/>
      <c r="NIN26" s="409"/>
      <c r="NIO26" s="323"/>
      <c r="NIP26" s="323"/>
      <c r="NIQ26" s="323"/>
      <c r="NIR26" s="323"/>
      <c r="NIS26" s="323"/>
      <c r="NIT26" s="323"/>
      <c r="NIU26" s="323"/>
      <c r="NIV26" s="323"/>
      <c r="NIW26" s="323"/>
      <c r="NIX26" s="323"/>
      <c r="NIY26" s="409"/>
      <c r="NIZ26" s="409"/>
      <c r="NJA26" s="323"/>
      <c r="NJB26" s="323"/>
      <c r="NJC26" s="323"/>
      <c r="NJD26" s="323"/>
      <c r="NJE26" s="323"/>
      <c r="NJF26" s="323"/>
      <c r="NJG26" s="323"/>
      <c r="NJH26" s="323"/>
      <c r="NJI26" s="323"/>
      <c r="NJJ26" s="323"/>
      <c r="NJK26" s="409"/>
      <c r="NJL26" s="409"/>
      <c r="NJM26" s="323"/>
      <c r="NJN26" s="323"/>
      <c r="NJO26" s="323"/>
      <c r="NJP26" s="323"/>
      <c r="NJQ26" s="323"/>
      <c r="NJR26" s="323"/>
      <c r="NJS26" s="323"/>
      <c r="NJT26" s="323"/>
      <c r="NJU26" s="323"/>
      <c r="NJV26" s="323"/>
      <c r="NJW26" s="409"/>
      <c r="NJX26" s="409"/>
      <c r="NJY26" s="323"/>
      <c r="NJZ26" s="323"/>
      <c r="NKA26" s="323"/>
      <c r="NKB26" s="323"/>
      <c r="NKC26" s="323"/>
      <c r="NKD26" s="323"/>
      <c r="NKE26" s="323"/>
      <c r="NKF26" s="323"/>
      <c r="NKG26" s="323"/>
      <c r="NKH26" s="323"/>
      <c r="NKI26" s="409"/>
      <c r="NKJ26" s="409"/>
      <c r="NKK26" s="323"/>
      <c r="NKL26" s="323"/>
      <c r="NKM26" s="323"/>
      <c r="NKN26" s="323"/>
      <c r="NKO26" s="323"/>
      <c r="NKP26" s="323"/>
      <c r="NKQ26" s="323"/>
      <c r="NKR26" s="323"/>
      <c r="NKS26" s="323"/>
      <c r="NKT26" s="323"/>
      <c r="NKU26" s="409"/>
      <c r="NKV26" s="409"/>
      <c r="NKW26" s="323"/>
      <c r="NKX26" s="323"/>
      <c r="NKY26" s="323"/>
      <c r="NKZ26" s="323"/>
      <c r="NLA26" s="323"/>
      <c r="NLB26" s="323"/>
      <c r="NLC26" s="323"/>
      <c r="NLD26" s="323"/>
      <c r="NLE26" s="323"/>
      <c r="NLF26" s="323"/>
      <c r="NLG26" s="409"/>
      <c r="NLH26" s="409"/>
      <c r="NLI26" s="323"/>
      <c r="NLJ26" s="323"/>
      <c r="NLK26" s="323"/>
      <c r="NLL26" s="323"/>
      <c r="NLM26" s="323"/>
      <c r="NLN26" s="323"/>
      <c r="NLO26" s="323"/>
      <c r="NLP26" s="323"/>
      <c r="NLQ26" s="323"/>
      <c r="NLR26" s="323"/>
      <c r="NLS26" s="409"/>
      <c r="NLT26" s="409"/>
      <c r="NLU26" s="323"/>
      <c r="NLV26" s="323"/>
      <c r="NLW26" s="323"/>
      <c r="NLX26" s="323"/>
      <c r="NLY26" s="323"/>
      <c r="NLZ26" s="323"/>
      <c r="NMA26" s="323"/>
      <c r="NMB26" s="323"/>
      <c r="NMC26" s="323"/>
      <c r="NMD26" s="323"/>
      <c r="NME26" s="409"/>
      <c r="NMF26" s="409"/>
      <c r="NMG26" s="323"/>
      <c r="NMH26" s="323"/>
      <c r="NMI26" s="323"/>
      <c r="NMJ26" s="323"/>
      <c r="NMK26" s="323"/>
      <c r="NML26" s="323"/>
      <c r="NMM26" s="323"/>
      <c r="NMN26" s="323"/>
      <c r="NMO26" s="323"/>
      <c r="NMP26" s="323"/>
      <c r="NMQ26" s="409"/>
      <c r="NMR26" s="409"/>
      <c r="NMS26" s="323"/>
      <c r="NMT26" s="323"/>
      <c r="NMU26" s="323"/>
      <c r="NMV26" s="323"/>
      <c r="NMW26" s="323"/>
      <c r="NMX26" s="323"/>
      <c r="NMY26" s="323"/>
      <c r="NMZ26" s="323"/>
      <c r="NNA26" s="323"/>
      <c r="NNB26" s="323"/>
      <c r="NNC26" s="409"/>
      <c r="NND26" s="409"/>
      <c r="NNE26" s="323"/>
      <c r="NNF26" s="323"/>
      <c r="NNG26" s="323"/>
      <c r="NNH26" s="323"/>
      <c r="NNI26" s="323"/>
      <c r="NNJ26" s="323"/>
      <c r="NNK26" s="323"/>
      <c r="NNL26" s="323"/>
      <c r="NNM26" s="323"/>
      <c r="NNN26" s="323"/>
      <c r="NNO26" s="409"/>
      <c r="NNP26" s="409"/>
      <c r="NNQ26" s="323"/>
      <c r="NNR26" s="323"/>
      <c r="NNS26" s="323"/>
      <c r="NNT26" s="323"/>
      <c r="NNU26" s="323"/>
      <c r="NNV26" s="323"/>
      <c r="NNW26" s="323"/>
      <c r="NNX26" s="323"/>
      <c r="NNY26" s="323"/>
      <c r="NNZ26" s="323"/>
      <c r="NOA26" s="409"/>
      <c r="NOB26" s="409"/>
      <c r="NOC26" s="323"/>
      <c r="NOD26" s="323"/>
      <c r="NOE26" s="323"/>
      <c r="NOF26" s="323"/>
      <c r="NOG26" s="323"/>
      <c r="NOH26" s="323"/>
      <c r="NOI26" s="323"/>
      <c r="NOJ26" s="323"/>
      <c r="NOK26" s="323"/>
      <c r="NOL26" s="323"/>
      <c r="NOM26" s="409"/>
      <c r="NON26" s="409"/>
      <c r="NOO26" s="323"/>
      <c r="NOP26" s="323"/>
      <c r="NOQ26" s="323"/>
      <c r="NOR26" s="323"/>
      <c r="NOS26" s="323"/>
      <c r="NOT26" s="323"/>
      <c r="NOU26" s="323"/>
      <c r="NOV26" s="323"/>
      <c r="NOW26" s="323"/>
      <c r="NOX26" s="323"/>
      <c r="NOY26" s="409"/>
      <c r="NOZ26" s="409"/>
      <c r="NPA26" s="323"/>
      <c r="NPB26" s="323"/>
      <c r="NPC26" s="323"/>
      <c r="NPD26" s="323"/>
      <c r="NPE26" s="323"/>
      <c r="NPF26" s="323"/>
      <c r="NPG26" s="323"/>
      <c r="NPH26" s="323"/>
      <c r="NPI26" s="323"/>
      <c r="NPJ26" s="323"/>
      <c r="NPK26" s="409"/>
      <c r="NPL26" s="409"/>
      <c r="NPM26" s="323"/>
      <c r="NPN26" s="323"/>
      <c r="NPO26" s="323"/>
      <c r="NPP26" s="323"/>
      <c r="NPQ26" s="323"/>
      <c r="NPR26" s="323"/>
      <c r="NPS26" s="323"/>
      <c r="NPT26" s="323"/>
      <c r="NPU26" s="323"/>
      <c r="NPV26" s="323"/>
      <c r="NPW26" s="409"/>
      <c r="NPX26" s="409"/>
      <c r="NPY26" s="323"/>
      <c r="NPZ26" s="323"/>
      <c r="NQA26" s="323"/>
      <c r="NQB26" s="323"/>
      <c r="NQC26" s="323"/>
      <c r="NQD26" s="323"/>
      <c r="NQE26" s="323"/>
      <c r="NQF26" s="323"/>
      <c r="NQG26" s="323"/>
      <c r="NQH26" s="323"/>
      <c r="NQI26" s="409"/>
      <c r="NQJ26" s="409"/>
      <c r="NQK26" s="323"/>
      <c r="NQL26" s="323"/>
      <c r="NQM26" s="323"/>
      <c r="NQN26" s="323"/>
      <c r="NQO26" s="323"/>
      <c r="NQP26" s="323"/>
      <c r="NQQ26" s="323"/>
      <c r="NQR26" s="323"/>
      <c r="NQS26" s="323"/>
      <c r="NQT26" s="323"/>
      <c r="NQU26" s="409"/>
      <c r="NQV26" s="409"/>
      <c r="NQW26" s="323"/>
      <c r="NQX26" s="323"/>
      <c r="NQY26" s="323"/>
      <c r="NQZ26" s="323"/>
      <c r="NRA26" s="323"/>
      <c r="NRB26" s="323"/>
      <c r="NRC26" s="323"/>
      <c r="NRD26" s="323"/>
      <c r="NRE26" s="323"/>
      <c r="NRF26" s="323"/>
      <c r="NRG26" s="409"/>
      <c r="NRH26" s="409"/>
      <c r="NRI26" s="323"/>
      <c r="NRJ26" s="323"/>
      <c r="NRK26" s="323"/>
      <c r="NRL26" s="323"/>
      <c r="NRM26" s="323"/>
      <c r="NRN26" s="323"/>
      <c r="NRO26" s="323"/>
      <c r="NRP26" s="323"/>
      <c r="NRQ26" s="323"/>
      <c r="NRR26" s="323"/>
      <c r="NRS26" s="409"/>
      <c r="NRT26" s="409"/>
      <c r="NRU26" s="323"/>
      <c r="NRV26" s="323"/>
      <c r="NRW26" s="323"/>
      <c r="NRX26" s="323"/>
      <c r="NRY26" s="323"/>
      <c r="NRZ26" s="323"/>
      <c r="NSA26" s="323"/>
      <c r="NSB26" s="323"/>
      <c r="NSC26" s="323"/>
      <c r="NSD26" s="323"/>
      <c r="NSE26" s="409"/>
      <c r="NSF26" s="409"/>
      <c r="NSG26" s="323"/>
      <c r="NSH26" s="323"/>
      <c r="NSI26" s="323"/>
      <c r="NSJ26" s="323"/>
      <c r="NSK26" s="323"/>
      <c r="NSL26" s="323"/>
      <c r="NSM26" s="323"/>
      <c r="NSN26" s="323"/>
      <c r="NSO26" s="323"/>
      <c r="NSP26" s="323"/>
      <c r="NSQ26" s="409"/>
      <c r="NSR26" s="409"/>
      <c r="NSS26" s="323"/>
      <c r="NST26" s="323"/>
      <c r="NSU26" s="323"/>
      <c r="NSV26" s="323"/>
      <c r="NSW26" s="323"/>
      <c r="NSX26" s="323"/>
      <c r="NSY26" s="323"/>
      <c r="NSZ26" s="323"/>
      <c r="NTA26" s="323"/>
      <c r="NTB26" s="323"/>
      <c r="NTC26" s="409"/>
      <c r="NTD26" s="409"/>
      <c r="NTE26" s="323"/>
      <c r="NTF26" s="323"/>
      <c r="NTG26" s="323"/>
      <c r="NTH26" s="323"/>
      <c r="NTI26" s="323"/>
      <c r="NTJ26" s="323"/>
      <c r="NTK26" s="323"/>
      <c r="NTL26" s="323"/>
      <c r="NTM26" s="323"/>
      <c r="NTN26" s="323"/>
      <c r="NTO26" s="409"/>
      <c r="NTP26" s="409"/>
      <c r="NTQ26" s="323"/>
      <c r="NTR26" s="323"/>
      <c r="NTS26" s="323"/>
      <c r="NTT26" s="323"/>
      <c r="NTU26" s="323"/>
      <c r="NTV26" s="323"/>
      <c r="NTW26" s="323"/>
      <c r="NTX26" s="323"/>
      <c r="NTY26" s="323"/>
      <c r="NTZ26" s="323"/>
      <c r="NUA26" s="409"/>
      <c r="NUB26" s="409"/>
      <c r="NUC26" s="323"/>
      <c r="NUD26" s="323"/>
      <c r="NUE26" s="323"/>
      <c r="NUF26" s="323"/>
      <c r="NUG26" s="323"/>
      <c r="NUH26" s="323"/>
      <c r="NUI26" s="323"/>
      <c r="NUJ26" s="323"/>
      <c r="NUK26" s="323"/>
      <c r="NUL26" s="323"/>
      <c r="NUM26" s="409"/>
      <c r="NUN26" s="409"/>
      <c r="NUO26" s="323"/>
      <c r="NUP26" s="323"/>
      <c r="NUQ26" s="323"/>
      <c r="NUR26" s="323"/>
      <c r="NUS26" s="323"/>
      <c r="NUT26" s="323"/>
      <c r="NUU26" s="323"/>
      <c r="NUV26" s="323"/>
      <c r="NUW26" s="323"/>
      <c r="NUX26" s="323"/>
      <c r="NUY26" s="409"/>
      <c r="NUZ26" s="409"/>
      <c r="NVA26" s="323"/>
      <c r="NVB26" s="323"/>
      <c r="NVC26" s="323"/>
      <c r="NVD26" s="323"/>
      <c r="NVE26" s="323"/>
      <c r="NVF26" s="323"/>
      <c r="NVG26" s="323"/>
      <c r="NVH26" s="323"/>
      <c r="NVI26" s="323"/>
      <c r="NVJ26" s="323"/>
      <c r="NVK26" s="409"/>
      <c r="NVL26" s="409"/>
      <c r="NVM26" s="323"/>
      <c r="NVN26" s="323"/>
      <c r="NVO26" s="323"/>
      <c r="NVP26" s="323"/>
      <c r="NVQ26" s="323"/>
      <c r="NVR26" s="323"/>
      <c r="NVS26" s="323"/>
      <c r="NVT26" s="323"/>
      <c r="NVU26" s="323"/>
      <c r="NVV26" s="323"/>
      <c r="NVW26" s="409"/>
      <c r="NVX26" s="409"/>
      <c r="NVY26" s="323"/>
      <c r="NVZ26" s="323"/>
      <c r="NWA26" s="323"/>
      <c r="NWB26" s="323"/>
      <c r="NWC26" s="323"/>
      <c r="NWD26" s="323"/>
      <c r="NWE26" s="323"/>
      <c r="NWF26" s="323"/>
      <c r="NWG26" s="323"/>
      <c r="NWH26" s="323"/>
      <c r="NWI26" s="409"/>
      <c r="NWJ26" s="409"/>
      <c r="NWK26" s="323"/>
      <c r="NWL26" s="323"/>
      <c r="NWM26" s="323"/>
      <c r="NWN26" s="323"/>
      <c r="NWO26" s="323"/>
      <c r="NWP26" s="323"/>
      <c r="NWQ26" s="323"/>
      <c r="NWR26" s="323"/>
      <c r="NWS26" s="323"/>
      <c r="NWT26" s="323"/>
      <c r="NWU26" s="409"/>
      <c r="NWV26" s="409"/>
      <c r="NWW26" s="323"/>
      <c r="NWX26" s="323"/>
      <c r="NWY26" s="323"/>
      <c r="NWZ26" s="323"/>
      <c r="NXA26" s="323"/>
      <c r="NXB26" s="323"/>
      <c r="NXC26" s="323"/>
      <c r="NXD26" s="323"/>
      <c r="NXE26" s="323"/>
      <c r="NXF26" s="323"/>
      <c r="NXG26" s="409"/>
      <c r="NXH26" s="409"/>
      <c r="NXI26" s="323"/>
      <c r="NXJ26" s="323"/>
      <c r="NXK26" s="323"/>
      <c r="NXL26" s="323"/>
      <c r="NXM26" s="323"/>
      <c r="NXN26" s="323"/>
      <c r="NXO26" s="323"/>
      <c r="NXP26" s="323"/>
      <c r="NXQ26" s="323"/>
      <c r="NXR26" s="323"/>
      <c r="NXS26" s="409"/>
      <c r="NXT26" s="409"/>
      <c r="NXU26" s="323"/>
      <c r="NXV26" s="323"/>
      <c r="NXW26" s="323"/>
      <c r="NXX26" s="323"/>
      <c r="NXY26" s="323"/>
      <c r="NXZ26" s="323"/>
      <c r="NYA26" s="323"/>
      <c r="NYB26" s="323"/>
      <c r="NYC26" s="323"/>
      <c r="NYD26" s="323"/>
      <c r="NYE26" s="409"/>
      <c r="NYF26" s="409"/>
      <c r="NYG26" s="323"/>
      <c r="NYH26" s="323"/>
      <c r="NYI26" s="323"/>
      <c r="NYJ26" s="323"/>
      <c r="NYK26" s="323"/>
      <c r="NYL26" s="323"/>
      <c r="NYM26" s="323"/>
      <c r="NYN26" s="323"/>
      <c r="NYO26" s="323"/>
      <c r="NYP26" s="323"/>
      <c r="NYQ26" s="409"/>
      <c r="NYR26" s="409"/>
      <c r="NYS26" s="323"/>
      <c r="NYT26" s="323"/>
      <c r="NYU26" s="323"/>
      <c r="NYV26" s="323"/>
      <c r="NYW26" s="323"/>
      <c r="NYX26" s="323"/>
      <c r="NYY26" s="323"/>
      <c r="NYZ26" s="323"/>
      <c r="NZA26" s="323"/>
      <c r="NZB26" s="323"/>
      <c r="NZC26" s="409"/>
      <c r="NZD26" s="409"/>
      <c r="NZE26" s="323"/>
      <c r="NZF26" s="323"/>
      <c r="NZG26" s="323"/>
      <c r="NZH26" s="323"/>
      <c r="NZI26" s="323"/>
      <c r="NZJ26" s="323"/>
      <c r="NZK26" s="323"/>
      <c r="NZL26" s="323"/>
      <c r="NZM26" s="323"/>
      <c r="NZN26" s="323"/>
      <c r="NZO26" s="409"/>
      <c r="NZP26" s="409"/>
      <c r="NZQ26" s="323"/>
      <c r="NZR26" s="323"/>
      <c r="NZS26" s="323"/>
      <c r="NZT26" s="323"/>
      <c r="NZU26" s="323"/>
      <c r="NZV26" s="323"/>
      <c r="NZW26" s="323"/>
      <c r="NZX26" s="323"/>
      <c r="NZY26" s="323"/>
      <c r="NZZ26" s="323"/>
      <c r="OAA26" s="409"/>
      <c r="OAB26" s="409"/>
      <c r="OAC26" s="323"/>
      <c r="OAD26" s="323"/>
      <c r="OAE26" s="323"/>
      <c r="OAF26" s="323"/>
      <c r="OAG26" s="323"/>
      <c r="OAH26" s="323"/>
      <c r="OAI26" s="323"/>
      <c r="OAJ26" s="323"/>
      <c r="OAK26" s="323"/>
      <c r="OAL26" s="323"/>
      <c r="OAM26" s="409"/>
      <c r="OAN26" s="409"/>
      <c r="OAO26" s="323"/>
      <c r="OAP26" s="323"/>
      <c r="OAQ26" s="323"/>
      <c r="OAR26" s="323"/>
      <c r="OAS26" s="323"/>
      <c r="OAT26" s="323"/>
      <c r="OAU26" s="323"/>
      <c r="OAV26" s="323"/>
      <c r="OAW26" s="323"/>
      <c r="OAX26" s="323"/>
      <c r="OAY26" s="409"/>
      <c r="OAZ26" s="409"/>
      <c r="OBA26" s="323"/>
      <c r="OBB26" s="323"/>
      <c r="OBC26" s="323"/>
      <c r="OBD26" s="323"/>
      <c r="OBE26" s="323"/>
      <c r="OBF26" s="323"/>
      <c r="OBG26" s="323"/>
      <c r="OBH26" s="323"/>
      <c r="OBI26" s="323"/>
      <c r="OBJ26" s="323"/>
      <c r="OBK26" s="409"/>
      <c r="OBL26" s="409"/>
      <c r="OBM26" s="323"/>
      <c r="OBN26" s="323"/>
      <c r="OBO26" s="323"/>
      <c r="OBP26" s="323"/>
      <c r="OBQ26" s="323"/>
      <c r="OBR26" s="323"/>
      <c r="OBS26" s="323"/>
      <c r="OBT26" s="323"/>
      <c r="OBU26" s="323"/>
      <c r="OBV26" s="323"/>
      <c r="OBW26" s="409"/>
      <c r="OBX26" s="409"/>
      <c r="OBY26" s="323"/>
      <c r="OBZ26" s="323"/>
      <c r="OCA26" s="323"/>
      <c r="OCB26" s="323"/>
      <c r="OCC26" s="323"/>
      <c r="OCD26" s="323"/>
      <c r="OCE26" s="323"/>
      <c r="OCF26" s="323"/>
      <c r="OCG26" s="323"/>
      <c r="OCH26" s="323"/>
      <c r="OCI26" s="409"/>
      <c r="OCJ26" s="409"/>
      <c r="OCK26" s="323"/>
      <c r="OCL26" s="323"/>
      <c r="OCM26" s="323"/>
      <c r="OCN26" s="323"/>
      <c r="OCO26" s="323"/>
      <c r="OCP26" s="323"/>
      <c r="OCQ26" s="323"/>
      <c r="OCR26" s="323"/>
      <c r="OCS26" s="323"/>
      <c r="OCT26" s="323"/>
      <c r="OCU26" s="409"/>
      <c r="OCV26" s="409"/>
      <c r="OCW26" s="323"/>
      <c r="OCX26" s="323"/>
      <c r="OCY26" s="323"/>
      <c r="OCZ26" s="323"/>
      <c r="ODA26" s="323"/>
      <c r="ODB26" s="323"/>
      <c r="ODC26" s="323"/>
      <c r="ODD26" s="323"/>
      <c r="ODE26" s="323"/>
      <c r="ODF26" s="323"/>
      <c r="ODG26" s="409"/>
      <c r="ODH26" s="409"/>
      <c r="ODI26" s="323"/>
      <c r="ODJ26" s="323"/>
      <c r="ODK26" s="323"/>
      <c r="ODL26" s="323"/>
      <c r="ODM26" s="323"/>
      <c r="ODN26" s="323"/>
      <c r="ODO26" s="323"/>
      <c r="ODP26" s="323"/>
      <c r="ODQ26" s="323"/>
      <c r="ODR26" s="323"/>
      <c r="ODS26" s="409"/>
      <c r="ODT26" s="409"/>
      <c r="ODU26" s="323"/>
      <c r="ODV26" s="323"/>
      <c r="ODW26" s="323"/>
      <c r="ODX26" s="323"/>
      <c r="ODY26" s="323"/>
      <c r="ODZ26" s="323"/>
      <c r="OEA26" s="323"/>
      <c r="OEB26" s="323"/>
      <c r="OEC26" s="323"/>
      <c r="OED26" s="323"/>
      <c r="OEE26" s="409"/>
      <c r="OEF26" s="409"/>
      <c r="OEG26" s="323"/>
      <c r="OEH26" s="323"/>
      <c r="OEI26" s="323"/>
      <c r="OEJ26" s="323"/>
      <c r="OEK26" s="323"/>
      <c r="OEL26" s="323"/>
      <c r="OEM26" s="323"/>
      <c r="OEN26" s="323"/>
      <c r="OEO26" s="323"/>
      <c r="OEP26" s="323"/>
      <c r="OEQ26" s="409"/>
      <c r="OER26" s="409"/>
      <c r="OES26" s="323"/>
      <c r="OET26" s="323"/>
      <c r="OEU26" s="323"/>
      <c r="OEV26" s="323"/>
      <c r="OEW26" s="323"/>
      <c r="OEX26" s="323"/>
      <c r="OEY26" s="323"/>
      <c r="OEZ26" s="323"/>
      <c r="OFA26" s="323"/>
      <c r="OFB26" s="323"/>
      <c r="OFC26" s="409"/>
      <c r="OFD26" s="409"/>
      <c r="OFE26" s="323"/>
      <c r="OFF26" s="323"/>
      <c r="OFG26" s="323"/>
      <c r="OFH26" s="323"/>
      <c r="OFI26" s="323"/>
      <c r="OFJ26" s="323"/>
      <c r="OFK26" s="323"/>
      <c r="OFL26" s="323"/>
      <c r="OFM26" s="323"/>
      <c r="OFN26" s="323"/>
      <c r="OFO26" s="409"/>
      <c r="OFP26" s="409"/>
      <c r="OFQ26" s="323"/>
      <c r="OFR26" s="323"/>
      <c r="OFS26" s="323"/>
      <c r="OFT26" s="323"/>
      <c r="OFU26" s="323"/>
      <c r="OFV26" s="323"/>
      <c r="OFW26" s="323"/>
      <c r="OFX26" s="323"/>
      <c r="OFY26" s="323"/>
      <c r="OFZ26" s="323"/>
      <c r="OGA26" s="409"/>
      <c r="OGB26" s="409"/>
      <c r="OGC26" s="323"/>
      <c r="OGD26" s="323"/>
      <c r="OGE26" s="323"/>
      <c r="OGF26" s="323"/>
      <c r="OGG26" s="323"/>
      <c r="OGH26" s="323"/>
      <c r="OGI26" s="323"/>
      <c r="OGJ26" s="323"/>
      <c r="OGK26" s="323"/>
      <c r="OGL26" s="323"/>
      <c r="OGM26" s="409"/>
      <c r="OGN26" s="409"/>
      <c r="OGO26" s="323"/>
      <c r="OGP26" s="323"/>
      <c r="OGQ26" s="323"/>
      <c r="OGR26" s="323"/>
      <c r="OGS26" s="323"/>
      <c r="OGT26" s="323"/>
      <c r="OGU26" s="323"/>
      <c r="OGV26" s="323"/>
      <c r="OGW26" s="323"/>
      <c r="OGX26" s="323"/>
      <c r="OGY26" s="409"/>
      <c r="OGZ26" s="409"/>
      <c r="OHA26" s="323"/>
      <c r="OHB26" s="323"/>
      <c r="OHC26" s="323"/>
      <c r="OHD26" s="323"/>
      <c r="OHE26" s="323"/>
      <c r="OHF26" s="323"/>
      <c r="OHG26" s="323"/>
      <c r="OHH26" s="323"/>
      <c r="OHI26" s="323"/>
      <c r="OHJ26" s="323"/>
      <c r="OHK26" s="409"/>
      <c r="OHL26" s="409"/>
      <c r="OHM26" s="323"/>
      <c r="OHN26" s="323"/>
      <c r="OHO26" s="323"/>
      <c r="OHP26" s="323"/>
      <c r="OHQ26" s="323"/>
      <c r="OHR26" s="323"/>
      <c r="OHS26" s="323"/>
      <c r="OHT26" s="323"/>
      <c r="OHU26" s="323"/>
      <c r="OHV26" s="323"/>
      <c r="OHW26" s="409"/>
      <c r="OHX26" s="409"/>
      <c r="OHY26" s="323"/>
      <c r="OHZ26" s="323"/>
      <c r="OIA26" s="323"/>
      <c r="OIB26" s="323"/>
      <c r="OIC26" s="323"/>
      <c r="OID26" s="323"/>
      <c r="OIE26" s="323"/>
      <c r="OIF26" s="323"/>
      <c r="OIG26" s="323"/>
      <c r="OIH26" s="323"/>
      <c r="OII26" s="409"/>
      <c r="OIJ26" s="409"/>
      <c r="OIK26" s="323"/>
      <c r="OIL26" s="323"/>
      <c r="OIM26" s="323"/>
      <c r="OIN26" s="323"/>
      <c r="OIO26" s="323"/>
      <c r="OIP26" s="323"/>
      <c r="OIQ26" s="323"/>
      <c r="OIR26" s="323"/>
      <c r="OIS26" s="323"/>
      <c r="OIT26" s="323"/>
      <c r="OIU26" s="409"/>
      <c r="OIV26" s="409"/>
      <c r="OIW26" s="323"/>
      <c r="OIX26" s="323"/>
      <c r="OIY26" s="323"/>
      <c r="OIZ26" s="323"/>
      <c r="OJA26" s="323"/>
      <c r="OJB26" s="323"/>
      <c r="OJC26" s="323"/>
      <c r="OJD26" s="323"/>
      <c r="OJE26" s="323"/>
      <c r="OJF26" s="323"/>
      <c r="OJG26" s="409"/>
      <c r="OJH26" s="409"/>
      <c r="OJI26" s="323"/>
      <c r="OJJ26" s="323"/>
      <c r="OJK26" s="323"/>
      <c r="OJL26" s="323"/>
      <c r="OJM26" s="323"/>
      <c r="OJN26" s="323"/>
      <c r="OJO26" s="323"/>
      <c r="OJP26" s="323"/>
      <c r="OJQ26" s="323"/>
      <c r="OJR26" s="323"/>
      <c r="OJS26" s="409"/>
      <c r="OJT26" s="409"/>
      <c r="OJU26" s="323"/>
      <c r="OJV26" s="323"/>
      <c r="OJW26" s="323"/>
      <c r="OJX26" s="323"/>
      <c r="OJY26" s="323"/>
      <c r="OJZ26" s="323"/>
      <c r="OKA26" s="323"/>
      <c r="OKB26" s="323"/>
      <c r="OKC26" s="323"/>
      <c r="OKD26" s="323"/>
      <c r="OKE26" s="409"/>
      <c r="OKF26" s="409"/>
      <c r="OKG26" s="323"/>
      <c r="OKH26" s="323"/>
      <c r="OKI26" s="323"/>
      <c r="OKJ26" s="323"/>
      <c r="OKK26" s="323"/>
      <c r="OKL26" s="323"/>
      <c r="OKM26" s="323"/>
      <c r="OKN26" s="323"/>
      <c r="OKO26" s="323"/>
      <c r="OKP26" s="323"/>
      <c r="OKQ26" s="409"/>
      <c r="OKR26" s="409"/>
      <c r="OKS26" s="323"/>
      <c r="OKT26" s="323"/>
      <c r="OKU26" s="323"/>
      <c r="OKV26" s="323"/>
      <c r="OKW26" s="323"/>
      <c r="OKX26" s="323"/>
      <c r="OKY26" s="323"/>
      <c r="OKZ26" s="323"/>
      <c r="OLA26" s="323"/>
      <c r="OLB26" s="323"/>
      <c r="OLC26" s="409"/>
      <c r="OLD26" s="409"/>
      <c r="OLE26" s="323"/>
      <c r="OLF26" s="323"/>
      <c r="OLG26" s="323"/>
      <c r="OLH26" s="323"/>
      <c r="OLI26" s="323"/>
      <c r="OLJ26" s="323"/>
      <c r="OLK26" s="323"/>
      <c r="OLL26" s="323"/>
      <c r="OLM26" s="323"/>
      <c r="OLN26" s="323"/>
      <c r="OLO26" s="409"/>
      <c r="OLP26" s="409"/>
      <c r="OLQ26" s="323"/>
      <c r="OLR26" s="323"/>
      <c r="OLS26" s="323"/>
      <c r="OLT26" s="323"/>
      <c r="OLU26" s="323"/>
      <c r="OLV26" s="323"/>
      <c r="OLW26" s="323"/>
      <c r="OLX26" s="323"/>
      <c r="OLY26" s="323"/>
      <c r="OLZ26" s="323"/>
      <c r="OMA26" s="409"/>
      <c r="OMB26" s="409"/>
      <c r="OMC26" s="323"/>
      <c r="OMD26" s="323"/>
      <c r="OME26" s="323"/>
      <c r="OMF26" s="323"/>
      <c r="OMG26" s="323"/>
      <c r="OMH26" s="323"/>
      <c r="OMI26" s="323"/>
      <c r="OMJ26" s="323"/>
      <c r="OMK26" s="323"/>
      <c r="OML26" s="323"/>
      <c r="OMM26" s="409"/>
      <c r="OMN26" s="409"/>
      <c r="OMO26" s="323"/>
      <c r="OMP26" s="323"/>
      <c r="OMQ26" s="323"/>
      <c r="OMR26" s="323"/>
      <c r="OMS26" s="323"/>
      <c r="OMT26" s="323"/>
      <c r="OMU26" s="323"/>
      <c r="OMV26" s="323"/>
      <c r="OMW26" s="323"/>
      <c r="OMX26" s="323"/>
      <c r="OMY26" s="409"/>
      <c r="OMZ26" s="409"/>
      <c r="ONA26" s="323"/>
      <c r="ONB26" s="323"/>
      <c r="ONC26" s="323"/>
      <c r="OND26" s="323"/>
      <c r="ONE26" s="323"/>
      <c r="ONF26" s="323"/>
      <c r="ONG26" s="323"/>
      <c r="ONH26" s="323"/>
      <c r="ONI26" s="323"/>
      <c r="ONJ26" s="323"/>
      <c r="ONK26" s="409"/>
      <c r="ONL26" s="409"/>
      <c r="ONM26" s="323"/>
      <c r="ONN26" s="323"/>
      <c r="ONO26" s="323"/>
      <c r="ONP26" s="323"/>
      <c r="ONQ26" s="323"/>
      <c r="ONR26" s="323"/>
      <c r="ONS26" s="323"/>
      <c r="ONT26" s="323"/>
      <c r="ONU26" s="323"/>
      <c r="ONV26" s="323"/>
      <c r="ONW26" s="409"/>
      <c r="ONX26" s="409"/>
      <c r="ONY26" s="323"/>
      <c r="ONZ26" s="323"/>
      <c r="OOA26" s="323"/>
      <c r="OOB26" s="323"/>
      <c r="OOC26" s="323"/>
      <c r="OOD26" s="323"/>
      <c r="OOE26" s="323"/>
      <c r="OOF26" s="323"/>
      <c r="OOG26" s="323"/>
      <c r="OOH26" s="323"/>
      <c r="OOI26" s="409"/>
      <c r="OOJ26" s="409"/>
      <c r="OOK26" s="323"/>
      <c r="OOL26" s="323"/>
      <c r="OOM26" s="323"/>
      <c r="OON26" s="323"/>
      <c r="OOO26" s="323"/>
      <c r="OOP26" s="323"/>
      <c r="OOQ26" s="323"/>
      <c r="OOR26" s="323"/>
      <c r="OOS26" s="323"/>
      <c r="OOT26" s="323"/>
      <c r="OOU26" s="409"/>
      <c r="OOV26" s="409"/>
      <c r="OOW26" s="323"/>
      <c r="OOX26" s="323"/>
      <c r="OOY26" s="323"/>
      <c r="OOZ26" s="323"/>
      <c r="OPA26" s="323"/>
      <c r="OPB26" s="323"/>
      <c r="OPC26" s="323"/>
      <c r="OPD26" s="323"/>
      <c r="OPE26" s="323"/>
      <c r="OPF26" s="323"/>
      <c r="OPG26" s="409"/>
      <c r="OPH26" s="409"/>
      <c r="OPI26" s="323"/>
      <c r="OPJ26" s="323"/>
      <c r="OPK26" s="323"/>
      <c r="OPL26" s="323"/>
      <c r="OPM26" s="323"/>
      <c r="OPN26" s="323"/>
      <c r="OPO26" s="323"/>
      <c r="OPP26" s="323"/>
      <c r="OPQ26" s="323"/>
      <c r="OPR26" s="323"/>
      <c r="OPS26" s="409"/>
      <c r="OPT26" s="409"/>
      <c r="OPU26" s="323"/>
      <c r="OPV26" s="323"/>
      <c r="OPW26" s="323"/>
      <c r="OPX26" s="323"/>
      <c r="OPY26" s="323"/>
      <c r="OPZ26" s="323"/>
      <c r="OQA26" s="323"/>
      <c r="OQB26" s="323"/>
      <c r="OQC26" s="323"/>
      <c r="OQD26" s="323"/>
      <c r="OQE26" s="409"/>
      <c r="OQF26" s="409"/>
      <c r="OQG26" s="323"/>
      <c r="OQH26" s="323"/>
      <c r="OQI26" s="323"/>
      <c r="OQJ26" s="323"/>
      <c r="OQK26" s="323"/>
      <c r="OQL26" s="323"/>
      <c r="OQM26" s="323"/>
      <c r="OQN26" s="323"/>
      <c r="OQO26" s="323"/>
      <c r="OQP26" s="323"/>
      <c r="OQQ26" s="409"/>
      <c r="OQR26" s="409"/>
      <c r="OQS26" s="323"/>
      <c r="OQT26" s="323"/>
      <c r="OQU26" s="323"/>
      <c r="OQV26" s="323"/>
      <c r="OQW26" s="323"/>
      <c r="OQX26" s="323"/>
      <c r="OQY26" s="323"/>
      <c r="OQZ26" s="323"/>
      <c r="ORA26" s="323"/>
      <c r="ORB26" s="323"/>
      <c r="ORC26" s="409"/>
      <c r="ORD26" s="409"/>
      <c r="ORE26" s="323"/>
      <c r="ORF26" s="323"/>
      <c r="ORG26" s="323"/>
      <c r="ORH26" s="323"/>
      <c r="ORI26" s="323"/>
      <c r="ORJ26" s="323"/>
      <c r="ORK26" s="323"/>
      <c r="ORL26" s="323"/>
      <c r="ORM26" s="323"/>
      <c r="ORN26" s="323"/>
      <c r="ORO26" s="409"/>
      <c r="ORP26" s="409"/>
      <c r="ORQ26" s="323"/>
      <c r="ORR26" s="323"/>
      <c r="ORS26" s="323"/>
      <c r="ORT26" s="323"/>
      <c r="ORU26" s="323"/>
      <c r="ORV26" s="323"/>
      <c r="ORW26" s="323"/>
      <c r="ORX26" s="323"/>
      <c r="ORY26" s="323"/>
      <c r="ORZ26" s="323"/>
      <c r="OSA26" s="409"/>
      <c r="OSB26" s="409"/>
      <c r="OSC26" s="323"/>
      <c r="OSD26" s="323"/>
      <c r="OSE26" s="323"/>
      <c r="OSF26" s="323"/>
      <c r="OSG26" s="323"/>
      <c r="OSH26" s="323"/>
      <c r="OSI26" s="323"/>
      <c r="OSJ26" s="323"/>
      <c r="OSK26" s="323"/>
      <c r="OSL26" s="323"/>
      <c r="OSM26" s="409"/>
      <c r="OSN26" s="409"/>
      <c r="OSO26" s="323"/>
      <c r="OSP26" s="323"/>
      <c r="OSQ26" s="323"/>
      <c r="OSR26" s="323"/>
      <c r="OSS26" s="323"/>
      <c r="OST26" s="323"/>
      <c r="OSU26" s="323"/>
      <c r="OSV26" s="323"/>
      <c r="OSW26" s="323"/>
      <c r="OSX26" s="323"/>
      <c r="OSY26" s="409"/>
      <c r="OSZ26" s="409"/>
      <c r="OTA26" s="323"/>
      <c r="OTB26" s="323"/>
      <c r="OTC26" s="323"/>
      <c r="OTD26" s="323"/>
      <c r="OTE26" s="323"/>
      <c r="OTF26" s="323"/>
      <c r="OTG26" s="323"/>
      <c r="OTH26" s="323"/>
      <c r="OTI26" s="323"/>
      <c r="OTJ26" s="323"/>
      <c r="OTK26" s="409"/>
      <c r="OTL26" s="409"/>
      <c r="OTM26" s="323"/>
      <c r="OTN26" s="323"/>
      <c r="OTO26" s="323"/>
      <c r="OTP26" s="323"/>
      <c r="OTQ26" s="323"/>
      <c r="OTR26" s="323"/>
      <c r="OTS26" s="323"/>
      <c r="OTT26" s="323"/>
      <c r="OTU26" s="323"/>
      <c r="OTV26" s="323"/>
      <c r="OTW26" s="409"/>
      <c r="OTX26" s="409"/>
      <c r="OTY26" s="323"/>
      <c r="OTZ26" s="323"/>
      <c r="OUA26" s="323"/>
      <c r="OUB26" s="323"/>
      <c r="OUC26" s="323"/>
      <c r="OUD26" s="323"/>
      <c r="OUE26" s="323"/>
      <c r="OUF26" s="323"/>
      <c r="OUG26" s="323"/>
      <c r="OUH26" s="323"/>
      <c r="OUI26" s="409"/>
      <c r="OUJ26" s="409"/>
      <c r="OUK26" s="323"/>
      <c r="OUL26" s="323"/>
      <c r="OUM26" s="323"/>
      <c r="OUN26" s="323"/>
      <c r="OUO26" s="323"/>
      <c r="OUP26" s="323"/>
      <c r="OUQ26" s="323"/>
      <c r="OUR26" s="323"/>
      <c r="OUS26" s="323"/>
      <c r="OUT26" s="323"/>
      <c r="OUU26" s="409"/>
      <c r="OUV26" s="409"/>
      <c r="OUW26" s="323"/>
      <c r="OUX26" s="323"/>
      <c r="OUY26" s="323"/>
      <c r="OUZ26" s="323"/>
      <c r="OVA26" s="323"/>
      <c r="OVB26" s="323"/>
      <c r="OVC26" s="323"/>
      <c r="OVD26" s="323"/>
      <c r="OVE26" s="323"/>
      <c r="OVF26" s="323"/>
      <c r="OVG26" s="409"/>
      <c r="OVH26" s="409"/>
      <c r="OVI26" s="323"/>
      <c r="OVJ26" s="323"/>
      <c r="OVK26" s="323"/>
      <c r="OVL26" s="323"/>
      <c r="OVM26" s="323"/>
      <c r="OVN26" s="323"/>
      <c r="OVO26" s="323"/>
      <c r="OVP26" s="323"/>
      <c r="OVQ26" s="323"/>
      <c r="OVR26" s="323"/>
      <c r="OVS26" s="409"/>
      <c r="OVT26" s="409"/>
      <c r="OVU26" s="323"/>
      <c r="OVV26" s="323"/>
      <c r="OVW26" s="323"/>
      <c r="OVX26" s="323"/>
      <c r="OVY26" s="323"/>
      <c r="OVZ26" s="323"/>
      <c r="OWA26" s="323"/>
      <c r="OWB26" s="323"/>
      <c r="OWC26" s="323"/>
      <c r="OWD26" s="323"/>
      <c r="OWE26" s="409"/>
      <c r="OWF26" s="409"/>
      <c r="OWG26" s="323"/>
      <c r="OWH26" s="323"/>
      <c r="OWI26" s="323"/>
      <c r="OWJ26" s="323"/>
      <c r="OWK26" s="323"/>
      <c r="OWL26" s="323"/>
      <c r="OWM26" s="323"/>
      <c r="OWN26" s="323"/>
      <c r="OWO26" s="323"/>
      <c r="OWP26" s="323"/>
      <c r="OWQ26" s="409"/>
      <c r="OWR26" s="409"/>
      <c r="OWS26" s="323"/>
      <c r="OWT26" s="323"/>
      <c r="OWU26" s="323"/>
      <c r="OWV26" s="323"/>
      <c r="OWW26" s="323"/>
      <c r="OWX26" s="323"/>
      <c r="OWY26" s="323"/>
      <c r="OWZ26" s="323"/>
      <c r="OXA26" s="323"/>
      <c r="OXB26" s="323"/>
      <c r="OXC26" s="409"/>
      <c r="OXD26" s="409"/>
      <c r="OXE26" s="323"/>
      <c r="OXF26" s="323"/>
      <c r="OXG26" s="323"/>
      <c r="OXH26" s="323"/>
      <c r="OXI26" s="323"/>
      <c r="OXJ26" s="323"/>
      <c r="OXK26" s="323"/>
      <c r="OXL26" s="323"/>
      <c r="OXM26" s="323"/>
      <c r="OXN26" s="323"/>
      <c r="OXO26" s="409"/>
      <c r="OXP26" s="409"/>
      <c r="OXQ26" s="323"/>
      <c r="OXR26" s="323"/>
      <c r="OXS26" s="323"/>
      <c r="OXT26" s="323"/>
      <c r="OXU26" s="323"/>
      <c r="OXV26" s="323"/>
      <c r="OXW26" s="323"/>
      <c r="OXX26" s="323"/>
      <c r="OXY26" s="323"/>
      <c r="OXZ26" s="323"/>
      <c r="OYA26" s="409"/>
      <c r="OYB26" s="409"/>
      <c r="OYC26" s="323"/>
      <c r="OYD26" s="323"/>
      <c r="OYE26" s="323"/>
      <c r="OYF26" s="323"/>
      <c r="OYG26" s="323"/>
      <c r="OYH26" s="323"/>
      <c r="OYI26" s="323"/>
      <c r="OYJ26" s="323"/>
      <c r="OYK26" s="323"/>
      <c r="OYL26" s="323"/>
      <c r="OYM26" s="409"/>
      <c r="OYN26" s="409"/>
      <c r="OYO26" s="323"/>
      <c r="OYP26" s="323"/>
      <c r="OYQ26" s="323"/>
      <c r="OYR26" s="323"/>
      <c r="OYS26" s="323"/>
      <c r="OYT26" s="323"/>
      <c r="OYU26" s="323"/>
      <c r="OYV26" s="323"/>
      <c r="OYW26" s="323"/>
      <c r="OYX26" s="323"/>
      <c r="OYY26" s="409"/>
      <c r="OYZ26" s="409"/>
      <c r="OZA26" s="323"/>
      <c r="OZB26" s="323"/>
      <c r="OZC26" s="323"/>
      <c r="OZD26" s="323"/>
      <c r="OZE26" s="323"/>
      <c r="OZF26" s="323"/>
      <c r="OZG26" s="323"/>
      <c r="OZH26" s="323"/>
      <c r="OZI26" s="323"/>
      <c r="OZJ26" s="323"/>
      <c r="OZK26" s="409"/>
      <c r="OZL26" s="409"/>
      <c r="OZM26" s="323"/>
      <c r="OZN26" s="323"/>
      <c r="OZO26" s="323"/>
      <c r="OZP26" s="323"/>
      <c r="OZQ26" s="323"/>
      <c r="OZR26" s="323"/>
      <c r="OZS26" s="323"/>
      <c r="OZT26" s="323"/>
      <c r="OZU26" s="323"/>
      <c r="OZV26" s="323"/>
      <c r="OZW26" s="409"/>
      <c r="OZX26" s="409"/>
      <c r="OZY26" s="323"/>
      <c r="OZZ26" s="323"/>
      <c r="PAA26" s="323"/>
      <c r="PAB26" s="323"/>
      <c r="PAC26" s="323"/>
      <c r="PAD26" s="323"/>
      <c r="PAE26" s="323"/>
      <c r="PAF26" s="323"/>
      <c r="PAG26" s="323"/>
      <c r="PAH26" s="323"/>
      <c r="PAI26" s="409"/>
      <c r="PAJ26" s="409"/>
      <c r="PAK26" s="323"/>
      <c r="PAL26" s="323"/>
      <c r="PAM26" s="323"/>
      <c r="PAN26" s="323"/>
      <c r="PAO26" s="323"/>
      <c r="PAP26" s="323"/>
      <c r="PAQ26" s="323"/>
      <c r="PAR26" s="323"/>
      <c r="PAS26" s="323"/>
      <c r="PAT26" s="323"/>
      <c r="PAU26" s="409"/>
      <c r="PAV26" s="409"/>
      <c r="PAW26" s="323"/>
      <c r="PAX26" s="323"/>
      <c r="PAY26" s="323"/>
      <c r="PAZ26" s="323"/>
      <c r="PBA26" s="323"/>
      <c r="PBB26" s="323"/>
      <c r="PBC26" s="323"/>
      <c r="PBD26" s="323"/>
      <c r="PBE26" s="323"/>
      <c r="PBF26" s="323"/>
      <c r="PBG26" s="409"/>
      <c r="PBH26" s="409"/>
      <c r="PBI26" s="323"/>
      <c r="PBJ26" s="323"/>
      <c r="PBK26" s="323"/>
      <c r="PBL26" s="323"/>
      <c r="PBM26" s="323"/>
      <c r="PBN26" s="323"/>
      <c r="PBO26" s="323"/>
      <c r="PBP26" s="323"/>
      <c r="PBQ26" s="323"/>
      <c r="PBR26" s="323"/>
      <c r="PBS26" s="409"/>
      <c r="PBT26" s="409"/>
      <c r="PBU26" s="323"/>
      <c r="PBV26" s="323"/>
      <c r="PBW26" s="323"/>
      <c r="PBX26" s="323"/>
      <c r="PBY26" s="323"/>
      <c r="PBZ26" s="323"/>
      <c r="PCA26" s="323"/>
      <c r="PCB26" s="323"/>
      <c r="PCC26" s="323"/>
      <c r="PCD26" s="323"/>
      <c r="PCE26" s="409"/>
      <c r="PCF26" s="409"/>
      <c r="PCG26" s="323"/>
      <c r="PCH26" s="323"/>
      <c r="PCI26" s="323"/>
      <c r="PCJ26" s="323"/>
      <c r="PCK26" s="323"/>
      <c r="PCL26" s="323"/>
      <c r="PCM26" s="323"/>
      <c r="PCN26" s="323"/>
      <c r="PCO26" s="323"/>
      <c r="PCP26" s="323"/>
      <c r="PCQ26" s="409"/>
      <c r="PCR26" s="409"/>
      <c r="PCS26" s="323"/>
      <c r="PCT26" s="323"/>
      <c r="PCU26" s="323"/>
      <c r="PCV26" s="323"/>
      <c r="PCW26" s="323"/>
      <c r="PCX26" s="323"/>
      <c r="PCY26" s="323"/>
      <c r="PCZ26" s="323"/>
      <c r="PDA26" s="323"/>
      <c r="PDB26" s="323"/>
      <c r="PDC26" s="409"/>
      <c r="PDD26" s="409"/>
      <c r="PDE26" s="323"/>
      <c r="PDF26" s="323"/>
      <c r="PDG26" s="323"/>
      <c r="PDH26" s="323"/>
      <c r="PDI26" s="323"/>
      <c r="PDJ26" s="323"/>
      <c r="PDK26" s="323"/>
      <c r="PDL26" s="323"/>
      <c r="PDM26" s="323"/>
      <c r="PDN26" s="323"/>
      <c r="PDO26" s="409"/>
      <c r="PDP26" s="409"/>
      <c r="PDQ26" s="323"/>
      <c r="PDR26" s="323"/>
      <c r="PDS26" s="323"/>
      <c r="PDT26" s="323"/>
      <c r="PDU26" s="323"/>
      <c r="PDV26" s="323"/>
      <c r="PDW26" s="323"/>
      <c r="PDX26" s="323"/>
      <c r="PDY26" s="323"/>
      <c r="PDZ26" s="323"/>
      <c r="PEA26" s="409"/>
      <c r="PEB26" s="409"/>
      <c r="PEC26" s="323"/>
      <c r="PED26" s="323"/>
      <c r="PEE26" s="323"/>
      <c r="PEF26" s="323"/>
      <c r="PEG26" s="323"/>
      <c r="PEH26" s="323"/>
      <c r="PEI26" s="323"/>
      <c r="PEJ26" s="323"/>
      <c r="PEK26" s="323"/>
      <c r="PEL26" s="323"/>
      <c r="PEM26" s="409"/>
      <c r="PEN26" s="409"/>
      <c r="PEO26" s="323"/>
      <c r="PEP26" s="323"/>
      <c r="PEQ26" s="323"/>
      <c r="PER26" s="323"/>
      <c r="PES26" s="323"/>
      <c r="PET26" s="323"/>
      <c r="PEU26" s="323"/>
      <c r="PEV26" s="323"/>
      <c r="PEW26" s="323"/>
      <c r="PEX26" s="323"/>
      <c r="PEY26" s="409"/>
      <c r="PEZ26" s="409"/>
      <c r="PFA26" s="323"/>
      <c r="PFB26" s="323"/>
      <c r="PFC26" s="323"/>
      <c r="PFD26" s="323"/>
      <c r="PFE26" s="323"/>
      <c r="PFF26" s="323"/>
      <c r="PFG26" s="323"/>
      <c r="PFH26" s="323"/>
      <c r="PFI26" s="323"/>
      <c r="PFJ26" s="323"/>
      <c r="PFK26" s="409"/>
      <c r="PFL26" s="409"/>
      <c r="PFM26" s="323"/>
      <c r="PFN26" s="323"/>
      <c r="PFO26" s="323"/>
      <c r="PFP26" s="323"/>
      <c r="PFQ26" s="323"/>
      <c r="PFR26" s="323"/>
      <c r="PFS26" s="323"/>
      <c r="PFT26" s="323"/>
      <c r="PFU26" s="323"/>
      <c r="PFV26" s="323"/>
      <c r="PFW26" s="409"/>
      <c r="PFX26" s="409"/>
      <c r="PFY26" s="323"/>
      <c r="PFZ26" s="323"/>
      <c r="PGA26" s="323"/>
      <c r="PGB26" s="323"/>
      <c r="PGC26" s="323"/>
      <c r="PGD26" s="323"/>
      <c r="PGE26" s="323"/>
      <c r="PGF26" s="323"/>
      <c r="PGG26" s="323"/>
      <c r="PGH26" s="323"/>
      <c r="PGI26" s="409"/>
      <c r="PGJ26" s="409"/>
      <c r="PGK26" s="323"/>
      <c r="PGL26" s="323"/>
      <c r="PGM26" s="323"/>
      <c r="PGN26" s="323"/>
      <c r="PGO26" s="323"/>
      <c r="PGP26" s="323"/>
      <c r="PGQ26" s="323"/>
      <c r="PGR26" s="323"/>
      <c r="PGS26" s="323"/>
      <c r="PGT26" s="323"/>
      <c r="PGU26" s="409"/>
      <c r="PGV26" s="409"/>
      <c r="PGW26" s="323"/>
      <c r="PGX26" s="323"/>
      <c r="PGY26" s="323"/>
      <c r="PGZ26" s="323"/>
      <c r="PHA26" s="323"/>
      <c r="PHB26" s="323"/>
      <c r="PHC26" s="323"/>
      <c r="PHD26" s="323"/>
      <c r="PHE26" s="323"/>
      <c r="PHF26" s="323"/>
      <c r="PHG26" s="409"/>
      <c r="PHH26" s="409"/>
      <c r="PHI26" s="323"/>
      <c r="PHJ26" s="323"/>
      <c r="PHK26" s="323"/>
      <c r="PHL26" s="323"/>
      <c r="PHM26" s="323"/>
      <c r="PHN26" s="323"/>
      <c r="PHO26" s="323"/>
      <c r="PHP26" s="323"/>
      <c r="PHQ26" s="323"/>
      <c r="PHR26" s="323"/>
      <c r="PHS26" s="409"/>
      <c r="PHT26" s="409"/>
      <c r="PHU26" s="323"/>
      <c r="PHV26" s="323"/>
      <c r="PHW26" s="323"/>
      <c r="PHX26" s="323"/>
      <c r="PHY26" s="323"/>
      <c r="PHZ26" s="323"/>
      <c r="PIA26" s="323"/>
      <c r="PIB26" s="323"/>
      <c r="PIC26" s="323"/>
      <c r="PID26" s="323"/>
      <c r="PIE26" s="409"/>
      <c r="PIF26" s="409"/>
      <c r="PIG26" s="323"/>
      <c r="PIH26" s="323"/>
      <c r="PII26" s="323"/>
      <c r="PIJ26" s="323"/>
      <c r="PIK26" s="323"/>
      <c r="PIL26" s="323"/>
      <c r="PIM26" s="323"/>
      <c r="PIN26" s="323"/>
      <c r="PIO26" s="323"/>
      <c r="PIP26" s="323"/>
      <c r="PIQ26" s="409"/>
      <c r="PIR26" s="409"/>
      <c r="PIS26" s="323"/>
      <c r="PIT26" s="323"/>
      <c r="PIU26" s="323"/>
      <c r="PIV26" s="323"/>
      <c r="PIW26" s="323"/>
      <c r="PIX26" s="323"/>
      <c r="PIY26" s="323"/>
      <c r="PIZ26" s="323"/>
      <c r="PJA26" s="323"/>
      <c r="PJB26" s="323"/>
      <c r="PJC26" s="409"/>
      <c r="PJD26" s="409"/>
      <c r="PJE26" s="323"/>
      <c r="PJF26" s="323"/>
      <c r="PJG26" s="323"/>
      <c r="PJH26" s="323"/>
      <c r="PJI26" s="323"/>
      <c r="PJJ26" s="323"/>
      <c r="PJK26" s="323"/>
      <c r="PJL26" s="323"/>
      <c r="PJM26" s="323"/>
      <c r="PJN26" s="323"/>
      <c r="PJO26" s="409"/>
      <c r="PJP26" s="409"/>
      <c r="PJQ26" s="323"/>
      <c r="PJR26" s="323"/>
      <c r="PJS26" s="323"/>
      <c r="PJT26" s="323"/>
      <c r="PJU26" s="323"/>
      <c r="PJV26" s="323"/>
      <c r="PJW26" s="323"/>
      <c r="PJX26" s="323"/>
      <c r="PJY26" s="323"/>
      <c r="PJZ26" s="323"/>
      <c r="PKA26" s="409"/>
      <c r="PKB26" s="409"/>
      <c r="PKC26" s="323"/>
      <c r="PKD26" s="323"/>
      <c r="PKE26" s="323"/>
      <c r="PKF26" s="323"/>
      <c r="PKG26" s="323"/>
      <c r="PKH26" s="323"/>
      <c r="PKI26" s="323"/>
      <c r="PKJ26" s="323"/>
      <c r="PKK26" s="323"/>
      <c r="PKL26" s="323"/>
      <c r="PKM26" s="409"/>
      <c r="PKN26" s="409"/>
      <c r="PKO26" s="323"/>
      <c r="PKP26" s="323"/>
      <c r="PKQ26" s="323"/>
      <c r="PKR26" s="323"/>
      <c r="PKS26" s="323"/>
      <c r="PKT26" s="323"/>
      <c r="PKU26" s="323"/>
      <c r="PKV26" s="323"/>
      <c r="PKW26" s="323"/>
      <c r="PKX26" s="323"/>
      <c r="PKY26" s="409"/>
      <c r="PKZ26" s="409"/>
      <c r="PLA26" s="323"/>
      <c r="PLB26" s="323"/>
      <c r="PLC26" s="323"/>
      <c r="PLD26" s="323"/>
      <c r="PLE26" s="323"/>
      <c r="PLF26" s="323"/>
      <c r="PLG26" s="323"/>
      <c r="PLH26" s="323"/>
      <c r="PLI26" s="323"/>
      <c r="PLJ26" s="323"/>
      <c r="PLK26" s="409"/>
      <c r="PLL26" s="409"/>
      <c r="PLM26" s="323"/>
      <c r="PLN26" s="323"/>
      <c r="PLO26" s="323"/>
      <c r="PLP26" s="323"/>
      <c r="PLQ26" s="323"/>
      <c r="PLR26" s="323"/>
      <c r="PLS26" s="323"/>
      <c r="PLT26" s="323"/>
      <c r="PLU26" s="323"/>
      <c r="PLV26" s="323"/>
      <c r="PLW26" s="409"/>
      <c r="PLX26" s="409"/>
      <c r="PLY26" s="323"/>
      <c r="PLZ26" s="323"/>
      <c r="PMA26" s="323"/>
      <c r="PMB26" s="323"/>
      <c r="PMC26" s="323"/>
      <c r="PMD26" s="323"/>
      <c r="PME26" s="323"/>
      <c r="PMF26" s="323"/>
      <c r="PMG26" s="323"/>
      <c r="PMH26" s="323"/>
      <c r="PMI26" s="409"/>
      <c r="PMJ26" s="409"/>
      <c r="PMK26" s="323"/>
      <c r="PML26" s="323"/>
      <c r="PMM26" s="323"/>
      <c r="PMN26" s="323"/>
      <c r="PMO26" s="323"/>
      <c r="PMP26" s="323"/>
      <c r="PMQ26" s="323"/>
      <c r="PMR26" s="323"/>
      <c r="PMS26" s="323"/>
      <c r="PMT26" s="323"/>
      <c r="PMU26" s="409"/>
      <c r="PMV26" s="409"/>
      <c r="PMW26" s="323"/>
      <c r="PMX26" s="323"/>
      <c r="PMY26" s="323"/>
      <c r="PMZ26" s="323"/>
      <c r="PNA26" s="323"/>
      <c r="PNB26" s="323"/>
      <c r="PNC26" s="323"/>
      <c r="PND26" s="323"/>
      <c r="PNE26" s="323"/>
      <c r="PNF26" s="323"/>
      <c r="PNG26" s="409"/>
      <c r="PNH26" s="409"/>
      <c r="PNI26" s="323"/>
      <c r="PNJ26" s="323"/>
      <c r="PNK26" s="323"/>
      <c r="PNL26" s="323"/>
      <c r="PNM26" s="323"/>
      <c r="PNN26" s="323"/>
      <c r="PNO26" s="323"/>
      <c r="PNP26" s="323"/>
      <c r="PNQ26" s="323"/>
      <c r="PNR26" s="323"/>
      <c r="PNS26" s="409"/>
      <c r="PNT26" s="409"/>
      <c r="PNU26" s="323"/>
      <c r="PNV26" s="323"/>
      <c r="PNW26" s="323"/>
      <c r="PNX26" s="323"/>
      <c r="PNY26" s="323"/>
      <c r="PNZ26" s="323"/>
      <c r="POA26" s="323"/>
      <c r="POB26" s="323"/>
      <c r="POC26" s="323"/>
      <c r="POD26" s="323"/>
      <c r="POE26" s="409"/>
      <c r="POF26" s="409"/>
      <c r="POG26" s="323"/>
      <c r="POH26" s="323"/>
      <c r="POI26" s="323"/>
      <c r="POJ26" s="323"/>
      <c r="POK26" s="323"/>
      <c r="POL26" s="323"/>
      <c r="POM26" s="323"/>
      <c r="PON26" s="323"/>
      <c r="POO26" s="323"/>
      <c r="POP26" s="323"/>
      <c r="POQ26" s="409"/>
      <c r="POR26" s="409"/>
      <c r="POS26" s="323"/>
      <c r="POT26" s="323"/>
      <c r="POU26" s="323"/>
      <c r="POV26" s="323"/>
      <c r="POW26" s="323"/>
      <c r="POX26" s="323"/>
      <c r="POY26" s="323"/>
      <c r="POZ26" s="323"/>
      <c r="PPA26" s="323"/>
      <c r="PPB26" s="323"/>
      <c r="PPC26" s="409"/>
      <c r="PPD26" s="409"/>
      <c r="PPE26" s="323"/>
      <c r="PPF26" s="323"/>
      <c r="PPG26" s="323"/>
      <c r="PPH26" s="323"/>
      <c r="PPI26" s="323"/>
      <c r="PPJ26" s="323"/>
      <c r="PPK26" s="323"/>
      <c r="PPL26" s="323"/>
      <c r="PPM26" s="323"/>
      <c r="PPN26" s="323"/>
      <c r="PPO26" s="409"/>
      <c r="PPP26" s="409"/>
      <c r="PPQ26" s="323"/>
      <c r="PPR26" s="323"/>
      <c r="PPS26" s="323"/>
      <c r="PPT26" s="323"/>
      <c r="PPU26" s="323"/>
      <c r="PPV26" s="323"/>
      <c r="PPW26" s="323"/>
      <c r="PPX26" s="323"/>
      <c r="PPY26" s="323"/>
      <c r="PPZ26" s="323"/>
      <c r="PQA26" s="409"/>
      <c r="PQB26" s="409"/>
      <c r="PQC26" s="323"/>
      <c r="PQD26" s="323"/>
      <c r="PQE26" s="323"/>
      <c r="PQF26" s="323"/>
      <c r="PQG26" s="323"/>
      <c r="PQH26" s="323"/>
      <c r="PQI26" s="323"/>
      <c r="PQJ26" s="323"/>
      <c r="PQK26" s="323"/>
      <c r="PQL26" s="323"/>
      <c r="PQM26" s="409"/>
      <c r="PQN26" s="409"/>
      <c r="PQO26" s="323"/>
      <c r="PQP26" s="323"/>
      <c r="PQQ26" s="323"/>
      <c r="PQR26" s="323"/>
      <c r="PQS26" s="323"/>
      <c r="PQT26" s="323"/>
      <c r="PQU26" s="323"/>
      <c r="PQV26" s="323"/>
      <c r="PQW26" s="323"/>
      <c r="PQX26" s="323"/>
      <c r="PQY26" s="409"/>
      <c r="PQZ26" s="409"/>
      <c r="PRA26" s="323"/>
      <c r="PRB26" s="323"/>
      <c r="PRC26" s="323"/>
      <c r="PRD26" s="323"/>
      <c r="PRE26" s="323"/>
      <c r="PRF26" s="323"/>
      <c r="PRG26" s="323"/>
      <c r="PRH26" s="323"/>
      <c r="PRI26" s="323"/>
      <c r="PRJ26" s="323"/>
      <c r="PRK26" s="409"/>
      <c r="PRL26" s="409"/>
      <c r="PRM26" s="323"/>
      <c r="PRN26" s="323"/>
      <c r="PRO26" s="323"/>
      <c r="PRP26" s="323"/>
      <c r="PRQ26" s="323"/>
      <c r="PRR26" s="323"/>
      <c r="PRS26" s="323"/>
      <c r="PRT26" s="323"/>
      <c r="PRU26" s="323"/>
      <c r="PRV26" s="323"/>
      <c r="PRW26" s="409"/>
      <c r="PRX26" s="409"/>
      <c r="PRY26" s="323"/>
      <c r="PRZ26" s="323"/>
      <c r="PSA26" s="323"/>
      <c r="PSB26" s="323"/>
      <c r="PSC26" s="323"/>
      <c r="PSD26" s="323"/>
      <c r="PSE26" s="323"/>
      <c r="PSF26" s="323"/>
      <c r="PSG26" s="323"/>
      <c r="PSH26" s="323"/>
      <c r="PSI26" s="409"/>
      <c r="PSJ26" s="409"/>
      <c r="PSK26" s="323"/>
      <c r="PSL26" s="323"/>
      <c r="PSM26" s="323"/>
      <c r="PSN26" s="323"/>
      <c r="PSO26" s="323"/>
      <c r="PSP26" s="323"/>
      <c r="PSQ26" s="323"/>
      <c r="PSR26" s="323"/>
      <c r="PSS26" s="323"/>
      <c r="PST26" s="323"/>
      <c r="PSU26" s="409"/>
      <c r="PSV26" s="409"/>
      <c r="PSW26" s="323"/>
      <c r="PSX26" s="323"/>
      <c r="PSY26" s="323"/>
      <c r="PSZ26" s="323"/>
      <c r="PTA26" s="323"/>
      <c r="PTB26" s="323"/>
      <c r="PTC26" s="323"/>
      <c r="PTD26" s="323"/>
      <c r="PTE26" s="323"/>
      <c r="PTF26" s="323"/>
      <c r="PTG26" s="409"/>
      <c r="PTH26" s="409"/>
      <c r="PTI26" s="323"/>
      <c r="PTJ26" s="323"/>
      <c r="PTK26" s="323"/>
      <c r="PTL26" s="323"/>
      <c r="PTM26" s="323"/>
      <c r="PTN26" s="323"/>
      <c r="PTO26" s="323"/>
      <c r="PTP26" s="323"/>
      <c r="PTQ26" s="323"/>
      <c r="PTR26" s="323"/>
      <c r="PTS26" s="409"/>
      <c r="PTT26" s="409"/>
      <c r="PTU26" s="323"/>
      <c r="PTV26" s="323"/>
      <c r="PTW26" s="323"/>
      <c r="PTX26" s="323"/>
      <c r="PTY26" s="323"/>
      <c r="PTZ26" s="323"/>
      <c r="PUA26" s="323"/>
      <c r="PUB26" s="323"/>
      <c r="PUC26" s="323"/>
      <c r="PUD26" s="323"/>
      <c r="PUE26" s="409"/>
      <c r="PUF26" s="409"/>
      <c r="PUG26" s="323"/>
      <c r="PUH26" s="323"/>
      <c r="PUI26" s="323"/>
      <c r="PUJ26" s="323"/>
      <c r="PUK26" s="323"/>
      <c r="PUL26" s="323"/>
      <c r="PUM26" s="323"/>
      <c r="PUN26" s="323"/>
      <c r="PUO26" s="323"/>
      <c r="PUP26" s="323"/>
      <c r="PUQ26" s="409"/>
      <c r="PUR26" s="409"/>
      <c r="PUS26" s="323"/>
      <c r="PUT26" s="323"/>
      <c r="PUU26" s="323"/>
      <c r="PUV26" s="323"/>
      <c r="PUW26" s="323"/>
      <c r="PUX26" s="323"/>
      <c r="PUY26" s="323"/>
      <c r="PUZ26" s="323"/>
      <c r="PVA26" s="323"/>
      <c r="PVB26" s="323"/>
      <c r="PVC26" s="409"/>
      <c r="PVD26" s="409"/>
      <c r="PVE26" s="323"/>
      <c r="PVF26" s="323"/>
      <c r="PVG26" s="323"/>
      <c r="PVH26" s="323"/>
      <c r="PVI26" s="323"/>
      <c r="PVJ26" s="323"/>
      <c r="PVK26" s="323"/>
      <c r="PVL26" s="323"/>
      <c r="PVM26" s="323"/>
      <c r="PVN26" s="323"/>
      <c r="PVO26" s="409"/>
      <c r="PVP26" s="409"/>
      <c r="PVQ26" s="323"/>
      <c r="PVR26" s="323"/>
      <c r="PVS26" s="323"/>
      <c r="PVT26" s="323"/>
      <c r="PVU26" s="323"/>
      <c r="PVV26" s="323"/>
      <c r="PVW26" s="323"/>
      <c r="PVX26" s="323"/>
      <c r="PVY26" s="323"/>
      <c r="PVZ26" s="323"/>
      <c r="PWA26" s="409"/>
      <c r="PWB26" s="409"/>
      <c r="PWC26" s="323"/>
      <c r="PWD26" s="323"/>
      <c r="PWE26" s="323"/>
      <c r="PWF26" s="323"/>
      <c r="PWG26" s="323"/>
      <c r="PWH26" s="323"/>
      <c r="PWI26" s="323"/>
      <c r="PWJ26" s="323"/>
      <c r="PWK26" s="323"/>
      <c r="PWL26" s="323"/>
      <c r="PWM26" s="409"/>
      <c r="PWN26" s="409"/>
      <c r="PWO26" s="323"/>
      <c r="PWP26" s="323"/>
      <c r="PWQ26" s="323"/>
      <c r="PWR26" s="323"/>
      <c r="PWS26" s="323"/>
      <c r="PWT26" s="323"/>
      <c r="PWU26" s="323"/>
      <c r="PWV26" s="323"/>
      <c r="PWW26" s="323"/>
      <c r="PWX26" s="323"/>
      <c r="PWY26" s="409"/>
      <c r="PWZ26" s="409"/>
      <c r="PXA26" s="323"/>
      <c r="PXB26" s="323"/>
      <c r="PXC26" s="323"/>
      <c r="PXD26" s="323"/>
      <c r="PXE26" s="323"/>
      <c r="PXF26" s="323"/>
      <c r="PXG26" s="323"/>
      <c r="PXH26" s="323"/>
      <c r="PXI26" s="323"/>
      <c r="PXJ26" s="323"/>
      <c r="PXK26" s="409"/>
      <c r="PXL26" s="409"/>
      <c r="PXM26" s="323"/>
      <c r="PXN26" s="323"/>
      <c r="PXO26" s="323"/>
      <c r="PXP26" s="323"/>
      <c r="PXQ26" s="323"/>
      <c r="PXR26" s="323"/>
      <c r="PXS26" s="323"/>
      <c r="PXT26" s="323"/>
      <c r="PXU26" s="323"/>
      <c r="PXV26" s="323"/>
      <c r="PXW26" s="409"/>
      <c r="PXX26" s="409"/>
      <c r="PXY26" s="323"/>
      <c r="PXZ26" s="323"/>
      <c r="PYA26" s="323"/>
      <c r="PYB26" s="323"/>
      <c r="PYC26" s="323"/>
      <c r="PYD26" s="323"/>
      <c r="PYE26" s="323"/>
      <c r="PYF26" s="323"/>
      <c r="PYG26" s="323"/>
      <c r="PYH26" s="323"/>
      <c r="PYI26" s="409"/>
      <c r="PYJ26" s="409"/>
      <c r="PYK26" s="323"/>
      <c r="PYL26" s="323"/>
      <c r="PYM26" s="323"/>
      <c r="PYN26" s="323"/>
      <c r="PYO26" s="323"/>
      <c r="PYP26" s="323"/>
      <c r="PYQ26" s="323"/>
      <c r="PYR26" s="323"/>
      <c r="PYS26" s="323"/>
      <c r="PYT26" s="323"/>
      <c r="PYU26" s="409"/>
      <c r="PYV26" s="409"/>
      <c r="PYW26" s="323"/>
      <c r="PYX26" s="323"/>
      <c r="PYY26" s="323"/>
      <c r="PYZ26" s="323"/>
      <c r="PZA26" s="323"/>
      <c r="PZB26" s="323"/>
      <c r="PZC26" s="323"/>
      <c r="PZD26" s="323"/>
      <c r="PZE26" s="323"/>
      <c r="PZF26" s="323"/>
      <c r="PZG26" s="409"/>
      <c r="PZH26" s="409"/>
      <c r="PZI26" s="323"/>
      <c r="PZJ26" s="323"/>
      <c r="PZK26" s="323"/>
      <c r="PZL26" s="323"/>
      <c r="PZM26" s="323"/>
      <c r="PZN26" s="323"/>
      <c r="PZO26" s="323"/>
      <c r="PZP26" s="323"/>
      <c r="PZQ26" s="323"/>
      <c r="PZR26" s="323"/>
      <c r="PZS26" s="409"/>
      <c r="PZT26" s="409"/>
      <c r="PZU26" s="323"/>
      <c r="PZV26" s="323"/>
      <c r="PZW26" s="323"/>
      <c r="PZX26" s="323"/>
      <c r="PZY26" s="323"/>
      <c r="PZZ26" s="323"/>
      <c r="QAA26" s="323"/>
      <c r="QAB26" s="323"/>
      <c r="QAC26" s="323"/>
      <c r="QAD26" s="323"/>
      <c r="QAE26" s="409"/>
      <c r="QAF26" s="409"/>
      <c r="QAG26" s="323"/>
      <c r="QAH26" s="323"/>
      <c r="QAI26" s="323"/>
      <c r="QAJ26" s="323"/>
      <c r="QAK26" s="323"/>
      <c r="QAL26" s="323"/>
      <c r="QAM26" s="323"/>
      <c r="QAN26" s="323"/>
      <c r="QAO26" s="323"/>
      <c r="QAP26" s="323"/>
      <c r="QAQ26" s="409"/>
      <c r="QAR26" s="409"/>
      <c r="QAS26" s="323"/>
      <c r="QAT26" s="323"/>
      <c r="QAU26" s="323"/>
      <c r="QAV26" s="323"/>
      <c r="QAW26" s="323"/>
      <c r="QAX26" s="323"/>
      <c r="QAY26" s="323"/>
      <c r="QAZ26" s="323"/>
      <c r="QBA26" s="323"/>
      <c r="QBB26" s="323"/>
      <c r="QBC26" s="409"/>
      <c r="QBD26" s="409"/>
      <c r="QBE26" s="323"/>
      <c r="QBF26" s="323"/>
      <c r="QBG26" s="323"/>
      <c r="QBH26" s="323"/>
      <c r="QBI26" s="323"/>
      <c r="QBJ26" s="323"/>
      <c r="QBK26" s="323"/>
      <c r="QBL26" s="323"/>
      <c r="QBM26" s="323"/>
      <c r="QBN26" s="323"/>
      <c r="QBO26" s="409"/>
      <c r="QBP26" s="409"/>
      <c r="QBQ26" s="323"/>
      <c r="QBR26" s="323"/>
      <c r="QBS26" s="323"/>
      <c r="QBT26" s="323"/>
      <c r="QBU26" s="323"/>
      <c r="QBV26" s="323"/>
      <c r="QBW26" s="323"/>
      <c r="QBX26" s="323"/>
      <c r="QBY26" s="323"/>
      <c r="QBZ26" s="323"/>
      <c r="QCA26" s="409"/>
      <c r="QCB26" s="409"/>
      <c r="QCC26" s="323"/>
      <c r="QCD26" s="323"/>
      <c r="QCE26" s="323"/>
      <c r="QCF26" s="323"/>
      <c r="QCG26" s="323"/>
      <c r="QCH26" s="323"/>
      <c r="QCI26" s="323"/>
      <c r="QCJ26" s="323"/>
      <c r="QCK26" s="323"/>
      <c r="QCL26" s="323"/>
      <c r="QCM26" s="409"/>
      <c r="QCN26" s="409"/>
      <c r="QCO26" s="323"/>
      <c r="QCP26" s="323"/>
      <c r="QCQ26" s="323"/>
      <c r="QCR26" s="323"/>
      <c r="QCS26" s="323"/>
      <c r="QCT26" s="323"/>
      <c r="QCU26" s="323"/>
      <c r="QCV26" s="323"/>
      <c r="QCW26" s="323"/>
      <c r="QCX26" s="323"/>
      <c r="QCY26" s="409"/>
      <c r="QCZ26" s="409"/>
      <c r="QDA26" s="323"/>
      <c r="QDB26" s="323"/>
      <c r="QDC26" s="323"/>
      <c r="QDD26" s="323"/>
      <c r="QDE26" s="323"/>
      <c r="QDF26" s="323"/>
      <c r="QDG26" s="323"/>
      <c r="QDH26" s="323"/>
      <c r="QDI26" s="323"/>
      <c r="QDJ26" s="323"/>
      <c r="QDK26" s="409"/>
      <c r="QDL26" s="409"/>
      <c r="QDM26" s="323"/>
      <c r="QDN26" s="323"/>
      <c r="QDO26" s="323"/>
      <c r="QDP26" s="323"/>
      <c r="QDQ26" s="323"/>
      <c r="QDR26" s="323"/>
      <c r="QDS26" s="323"/>
      <c r="QDT26" s="323"/>
      <c r="QDU26" s="323"/>
      <c r="QDV26" s="323"/>
      <c r="QDW26" s="409"/>
      <c r="QDX26" s="409"/>
      <c r="QDY26" s="323"/>
      <c r="QDZ26" s="323"/>
      <c r="QEA26" s="323"/>
      <c r="QEB26" s="323"/>
      <c r="QEC26" s="323"/>
      <c r="QED26" s="323"/>
      <c r="QEE26" s="323"/>
      <c r="QEF26" s="323"/>
      <c r="QEG26" s="323"/>
      <c r="QEH26" s="323"/>
      <c r="QEI26" s="409"/>
      <c r="QEJ26" s="409"/>
      <c r="QEK26" s="323"/>
      <c r="QEL26" s="323"/>
      <c r="QEM26" s="323"/>
      <c r="QEN26" s="323"/>
      <c r="QEO26" s="323"/>
      <c r="QEP26" s="323"/>
      <c r="QEQ26" s="323"/>
      <c r="QER26" s="323"/>
      <c r="QES26" s="323"/>
      <c r="QET26" s="323"/>
      <c r="QEU26" s="409"/>
      <c r="QEV26" s="409"/>
      <c r="QEW26" s="323"/>
      <c r="QEX26" s="323"/>
      <c r="QEY26" s="323"/>
      <c r="QEZ26" s="323"/>
      <c r="QFA26" s="323"/>
      <c r="QFB26" s="323"/>
      <c r="QFC26" s="323"/>
      <c r="QFD26" s="323"/>
      <c r="QFE26" s="323"/>
      <c r="QFF26" s="323"/>
      <c r="QFG26" s="409"/>
      <c r="QFH26" s="409"/>
      <c r="QFI26" s="323"/>
      <c r="QFJ26" s="323"/>
      <c r="QFK26" s="323"/>
      <c r="QFL26" s="323"/>
      <c r="QFM26" s="323"/>
      <c r="QFN26" s="323"/>
      <c r="QFO26" s="323"/>
      <c r="QFP26" s="323"/>
      <c r="QFQ26" s="323"/>
      <c r="QFR26" s="323"/>
      <c r="QFS26" s="409"/>
      <c r="QFT26" s="409"/>
      <c r="QFU26" s="323"/>
      <c r="QFV26" s="323"/>
      <c r="QFW26" s="323"/>
      <c r="QFX26" s="323"/>
      <c r="QFY26" s="323"/>
      <c r="QFZ26" s="323"/>
      <c r="QGA26" s="323"/>
      <c r="QGB26" s="323"/>
      <c r="QGC26" s="323"/>
      <c r="QGD26" s="323"/>
      <c r="QGE26" s="409"/>
      <c r="QGF26" s="409"/>
      <c r="QGG26" s="323"/>
      <c r="QGH26" s="323"/>
      <c r="QGI26" s="323"/>
      <c r="QGJ26" s="323"/>
      <c r="QGK26" s="323"/>
      <c r="QGL26" s="323"/>
      <c r="QGM26" s="323"/>
      <c r="QGN26" s="323"/>
      <c r="QGO26" s="323"/>
      <c r="QGP26" s="323"/>
      <c r="QGQ26" s="409"/>
      <c r="QGR26" s="409"/>
      <c r="QGS26" s="323"/>
      <c r="QGT26" s="323"/>
      <c r="QGU26" s="323"/>
      <c r="QGV26" s="323"/>
      <c r="QGW26" s="323"/>
      <c r="QGX26" s="323"/>
      <c r="QGY26" s="323"/>
      <c r="QGZ26" s="323"/>
      <c r="QHA26" s="323"/>
      <c r="QHB26" s="323"/>
      <c r="QHC26" s="409"/>
      <c r="QHD26" s="409"/>
      <c r="QHE26" s="323"/>
      <c r="QHF26" s="323"/>
      <c r="QHG26" s="323"/>
      <c r="QHH26" s="323"/>
      <c r="QHI26" s="323"/>
      <c r="QHJ26" s="323"/>
      <c r="QHK26" s="323"/>
      <c r="QHL26" s="323"/>
      <c r="QHM26" s="323"/>
      <c r="QHN26" s="323"/>
      <c r="QHO26" s="409"/>
      <c r="QHP26" s="409"/>
      <c r="QHQ26" s="323"/>
      <c r="QHR26" s="323"/>
      <c r="QHS26" s="323"/>
      <c r="QHT26" s="323"/>
      <c r="QHU26" s="323"/>
      <c r="QHV26" s="323"/>
      <c r="QHW26" s="323"/>
      <c r="QHX26" s="323"/>
      <c r="QHY26" s="323"/>
      <c r="QHZ26" s="323"/>
      <c r="QIA26" s="409"/>
      <c r="QIB26" s="409"/>
      <c r="QIC26" s="323"/>
      <c r="QID26" s="323"/>
      <c r="QIE26" s="323"/>
      <c r="QIF26" s="323"/>
      <c r="QIG26" s="323"/>
      <c r="QIH26" s="323"/>
      <c r="QII26" s="323"/>
      <c r="QIJ26" s="323"/>
      <c r="QIK26" s="323"/>
      <c r="QIL26" s="323"/>
      <c r="QIM26" s="409"/>
      <c r="QIN26" s="409"/>
      <c r="QIO26" s="323"/>
      <c r="QIP26" s="323"/>
      <c r="QIQ26" s="323"/>
      <c r="QIR26" s="323"/>
      <c r="QIS26" s="323"/>
      <c r="QIT26" s="323"/>
      <c r="QIU26" s="323"/>
      <c r="QIV26" s="323"/>
      <c r="QIW26" s="323"/>
      <c r="QIX26" s="323"/>
      <c r="QIY26" s="409"/>
      <c r="QIZ26" s="409"/>
      <c r="QJA26" s="323"/>
      <c r="QJB26" s="323"/>
      <c r="QJC26" s="323"/>
      <c r="QJD26" s="323"/>
      <c r="QJE26" s="323"/>
      <c r="QJF26" s="323"/>
      <c r="QJG26" s="323"/>
      <c r="QJH26" s="323"/>
      <c r="QJI26" s="323"/>
      <c r="QJJ26" s="323"/>
      <c r="QJK26" s="409"/>
      <c r="QJL26" s="409"/>
      <c r="QJM26" s="323"/>
      <c r="QJN26" s="323"/>
      <c r="QJO26" s="323"/>
      <c r="QJP26" s="323"/>
      <c r="QJQ26" s="323"/>
      <c r="QJR26" s="323"/>
      <c r="QJS26" s="323"/>
      <c r="QJT26" s="323"/>
      <c r="QJU26" s="323"/>
      <c r="QJV26" s="323"/>
      <c r="QJW26" s="409"/>
      <c r="QJX26" s="409"/>
      <c r="QJY26" s="323"/>
      <c r="QJZ26" s="323"/>
      <c r="QKA26" s="323"/>
      <c r="QKB26" s="323"/>
      <c r="QKC26" s="323"/>
      <c r="QKD26" s="323"/>
      <c r="QKE26" s="323"/>
      <c r="QKF26" s="323"/>
      <c r="QKG26" s="323"/>
      <c r="QKH26" s="323"/>
      <c r="QKI26" s="409"/>
      <c r="QKJ26" s="409"/>
      <c r="QKK26" s="323"/>
      <c r="QKL26" s="323"/>
      <c r="QKM26" s="323"/>
      <c r="QKN26" s="323"/>
      <c r="QKO26" s="323"/>
      <c r="QKP26" s="323"/>
      <c r="QKQ26" s="323"/>
      <c r="QKR26" s="323"/>
      <c r="QKS26" s="323"/>
      <c r="QKT26" s="323"/>
      <c r="QKU26" s="409"/>
      <c r="QKV26" s="409"/>
      <c r="QKW26" s="323"/>
      <c r="QKX26" s="323"/>
      <c r="QKY26" s="323"/>
      <c r="QKZ26" s="323"/>
      <c r="QLA26" s="323"/>
      <c r="QLB26" s="323"/>
      <c r="QLC26" s="323"/>
      <c r="QLD26" s="323"/>
      <c r="QLE26" s="323"/>
      <c r="QLF26" s="323"/>
      <c r="QLG26" s="409"/>
      <c r="QLH26" s="409"/>
      <c r="QLI26" s="323"/>
      <c r="QLJ26" s="323"/>
      <c r="QLK26" s="323"/>
      <c r="QLL26" s="323"/>
      <c r="QLM26" s="323"/>
      <c r="QLN26" s="323"/>
      <c r="QLO26" s="323"/>
      <c r="QLP26" s="323"/>
      <c r="QLQ26" s="323"/>
      <c r="QLR26" s="323"/>
      <c r="QLS26" s="409"/>
      <c r="QLT26" s="409"/>
      <c r="QLU26" s="323"/>
      <c r="QLV26" s="323"/>
      <c r="QLW26" s="323"/>
      <c r="QLX26" s="323"/>
      <c r="QLY26" s="323"/>
      <c r="QLZ26" s="323"/>
      <c r="QMA26" s="323"/>
      <c r="QMB26" s="323"/>
      <c r="QMC26" s="323"/>
      <c r="QMD26" s="323"/>
      <c r="QME26" s="409"/>
      <c r="QMF26" s="409"/>
      <c r="QMG26" s="323"/>
      <c r="QMH26" s="323"/>
      <c r="QMI26" s="323"/>
      <c r="QMJ26" s="323"/>
      <c r="QMK26" s="323"/>
      <c r="QML26" s="323"/>
      <c r="QMM26" s="323"/>
      <c r="QMN26" s="323"/>
      <c r="QMO26" s="323"/>
      <c r="QMP26" s="323"/>
      <c r="QMQ26" s="409"/>
      <c r="QMR26" s="409"/>
      <c r="QMS26" s="323"/>
      <c r="QMT26" s="323"/>
      <c r="QMU26" s="323"/>
      <c r="QMV26" s="323"/>
      <c r="QMW26" s="323"/>
      <c r="QMX26" s="323"/>
      <c r="QMY26" s="323"/>
      <c r="QMZ26" s="323"/>
      <c r="QNA26" s="323"/>
      <c r="QNB26" s="323"/>
      <c r="QNC26" s="409"/>
      <c r="QND26" s="409"/>
      <c r="QNE26" s="323"/>
      <c r="QNF26" s="323"/>
      <c r="QNG26" s="323"/>
      <c r="QNH26" s="323"/>
      <c r="QNI26" s="323"/>
      <c r="QNJ26" s="323"/>
      <c r="QNK26" s="323"/>
      <c r="QNL26" s="323"/>
      <c r="QNM26" s="323"/>
      <c r="QNN26" s="323"/>
      <c r="QNO26" s="409"/>
      <c r="QNP26" s="409"/>
      <c r="QNQ26" s="323"/>
      <c r="QNR26" s="323"/>
      <c r="QNS26" s="323"/>
      <c r="QNT26" s="323"/>
      <c r="QNU26" s="323"/>
      <c r="QNV26" s="323"/>
      <c r="QNW26" s="323"/>
      <c r="QNX26" s="323"/>
      <c r="QNY26" s="323"/>
      <c r="QNZ26" s="323"/>
      <c r="QOA26" s="409"/>
      <c r="QOB26" s="409"/>
      <c r="QOC26" s="323"/>
      <c r="QOD26" s="323"/>
      <c r="QOE26" s="323"/>
      <c r="QOF26" s="323"/>
      <c r="QOG26" s="323"/>
      <c r="QOH26" s="323"/>
      <c r="QOI26" s="323"/>
      <c r="QOJ26" s="323"/>
      <c r="QOK26" s="323"/>
      <c r="QOL26" s="323"/>
      <c r="QOM26" s="409"/>
      <c r="QON26" s="409"/>
      <c r="QOO26" s="323"/>
      <c r="QOP26" s="323"/>
      <c r="QOQ26" s="323"/>
      <c r="QOR26" s="323"/>
      <c r="QOS26" s="323"/>
      <c r="QOT26" s="323"/>
      <c r="QOU26" s="323"/>
      <c r="QOV26" s="323"/>
      <c r="QOW26" s="323"/>
      <c r="QOX26" s="323"/>
      <c r="QOY26" s="409"/>
      <c r="QOZ26" s="409"/>
      <c r="QPA26" s="323"/>
      <c r="QPB26" s="323"/>
      <c r="QPC26" s="323"/>
      <c r="QPD26" s="323"/>
      <c r="QPE26" s="323"/>
      <c r="QPF26" s="323"/>
      <c r="QPG26" s="323"/>
      <c r="QPH26" s="323"/>
      <c r="QPI26" s="323"/>
      <c r="QPJ26" s="323"/>
      <c r="QPK26" s="409"/>
      <c r="QPL26" s="409"/>
      <c r="QPM26" s="323"/>
      <c r="QPN26" s="323"/>
      <c r="QPO26" s="323"/>
      <c r="QPP26" s="323"/>
      <c r="QPQ26" s="323"/>
      <c r="QPR26" s="323"/>
      <c r="QPS26" s="323"/>
      <c r="QPT26" s="323"/>
      <c r="QPU26" s="323"/>
      <c r="QPV26" s="323"/>
      <c r="QPW26" s="409"/>
      <c r="QPX26" s="409"/>
      <c r="QPY26" s="323"/>
      <c r="QPZ26" s="323"/>
      <c r="QQA26" s="323"/>
      <c r="QQB26" s="323"/>
      <c r="QQC26" s="323"/>
      <c r="QQD26" s="323"/>
      <c r="QQE26" s="323"/>
      <c r="QQF26" s="323"/>
      <c r="QQG26" s="323"/>
      <c r="QQH26" s="323"/>
      <c r="QQI26" s="409"/>
      <c r="QQJ26" s="409"/>
      <c r="QQK26" s="323"/>
      <c r="QQL26" s="323"/>
      <c r="QQM26" s="323"/>
      <c r="QQN26" s="323"/>
      <c r="QQO26" s="323"/>
      <c r="QQP26" s="323"/>
      <c r="QQQ26" s="323"/>
      <c r="QQR26" s="323"/>
      <c r="QQS26" s="323"/>
      <c r="QQT26" s="323"/>
      <c r="QQU26" s="409"/>
      <c r="QQV26" s="409"/>
      <c r="QQW26" s="323"/>
      <c r="QQX26" s="323"/>
      <c r="QQY26" s="323"/>
      <c r="QQZ26" s="323"/>
      <c r="QRA26" s="323"/>
      <c r="QRB26" s="323"/>
      <c r="QRC26" s="323"/>
      <c r="QRD26" s="323"/>
      <c r="QRE26" s="323"/>
      <c r="QRF26" s="323"/>
      <c r="QRG26" s="409"/>
      <c r="QRH26" s="409"/>
      <c r="QRI26" s="323"/>
      <c r="QRJ26" s="323"/>
      <c r="QRK26" s="323"/>
      <c r="QRL26" s="323"/>
      <c r="QRM26" s="323"/>
      <c r="QRN26" s="323"/>
      <c r="QRO26" s="323"/>
      <c r="QRP26" s="323"/>
      <c r="QRQ26" s="323"/>
      <c r="QRR26" s="323"/>
      <c r="QRS26" s="409"/>
      <c r="QRT26" s="409"/>
      <c r="QRU26" s="323"/>
      <c r="QRV26" s="323"/>
      <c r="QRW26" s="323"/>
      <c r="QRX26" s="323"/>
      <c r="QRY26" s="323"/>
      <c r="QRZ26" s="323"/>
      <c r="QSA26" s="323"/>
      <c r="QSB26" s="323"/>
      <c r="QSC26" s="323"/>
      <c r="QSD26" s="323"/>
      <c r="QSE26" s="409"/>
      <c r="QSF26" s="409"/>
      <c r="QSG26" s="323"/>
      <c r="QSH26" s="323"/>
      <c r="QSI26" s="323"/>
      <c r="QSJ26" s="323"/>
      <c r="QSK26" s="323"/>
      <c r="QSL26" s="323"/>
      <c r="QSM26" s="323"/>
      <c r="QSN26" s="323"/>
      <c r="QSO26" s="323"/>
      <c r="QSP26" s="323"/>
      <c r="QSQ26" s="409"/>
      <c r="QSR26" s="409"/>
      <c r="QSS26" s="323"/>
      <c r="QST26" s="323"/>
      <c r="QSU26" s="323"/>
      <c r="QSV26" s="323"/>
      <c r="QSW26" s="323"/>
      <c r="QSX26" s="323"/>
      <c r="QSY26" s="323"/>
      <c r="QSZ26" s="323"/>
      <c r="QTA26" s="323"/>
      <c r="QTB26" s="323"/>
      <c r="QTC26" s="409"/>
      <c r="QTD26" s="409"/>
      <c r="QTE26" s="323"/>
      <c r="QTF26" s="323"/>
      <c r="QTG26" s="323"/>
      <c r="QTH26" s="323"/>
      <c r="QTI26" s="323"/>
      <c r="QTJ26" s="323"/>
      <c r="QTK26" s="323"/>
      <c r="QTL26" s="323"/>
      <c r="QTM26" s="323"/>
      <c r="QTN26" s="323"/>
      <c r="QTO26" s="409"/>
      <c r="QTP26" s="409"/>
      <c r="QTQ26" s="323"/>
      <c r="QTR26" s="323"/>
      <c r="QTS26" s="323"/>
      <c r="QTT26" s="323"/>
      <c r="QTU26" s="323"/>
      <c r="QTV26" s="323"/>
      <c r="QTW26" s="323"/>
      <c r="QTX26" s="323"/>
      <c r="QTY26" s="323"/>
      <c r="QTZ26" s="323"/>
      <c r="QUA26" s="409"/>
      <c r="QUB26" s="409"/>
      <c r="QUC26" s="323"/>
      <c r="QUD26" s="323"/>
      <c r="QUE26" s="323"/>
      <c r="QUF26" s="323"/>
      <c r="QUG26" s="323"/>
      <c r="QUH26" s="323"/>
      <c r="QUI26" s="323"/>
      <c r="QUJ26" s="323"/>
      <c r="QUK26" s="323"/>
      <c r="QUL26" s="323"/>
      <c r="QUM26" s="409"/>
      <c r="QUN26" s="409"/>
      <c r="QUO26" s="323"/>
      <c r="QUP26" s="323"/>
      <c r="QUQ26" s="323"/>
      <c r="QUR26" s="323"/>
      <c r="QUS26" s="323"/>
      <c r="QUT26" s="323"/>
      <c r="QUU26" s="323"/>
      <c r="QUV26" s="323"/>
      <c r="QUW26" s="323"/>
      <c r="QUX26" s="323"/>
      <c r="QUY26" s="409"/>
      <c r="QUZ26" s="409"/>
      <c r="QVA26" s="323"/>
      <c r="QVB26" s="323"/>
      <c r="QVC26" s="323"/>
      <c r="QVD26" s="323"/>
      <c r="QVE26" s="323"/>
      <c r="QVF26" s="323"/>
      <c r="QVG26" s="323"/>
      <c r="QVH26" s="323"/>
      <c r="QVI26" s="323"/>
      <c r="QVJ26" s="323"/>
      <c r="QVK26" s="409"/>
      <c r="QVL26" s="409"/>
      <c r="QVM26" s="323"/>
      <c r="QVN26" s="323"/>
      <c r="QVO26" s="323"/>
      <c r="QVP26" s="323"/>
      <c r="QVQ26" s="323"/>
      <c r="QVR26" s="323"/>
      <c r="QVS26" s="323"/>
      <c r="QVT26" s="323"/>
      <c r="QVU26" s="323"/>
      <c r="QVV26" s="323"/>
      <c r="QVW26" s="409"/>
      <c r="QVX26" s="409"/>
      <c r="QVY26" s="323"/>
      <c r="QVZ26" s="323"/>
      <c r="QWA26" s="323"/>
      <c r="QWB26" s="323"/>
      <c r="QWC26" s="323"/>
      <c r="QWD26" s="323"/>
      <c r="QWE26" s="323"/>
      <c r="QWF26" s="323"/>
      <c r="QWG26" s="323"/>
      <c r="QWH26" s="323"/>
      <c r="QWI26" s="409"/>
      <c r="QWJ26" s="409"/>
      <c r="QWK26" s="323"/>
      <c r="QWL26" s="323"/>
      <c r="QWM26" s="323"/>
      <c r="QWN26" s="323"/>
      <c r="QWO26" s="323"/>
      <c r="QWP26" s="323"/>
      <c r="QWQ26" s="323"/>
      <c r="QWR26" s="323"/>
      <c r="QWS26" s="323"/>
      <c r="QWT26" s="323"/>
      <c r="QWU26" s="409"/>
      <c r="QWV26" s="409"/>
      <c r="QWW26" s="323"/>
      <c r="QWX26" s="323"/>
      <c r="QWY26" s="323"/>
      <c r="QWZ26" s="323"/>
      <c r="QXA26" s="323"/>
      <c r="QXB26" s="323"/>
      <c r="QXC26" s="323"/>
      <c r="QXD26" s="323"/>
      <c r="QXE26" s="323"/>
      <c r="QXF26" s="323"/>
      <c r="QXG26" s="409"/>
      <c r="QXH26" s="409"/>
      <c r="QXI26" s="323"/>
      <c r="QXJ26" s="323"/>
      <c r="QXK26" s="323"/>
      <c r="QXL26" s="323"/>
      <c r="QXM26" s="323"/>
      <c r="QXN26" s="323"/>
      <c r="QXO26" s="323"/>
      <c r="QXP26" s="323"/>
      <c r="QXQ26" s="323"/>
      <c r="QXR26" s="323"/>
      <c r="QXS26" s="409"/>
      <c r="QXT26" s="409"/>
      <c r="QXU26" s="323"/>
      <c r="QXV26" s="323"/>
      <c r="QXW26" s="323"/>
      <c r="QXX26" s="323"/>
      <c r="QXY26" s="323"/>
      <c r="QXZ26" s="323"/>
      <c r="QYA26" s="323"/>
      <c r="QYB26" s="323"/>
      <c r="QYC26" s="323"/>
      <c r="QYD26" s="323"/>
      <c r="QYE26" s="409"/>
      <c r="QYF26" s="409"/>
      <c r="QYG26" s="323"/>
      <c r="QYH26" s="323"/>
      <c r="QYI26" s="323"/>
      <c r="QYJ26" s="323"/>
      <c r="QYK26" s="323"/>
      <c r="QYL26" s="323"/>
      <c r="QYM26" s="323"/>
      <c r="QYN26" s="323"/>
      <c r="QYO26" s="323"/>
      <c r="QYP26" s="323"/>
      <c r="QYQ26" s="409"/>
      <c r="QYR26" s="409"/>
      <c r="QYS26" s="323"/>
      <c r="QYT26" s="323"/>
      <c r="QYU26" s="323"/>
      <c r="QYV26" s="323"/>
      <c r="QYW26" s="323"/>
      <c r="QYX26" s="323"/>
      <c r="QYY26" s="323"/>
      <c r="QYZ26" s="323"/>
      <c r="QZA26" s="323"/>
      <c r="QZB26" s="323"/>
      <c r="QZC26" s="409"/>
      <c r="QZD26" s="409"/>
      <c r="QZE26" s="323"/>
      <c r="QZF26" s="323"/>
      <c r="QZG26" s="323"/>
      <c r="QZH26" s="323"/>
      <c r="QZI26" s="323"/>
      <c r="QZJ26" s="323"/>
      <c r="QZK26" s="323"/>
      <c r="QZL26" s="323"/>
      <c r="QZM26" s="323"/>
      <c r="QZN26" s="323"/>
      <c r="QZO26" s="409"/>
      <c r="QZP26" s="409"/>
      <c r="QZQ26" s="323"/>
      <c r="QZR26" s="323"/>
      <c r="QZS26" s="323"/>
      <c r="QZT26" s="323"/>
      <c r="QZU26" s="323"/>
      <c r="QZV26" s="323"/>
      <c r="QZW26" s="323"/>
      <c r="QZX26" s="323"/>
      <c r="QZY26" s="323"/>
      <c r="QZZ26" s="323"/>
      <c r="RAA26" s="409"/>
      <c r="RAB26" s="409"/>
      <c r="RAC26" s="323"/>
      <c r="RAD26" s="323"/>
      <c r="RAE26" s="323"/>
      <c r="RAF26" s="323"/>
      <c r="RAG26" s="323"/>
      <c r="RAH26" s="323"/>
      <c r="RAI26" s="323"/>
      <c r="RAJ26" s="323"/>
      <c r="RAK26" s="323"/>
      <c r="RAL26" s="323"/>
      <c r="RAM26" s="409"/>
      <c r="RAN26" s="409"/>
      <c r="RAO26" s="323"/>
      <c r="RAP26" s="323"/>
      <c r="RAQ26" s="323"/>
      <c r="RAR26" s="323"/>
      <c r="RAS26" s="323"/>
      <c r="RAT26" s="323"/>
      <c r="RAU26" s="323"/>
      <c r="RAV26" s="323"/>
      <c r="RAW26" s="323"/>
      <c r="RAX26" s="323"/>
      <c r="RAY26" s="409"/>
      <c r="RAZ26" s="409"/>
      <c r="RBA26" s="323"/>
      <c r="RBB26" s="323"/>
      <c r="RBC26" s="323"/>
      <c r="RBD26" s="323"/>
      <c r="RBE26" s="323"/>
      <c r="RBF26" s="323"/>
      <c r="RBG26" s="323"/>
      <c r="RBH26" s="323"/>
      <c r="RBI26" s="323"/>
      <c r="RBJ26" s="323"/>
      <c r="RBK26" s="409"/>
      <c r="RBL26" s="409"/>
      <c r="RBM26" s="323"/>
      <c r="RBN26" s="323"/>
      <c r="RBO26" s="323"/>
      <c r="RBP26" s="323"/>
      <c r="RBQ26" s="323"/>
      <c r="RBR26" s="323"/>
      <c r="RBS26" s="323"/>
      <c r="RBT26" s="323"/>
      <c r="RBU26" s="323"/>
      <c r="RBV26" s="323"/>
      <c r="RBW26" s="409"/>
      <c r="RBX26" s="409"/>
      <c r="RBY26" s="323"/>
      <c r="RBZ26" s="323"/>
      <c r="RCA26" s="323"/>
      <c r="RCB26" s="323"/>
      <c r="RCC26" s="323"/>
      <c r="RCD26" s="323"/>
      <c r="RCE26" s="323"/>
      <c r="RCF26" s="323"/>
      <c r="RCG26" s="323"/>
      <c r="RCH26" s="323"/>
      <c r="RCI26" s="409"/>
      <c r="RCJ26" s="409"/>
      <c r="RCK26" s="323"/>
      <c r="RCL26" s="323"/>
      <c r="RCM26" s="323"/>
      <c r="RCN26" s="323"/>
      <c r="RCO26" s="323"/>
      <c r="RCP26" s="323"/>
      <c r="RCQ26" s="323"/>
      <c r="RCR26" s="323"/>
      <c r="RCS26" s="323"/>
      <c r="RCT26" s="323"/>
      <c r="RCU26" s="409"/>
      <c r="RCV26" s="409"/>
      <c r="RCW26" s="323"/>
      <c r="RCX26" s="323"/>
      <c r="RCY26" s="323"/>
      <c r="RCZ26" s="323"/>
      <c r="RDA26" s="323"/>
      <c r="RDB26" s="323"/>
      <c r="RDC26" s="323"/>
      <c r="RDD26" s="323"/>
      <c r="RDE26" s="323"/>
      <c r="RDF26" s="323"/>
      <c r="RDG26" s="409"/>
      <c r="RDH26" s="409"/>
      <c r="RDI26" s="323"/>
      <c r="RDJ26" s="323"/>
      <c r="RDK26" s="323"/>
      <c r="RDL26" s="323"/>
      <c r="RDM26" s="323"/>
      <c r="RDN26" s="323"/>
      <c r="RDO26" s="323"/>
      <c r="RDP26" s="323"/>
      <c r="RDQ26" s="323"/>
      <c r="RDR26" s="323"/>
      <c r="RDS26" s="409"/>
      <c r="RDT26" s="409"/>
      <c r="RDU26" s="323"/>
      <c r="RDV26" s="323"/>
      <c r="RDW26" s="323"/>
      <c r="RDX26" s="323"/>
      <c r="RDY26" s="323"/>
      <c r="RDZ26" s="323"/>
      <c r="REA26" s="323"/>
      <c r="REB26" s="323"/>
      <c r="REC26" s="323"/>
      <c r="RED26" s="323"/>
      <c r="REE26" s="409"/>
      <c r="REF26" s="409"/>
      <c r="REG26" s="323"/>
      <c r="REH26" s="323"/>
      <c r="REI26" s="323"/>
      <c r="REJ26" s="323"/>
      <c r="REK26" s="323"/>
      <c r="REL26" s="323"/>
      <c r="REM26" s="323"/>
      <c r="REN26" s="323"/>
      <c r="REO26" s="323"/>
      <c r="REP26" s="323"/>
      <c r="REQ26" s="409"/>
      <c r="RER26" s="409"/>
      <c r="RES26" s="323"/>
      <c r="RET26" s="323"/>
      <c r="REU26" s="323"/>
      <c r="REV26" s="323"/>
      <c r="REW26" s="323"/>
      <c r="REX26" s="323"/>
      <c r="REY26" s="323"/>
      <c r="REZ26" s="323"/>
      <c r="RFA26" s="323"/>
      <c r="RFB26" s="323"/>
      <c r="RFC26" s="409"/>
      <c r="RFD26" s="409"/>
      <c r="RFE26" s="323"/>
      <c r="RFF26" s="323"/>
      <c r="RFG26" s="323"/>
      <c r="RFH26" s="323"/>
      <c r="RFI26" s="323"/>
      <c r="RFJ26" s="323"/>
      <c r="RFK26" s="323"/>
      <c r="RFL26" s="323"/>
      <c r="RFM26" s="323"/>
      <c r="RFN26" s="323"/>
      <c r="RFO26" s="409"/>
      <c r="RFP26" s="409"/>
      <c r="RFQ26" s="323"/>
      <c r="RFR26" s="323"/>
      <c r="RFS26" s="323"/>
      <c r="RFT26" s="323"/>
      <c r="RFU26" s="323"/>
      <c r="RFV26" s="323"/>
      <c r="RFW26" s="323"/>
      <c r="RFX26" s="323"/>
      <c r="RFY26" s="323"/>
      <c r="RFZ26" s="323"/>
      <c r="RGA26" s="409"/>
      <c r="RGB26" s="409"/>
      <c r="RGC26" s="323"/>
      <c r="RGD26" s="323"/>
      <c r="RGE26" s="323"/>
      <c r="RGF26" s="323"/>
      <c r="RGG26" s="323"/>
      <c r="RGH26" s="323"/>
      <c r="RGI26" s="323"/>
      <c r="RGJ26" s="323"/>
      <c r="RGK26" s="323"/>
      <c r="RGL26" s="323"/>
      <c r="RGM26" s="409"/>
      <c r="RGN26" s="409"/>
      <c r="RGO26" s="323"/>
      <c r="RGP26" s="323"/>
      <c r="RGQ26" s="323"/>
      <c r="RGR26" s="323"/>
      <c r="RGS26" s="323"/>
      <c r="RGT26" s="323"/>
      <c r="RGU26" s="323"/>
      <c r="RGV26" s="323"/>
      <c r="RGW26" s="323"/>
      <c r="RGX26" s="323"/>
      <c r="RGY26" s="409"/>
      <c r="RGZ26" s="409"/>
      <c r="RHA26" s="323"/>
      <c r="RHB26" s="323"/>
      <c r="RHC26" s="323"/>
      <c r="RHD26" s="323"/>
      <c r="RHE26" s="323"/>
      <c r="RHF26" s="323"/>
      <c r="RHG26" s="323"/>
      <c r="RHH26" s="323"/>
      <c r="RHI26" s="323"/>
      <c r="RHJ26" s="323"/>
      <c r="RHK26" s="409"/>
      <c r="RHL26" s="409"/>
      <c r="RHM26" s="323"/>
      <c r="RHN26" s="323"/>
      <c r="RHO26" s="323"/>
      <c r="RHP26" s="323"/>
      <c r="RHQ26" s="323"/>
      <c r="RHR26" s="323"/>
      <c r="RHS26" s="323"/>
      <c r="RHT26" s="323"/>
      <c r="RHU26" s="323"/>
      <c r="RHV26" s="323"/>
      <c r="RHW26" s="409"/>
      <c r="RHX26" s="409"/>
      <c r="RHY26" s="323"/>
      <c r="RHZ26" s="323"/>
      <c r="RIA26" s="323"/>
      <c r="RIB26" s="323"/>
      <c r="RIC26" s="323"/>
      <c r="RID26" s="323"/>
      <c r="RIE26" s="323"/>
      <c r="RIF26" s="323"/>
      <c r="RIG26" s="323"/>
      <c r="RIH26" s="323"/>
      <c r="RII26" s="409"/>
      <c r="RIJ26" s="409"/>
      <c r="RIK26" s="323"/>
      <c r="RIL26" s="323"/>
      <c r="RIM26" s="323"/>
      <c r="RIN26" s="323"/>
      <c r="RIO26" s="323"/>
      <c r="RIP26" s="323"/>
      <c r="RIQ26" s="323"/>
      <c r="RIR26" s="323"/>
      <c r="RIS26" s="323"/>
      <c r="RIT26" s="323"/>
      <c r="RIU26" s="409"/>
      <c r="RIV26" s="409"/>
      <c r="RIW26" s="323"/>
      <c r="RIX26" s="323"/>
      <c r="RIY26" s="323"/>
      <c r="RIZ26" s="323"/>
      <c r="RJA26" s="323"/>
      <c r="RJB26" s="323"/>
      <c r="RJC26" s="323"/>
      <c r="RJD26" s="323"/>
      <c r="RJE26" s="323"/>
      <c r="RJF26" s="323"/>
      <c r="RJG26" s="409"/>
      <c r="RJH26" s="409"/>
      <c r="RJI26" s="323"/>
      <c r="RJJ26" s="323"/>
      <c r="RJK26" s="323"/>
      <c r="RJL26" s="323"/>
      <c r="RJM26" s="323"/>
      <c r="RJN26" s="323"/>
      <c r="RJO26" s="323"/>
      <c r="RJP26" s="323"/>
      <c r="RJQ26" s="323"/>
      <c r="RJR26" s="323"/>
      <c r="RJS26" s="409"/>
      <c r="RJT26" s="409"/>
      <c r="RJU26" s="323"/>
      <c r="RJV26" s="323"/>
      <c r="RJW26" s="323"/>
      <c r="RJX26" s="323"/>
      <c r="RJY26" s="323"/>
      <c r="RJZ26" s="323"/>
      <c r="RKA26" s="323"/>
      <c r="RKB26" s="323"/>
      <c r="RKC26" s="323"/>
      <c r="RKD26" s="323"/>
      <c r="RKE26" s="409"/>
      <c r="RKF26" s="409"/>
      <c r="RKG26" s="323"/>
      <c r="RKH26" s="323"/>
      <c r="RKI26" s="323"/>
      <c r="RKJ26" s="323"/>
      <c r="RKK26" s="323"/>
      <c r="RKL26" s="323"/>
      <c r="RKM26" s="323"/>
      <c r="RKN26" s="323"/>
      <c r="RKO26" s="323"/>
      <c r="RKP26" s="323"/>
      <c r="RKQ26" s="409"/>
      <c r="RKR26" s="409"/>
      <c r="RKS26" s="323"/>
      <c r="RKT26" s="323"/>
      <c r="RKU26" s="323"/>
      <c r="RKV26" s="323"/>
      <c r="RKW26" s="323"/>
      <c r="RKX26" s="323"/>
      <c r="RKY26" s="323"/>
      <c r="RKZ26" s="323"/>
      <c r="RLA26" s="323"/>
      <c r="RLB26" s="323"/>
      <c r="RLC26" s="409"/>
      <c r="RLD26" s="409"/>
      <c r="RLE26" s="323"/>
      <c r="RLF26" s="323"/>
      <c r="RLG26" s="323"/>
      <c r="RLH26" s="323"/>
      <c r="RLI26" s="323"/>
      <c r="RLJ26" s="323"/>
      <c r="RLK26" s="323"/>
      <c r="RLL26" s="323"/>
      <c r="RLM26" s="323"/>
      <c r="RLN26" s="323"/>
      <c r="RLO26" s="409"/>
      <c r="RLP26" s="409"/>
      <c r="RLQ26" s="323"/>
      <c r="RLR26" s="323"/>
      <c r="RLS26" s="323"/>
      <c r="RLT26" s="323"/>
      <c r="RLU26" s="323"/>
      <c r="RLV26" s="323"/>
      <c r="RLW26" s="323"/>
      <c r="RLX26" s="323"/>
      <c r="RLY26" s="323"/>
      <c r="RLZ26" s="323"/>
      <c r="RMA26" s="409"/>
      <c r="RMB26" s="409"/>
      <c r="RMC26" s="323"/>
      <c r="RMD26" s="323"/>
      <c r="RME26" s="323"/>
      <c r="RMF26" s="323"/>
      <c r="RMG26" s="323"/>
      <c r="RMH26" s="323"/>
      <c r="RMI26" s="323"/>
      <c r="RMJ26" s="323"/>
      <c r="RMK26" s="323"/>
      <c r="RML26" s="323"/>
      <c r="RMM26" s="409"/>
      <c r="RMN26" s="409"/>
      <c r="RMO26" s="323"/>
      <c r="RMP26" s="323"/>
      <c r="RMQ26" s="323"/>
      <c r="RMR26" s="323"/>
      <c r="RMS26" s="323"/>
      <c r="RMT26" s="323"/>
      <c r="RMU26" s="323"/>
      <c r="RMV26" s="323"/>
      <c r="RMW26" s="323"/>
      <c r="RMX26" s="323"/>
      <c r="RMY26" s="409"/>
      <c r="RMZ26" s="409"/>
      <c r="RNA26" s="323"/>
      <c r="RNB26" s="323"/>
      <c r="RNC26" s="323"/>
      <c r="RND26" s="323"/>
      <c r="RNE26" s="323"/>
      <c r="RNF26" s="323"/>
      <c r="RNG26" s="323"/>
      <c r="RNH26" s="323"/>
      <c r="RNI26" s="323"/>
      <c r="RNJ26" s="323"/>
      <c r="RNK26" s="409"/>
      <c r="RNL26" s="409"/>
      <c r="RNM26" s="323"/>
      <c r="RNN26" s="323"/>
      <c r="RNO26" s="323"/>
      <c r="RNP26" s="323"/>
      <c r="RNQ26" s="323"/>
      <c r="RNR26" s="323"/>
      <c r="RNS26" s="323"/>
      <c r="RNT26" s="323"/>
      <c r="RNU26" s="323"/>
      <c r="RNV26" s="323"/>
      <c r="RNW26" s="409"/>
      <c r="RNX26" s="409"/>
      <c r="RNY26" s="323"/>
      <c r="RNZ26" s="323"/>
      <c r="ROA26" s="323"/>
      <c r="ROB26" s="323"/>
      <c r="ROC26" s="323"/>
      <c r="ROD26" s="323"/>
      <c r="ROE26" s="323"/>
      <c r="ROF26" s="323"/>
      <c r="ROG26" s="323"/>
      <c r="ROH26" s="323"/>
      <c r="ROI26" s="409"/>
      <c r="ROJ26" s="409"/>
      <c r="ROK26" s="323"/>
      <c r="ROL26" s="323"/>
      <c r="ROM26" s="323"/>
      <c r="RON26" s="323"/>
      <c r="ROO26" s="323"/>
      <c r="ROP26" s="323"/>
      <c r="ROQ26" s="323"/>
      <c r="ROR26" s="323"/>
      <c r="ROS26" s="323"/>
      <c r="ROT26" s="323"/>
      <c r="ROU26" s="409"/>
      <c r="ROV26" s="409"/>
      <c r="ROW26" s="323"/>
      <c r="ROX26" s="323"/>
      <c r="ROY26" s="323"/>
      <c r="ROZ26" s="323"/>
      <c r="RPA26" s="323"/>
      <c r="RPB26" s="323"/>
      <c r="RPC26" s="323"/>
      <c r="RPD26" s="323"/>
      <c r="RPE26" s="323"/>
      <c r="RPF26" s="323"/>
      <c r="RPG26" s="409"/>
      <c r="RPH26" s="409"/>
      <c r="RPI26" s="323"/>
      <c r="RPJ26" s="323"/>
      <c r="RPK26" s="323"/>
      <c r="RPL26" s="323"/>
      <c r="RPM26" s="323"/>
      <c r="RPN26" s="323"/>
      <c r="RPO26" s="323"/>
      <c r="RPP26" s="323"/>
      <c r="RPQ26" s="323"/>
      <c r="RPR26" s="323"/>
      <c r="RPS26" s="409"/>
      <c r="RPT26" s="409"/>
      <c r="RPU26" s="323"/>
      <c r="RPV26" s="323"/>
      <c r="RPW26" s="323"/>
      <c r="RPX26" s="323"/>
      <c r="RPY26" s="323"/>
      <c r="RPZ26" s="323"/>
      <c r="RQA26" s="323"/>
      <c r="RQB26" s="323"/>
      <c r="RQC26" s="323"/>
      <c r="RQD26" s="323"/>
      <c r="RQE26" s="409"/>
      <c r="RQF26" s="409"/>
      <c r="RQG26" s="323"/>
      <c r="RQH26" s="323"/>
      <c r="RQI26" s="323"/>
      <c r="RQJ26" s="323"/>
      <c r="RQK26" s="323"/>
      <c r="RQL26" s="323"/>
      <c r="RQM26" s="323"/>
      <c r="RQN26" s="323"/>
      <c r="RQO26" s="323"/>
      <c r="RQP26" s="323"/>
      <c r="RQQ26" s="409"/>
      <c r="RQR26" s="409"/>
      <c r="RQS26" s="323"/>
      <c r="RQT26" s="323"/>
      <c r="RQU26" s="323"/>
      <c r="RQV26" s="323"/>
      <c r="RQW26" s="323"/>
      <c r="RQX26" s="323"/>
      <c r="RQY26" s="323"/>
      <c r="RQZ26" s="323"/>
      <c r="RRA26" s="323"/>
      <c r="RRB26" s="323"/>
      <c r="RRC26" s="409"/>
      <c r="RRD26" s="409"/>
      <c r="RRE26" s="323"/>
      <c r="RRF26" s="323"/>
      <c r="RRG26" s="323"/>
      <c r="RRH26" s="323"/>
      <c r="RRI26" s="323"/>
      <c r="RRJ26" s="323"/>
      <c r="RRK26" s="323"/>
      <c r="RRL26" s="323"/>
      <c r="RRM26" s="323"/>
      <c r="RRN26" s="323"/>
      <c r="RRO26" s="409"/>
      <c r="RRP26" s="409"/>
      <c r="RRQ26" s="323"/>
      <c r="RRR26" s="323"/>
      <c r="RRS26" s="323"/>
      <c r="RRT26" s="323"/>
      <c r="RRU26" s="323"/>
      <c r="RRV26" s="323"/>
      <c r="RRW26" s="323"/>
      <c r="RRX26" s="323"/>
      <c r="RRY26" s="323"/>
      <c r="RRZ26" s="323"/>
      <c r="RSA26" s="409"/>
      <c r="RSB26" s="409"/>
      <c r="RSC26" s="323"/>
      <c r="RSD26" s="323"/>
      <c r="RSE26" s="323"/>
      <c r="RSF26" s="323"/>
      <c r="RSG26" s="323"/>
      <c r="RSH26" s="323"/>
      <c r="RSI26" s="323"/>
      <c r="RSJ26" s="323"/>
      <c r="RSK26" s="323"/>
      <c r="RSL26" s="323"/>
      <c r="RSM26" s="409"/>
      <c r="RSN26" s="409"/>
      <c r="RSO26" s="323"/>
      <c r="RSP26" s="323"/>
      <c r="RSQ26" s="323"/>
      <c r="RSR26" s="323"/>
      <c r="RSS26" s="323"/>
      <c r="RST26" s="323"/>
      <c r="RSU26" s="323"/>
      <c r="RSV26" s="323"/>
      <c r="RSW26" s="323"/>
      <c r="RSX26" s="323"/>
      <c r="RSY26" s="409"/>
      <c r="RSZ26" s="409"/>
      <c r="RTA26" s="323"/>
      <c r="RTB26" s="323"/>
      <c r="RTC26" s="323"/>
      <c r="RTD26" s="323"/>
      <c r="RTE26" s="323"/>
      <c r="RTF26" s="323"/>
      <c r="RTG26" s="323"/>
      <c r="RTH26" s="323"/>
      <c r="RTI26" s="323"/>
      <c r="RTJ26" s="323"/>
      <c r="RTK26" s="409"/>
      <c r="RTL26" s="409"/>
      <c r="RTM26" s="323"/>
      <c r="RTN26" s="323"/>
      <c r="RTO26" s="323"/>
      <c r="RTP26" s="323"/>
      <c r="RTQ26" s="323"/>
      <c r="RTR26" s="323"/>
      <c r="RTS26" s="323"/>
      <c r="RTT26" s="323"/>
      <c r="RTU26" s="323"/>
      <c r="RTV26" s="323"/>
      <c r="RTW26" s="409"/>
      <c r="RTX26" s="409"/>
      <c r="RTY26" s="323"/>
      <c r="RTZ26" s="323"/>
      <c r="RUA26" s="323"/>
      <c r="RUB26" s="323"/>
      <c r="RUC26" s="323"/>
      <c r="RUD26" s="323"/>
      <c r="RUE26" s="323"/>
      <c r="RUF26" s="323"/>
      <c r="RUG26" s="323"/>
      <c r="RUH26" s="323"/>
      <c r="RUI26" s="409"/>
      <c r="RUJ26" s="409"/>
      <c r="RUK26" s="323"/>
      <c r="RUL26" s="323"/>
      <c r="RUM26" s="323"/>
      <c r="RUN26" s="323"/>
      <c r="RUO26" s="323"/>
      <c r="RUP26" s="323"/>
      <c r="RUQ26" s="323"/>
      <c r="RUR26" s="323"/>
      <c r="RUS26" s="323"/>
      <c r="RUT26" s="323"/>
      <c r="RUU26" s="409"/>
      <c r="RUV26" s="409"/>
      <c r="RUW26" s="323"/>
      <c r="RUX26" s="323"/>
      <c r="RUY26" s="323"/>
      <c r="RUZ26" s="323"/>
      <c r="RVA26" s="323"/>
      <c r="RVB26" s="323"/>
      <c r="RVC26" s="323"/>
      <c r="RVD26" s="323"/>
      <c r="RVE26" s="323"/>
      <c r="RVF26" s="323"/>
      <c r="RVG26" s="409"/>
      <c r="RVH26" s="409"/>
      <c r="RVI26" s="323"/>
      <c r="RVJ26" s="323"/>
      <c r="RVK26" s="323"/>
      <c r="RVL26" s="323"/>
      <c r="RVM26" s="323"/>
      <c r="RVN26" s="323"/>
      <c r="RVO26" s="323"/>
      <c r="RVP26" s="323"/>
      <c r="RVQ26" s="323"/>
      <c r="RVR26" s="323"/>
      <c r="RVS26" s="409"/>
      <c r="RVT26" s="409"/>
      <c r="RVU26" s="323"/>
      <c r="RVV26" s="323"/>
      <c r="RVW26" s="323"/>
      <c r="RVX26" s="323"/>
      <c r="RVY26" s="323"/>
      <c r="RVZ26" s="323"/>
      <c r="RWA26" s="323"/>
      <c r="RWB26" s="323"/>
      <c r="RWC26" s="323"/>
      <c r="RWD26" s="323"/>
      <c r="RWE26" s="409"/>
      <c r="RWF26" s="409"/>
      <c r="RWG26" s="323"/>
      <c r="RWH26" s="323"/>
      <c r="RWI26" s="323"/>
      <c r="RWJ26" s="323"/>
      <c r="RWK26" s="323"/>
      <c r="RWL26" s="323"/>
      <c r="RWM26" s="323"/>
      <c r="RWN26" s="323"/>
      <c r="RWO26" s="323"/>
      <c r="RWP26" s="323"/>
      <c r="RWQ26" s="409"/>
      <c r="RWR26" s="409"/>
      <c r="RWS26" s="323"/>
      <c r="RWT26" s="323"/>
      <c r="RWU26" s="323"/>
      <c r="RWV26" s="323"/>
      <c r="RWW26" s="323"/>
      <c r="RWX26" s="323"/>
      <c r="RWY26" s="323"/>
      <c r="RWZ26" s="323"/>
      <c r="RXA26" s="323"/>
      <c r="RXB26" s="323"/>
      <c r="RXC26" s="409"/>
      <c r="RXD26" s="409"/>
      <c r="RXE26" s="323"/>
      <c r="RXF26" s="323"/>
      <c r="RXG26" s="323"/>
      <c r="RXH26" s="323"/>
      <c r="RXI26" s="323"/>
      <c r="RXJ26" s="323"/>
      <c r="RXK26" s="323"/>
      <c r="RXL26" s="323"/>
      <c r="RXM26" s="323"/>
      <c r="RXN26" s="323"/>
      <c r="RXO26" s="409"/>
      <c r="RXP26" s="409"/>
      <c r="RXQ26" s="323"/>
      <c r="RXR26" s="323"/>
      <c r="RXS26" s="323"/>
      <c r="RXT26" s="323"/>
      <c r="RXU26" s="323"/>
      <c r="RXV26" s="323"/>
      <c r="RXW26" s="323"/>
      <c r="RXX26" s="323"/>
      <c r="RXY26" s="323"/>
      <c r="RXZ26" s="323"/>
      <c r="RYA26" s="409"/>
      <c r="RYB26" s="409"/>
      <c r="RYC26" s="323"/>
      <c r="RYD26" s="323"/>
      <c r="RYE26" s="323"/>
      <c r="RYF26" s="323"/>
      <c r="RYG26" s="323"/>
      <c r="RYH26" s="323"/>
      <c r="RYI26" s="323"/>
      <c r="RYJ26" s="323"/>
      <c r="RYK26" s="323"/>
      <c r="RYL26" s="323"/>
      <c r="RYM26" s="409"/>
      <c r="RYN26" s="409"/>
      <c r="RYO26" s="323"/>
      <c r="RYP26" s="323"/>
      <c r="RYQ26" s="323"/>
      <c r="RYR26" s="323"/>
      <c r="RYS26" s="323"/>
      <c r="RYT26" s="323"/>
      <c r="RYU26" s="323"/>
      <c r="RYV26" s="323"/>
      <c r="RYW26" s="323"/>
      <c r="RYX26" s="323"/>
      <c r="RYY26" s="409"/>
      <c r="RYZ26" s="409"/>
      <c r="RZA26" s="323"/>
      <c r="RZB26" s="323"/>
      <c r="RZC26" s="323"/>
      <c r="RZD26" s="323"/>
      <c r="RZE26" s="323"/>
      <c r="RZF26" s="323"/>
      <c r="RZG26" s="323"/>
      <c r="RZH26" s="323"/>
      <c r="RZI26" s="323"/>
      <c r="RZJ26" s="323"/>
      <c r="RZK26" s="409"/>
      <c r="RZL26" s="409"/>
      <c r="RZM26" s="323"/>
      <c r="RZN26" s="323"/>
      <c r="RZO26" s="323"/>
      <c r="RZP26" s="323"/>
      <c r="RZQ26" s="323"/>
      <c r="RZR26" s="323"/>
      <c r="RZS26" s="323"/>
      <c r="RZT26" s="323"/>
      <c r="RZU26" s="323"/>
      <c r="RZV26" s="323"/>
      <c r="RZW26" s="409"/>
      <c r="RZX26" s="409"/>
      <c r="RZY26" s="323"/>
      <c r="RZZ26" s="323"/>
      <c r="SAA26" s="323"/>
      <c r="SAB26" s="323"/>
      <c r="SAC26" s="323"/>
      <c r="SAD26" s="323"/>
      <c r="SAE26" s="323"/>
      <c r="SAF26" s="323"/>
      <c r="SAG26" s="323"/>
      <c r="SAH26" s="323"/>
      <c r="SAI26" s="409"/>
      <c r="SAJ26" s="409"/>
      <c r="SAK26" s="323"/>
      <c r="SAL26" s="323"/>
      <c r="SAM26" s="323"/>
      <c r="SAN26" s="323"/>
      <c r="SAO26" s="323"/>
      <c r="SAP26" s="323"/>
      <c r="SAQ26" s="323"/>
      <c r="SAR26" s="323"/>
      <c r="SAS26" s="323"/>
      <c r="SAT26" s="323"/>
      <c r="SAU26" s="409"/>
      <c r="SAV26" s="409"/>
      <c r="SAW26" s="323"/>
      <c r="SAX26" s="323"/>
      <c r="SAY26" s="323"/>
      <c r="SAZ26" s="323"/>
      <c r="SBA26" s="323"/>
      <c r="SBB26" s="323"/>
      <c r="SBC26" s="323"/>
      <c r="SBD26" s="323"/>
      <c r="SBE26" s="323"/>
      <c r="SBF26" s="323"/>
      <c r="SBG26" s="409"/>
      <c r="SBH26" s="409"/>
      <c r="SBI26" s="323"/>
      <c r="SBJ26" s="323"/>
      <c r="SBK26" s="323"/>
      <c r="SBL26" s="323"/>
      <c r="SBM26" s="323"/>
      <c r="SBN26" s="323"/>
      <c r="SBO26" s="323"/>
      <c r="SBP26" s="323"/>
      <c r="SBQ26" s="323"/>
      <c r="SBR26" s="323"/>
      <c r="SBS26" s="409"/>
      <c r="SBT26" s="409"/>
      <c r="SBU26" s="323"/>
      <c r="SBV26" s="323"/>
      <c r="SBW26" s="323"/>
      <c r="SBX26" s="323"/>
      <c r="SBY26" s="323"/>
      <c r="SBZ26" s="323"/>
      <c r="SCA26" s="323"/>
      <c r="SCB26" s="323"/>
      <c r="SCC26" s="323"/>
      <c r="SCD26" s="323"/>
      <c r="SCE26" s="409"/>
      <c r="SCF26" s="409"/>
      <c r="SCG26" s="323"/>
      <c r="SCH26" s="323"/>
      <c r="SCI26" s="323"/>
      <c r="SCJ26" s="323"/>
      <c r="SCK26" s="323"/>
      <c r="SCL26" s="323"/>
      <c r="SCM26" s="323"/>
      <c r="SCN26" s="323"/>
      <c r="SCO26" s="323"/>
      <c r="SCP26" s="323"/>
      <c r="SCQ26" s="409"/>
      <c r="SCR26" s="409"/>
      <c r="SCS26" s="323"/>
      <c r="SCT26" s="323"/>
      <c r="SCU26" s="323"/>
      <c r="SCV26" s="323"/>
      <c r="SCW26" s="323"/>
      <c r="SCX26" s="323"/>
      <c r="SCY26" s="323"/>
      <c r="SCZ26" s="323"/>
      <c r="SDA26" s="323"/>
      <c r="SDB26" s="323"/>
      <c r="SDC26" s="409"/>
      <c r="SDD26" s="409"/>
      <c r="SDE26" s="323"/>
      <c r="SDF26" s="323"/>
      <c r="SDG26" s="323"/>
      <c r="SDH26" s="323"/>
      <c r="SDI26" s="323"/>
      <c r="SDJ26" s="323"/>
      <c r="SDK26" s="323"/>
      <c r="SDL26" s="323"/>
      <c r="SDM26" s="323"/>
      <c r="SDN26" s="323"/>
      <c r="SDO26" s="409"/>
      <c r="SDP26" s="409"/>
      <c r="SDQ26" s="323"/>
      <c r="SDR26" s="323"/>
      <c r="SDS26" s="323"/>
      <c r="SDT26" s="323"/>
      <c r="SDU26" s="323"/>
      <c r="SDV26" s="323"/>
      <c r="SDW26" s="323"/>
      <c r="SDX26" s="323"/>
      <c r="SDY26" s="323"/>
      <c r="SDZ26" s="323"/>
      <c r="SEA26" s="409"/>
      <c r="SEB26" s="409"/>
      <c r="SEC26" s="323"/>
      <c r="SED26" s="323"/>
      <c r="SEE26" s="323"/>
      <c r="SEF26" s="323"/>
      <c r="SEG26" s="323"/>
      <c r="SEH26" s="323"/>
      <c r="SEI26" s="323"/>
      <c r="SEJ26" s="323"/>
      <c r="SEK26" s="323"/>
      <c r="SEL26" s="323"/>
      <c r="SEM26" s="409"/>
      <c r="SEN26" s="409"/>
      <c r="SEO26" s="323"/>
      <c r="SEP26" s="323"/>
      <c r="SEQ26" s="323"/>
      <c r="SER26" s="323"/>
      <c r="SES26" s="323"/>
      <c r="SET26" s="323"/>
      <c r="SEU26" s="323"/>
      <c r="SEV26" s="323"/>
      <c r="SEW26" s="323"/>
      <c r="SEX26" s="323"/>
      <c r="SEY26" s="409"/>
      <c r="SEZ26" s="409"/>
      <c r="SFA26" s="323"/>
      <c r="SFB26" s="323"/>
      <c r="SFC26" s="323"/>
      <c r="SFD26" s="323"/>
      <c r="SFE26" s="323"/>
      <c r="SFF26" s="323"/>
      <c r="SFG26" s="323"/>
      <c r="SFH26" s="323"/>
      <c r="SFI26" s="323"/>
      <c r="SFJ26" s="323"/>
      <c r="SFK26" s="409"/>
      <c r="SFL26" s="409"/>
      <c r="SFM26" s="323"/>
      <c r="SFN26" s="323"/>
      <c r="SFO26" s="323"/>
      <c r="SFP26" s="323"/>
      <c r="SFQ26" s="323"/>
      <c r="SFR26" s="323"/>
      <c r="SFS26" s="323"/>
      <c r="SFT26" s="323"/>
      <c r="SFU26" s="323"/>
      <c r="SFV26" s="323"/>
      <c r="SFW26" s="409"/>
      <c r="SFX26" s="409"/>
      <c r="SFY26" s="323"/>
      <c r="SFZ26" s="323"/>
      <c r="SGA26" s="323"/>
      <c r="SGB26" s="323"/>
      <c r="SGC26" s="323"/>
      <c r="SGD26" s="323"/>
      <c r="SGE26" s="323"/>
      <c r="SGF26" s="323"/>
      <c r="SGG26" s="323"/>
      <c r="SGH26" s="323"/>
      <c r="SGI26" s="409"/>
      <c r="SGJ26" s="409"/>
      <c r="SGK26" s="323"/>
      <c r="SGL26" s="323"/>
      <c r="SGM26" s="323"/>
      <c r="SGN26" s="323"/>
      <c r="SGO26" s="323"/>
      <c r="SGP26" s="323"/>
      <c r="SGQ26" s="323"/>
      <c r="SGR26" s="323"/>
      <c r="SGS26" s="323"/>
      <c r="SGT26" s="323"/>
      <c r="SGU26" s="409"/>
      <c r="SGV26" s="409"/>
      <c r="SGW26" s="323"/>
      <c r="SGX26" s="323"/>
      <c r="SGY26" s="323"/>
      <c r="SGZ26" s="323"/>
      <c r="SHA26" s="323"/>
      <c r="SHB26" s="323"/>
      <c r="SHC26" s="323"/>
      <c r="SHD26" s="323"/>
      <c r="SHE26" s="323"/>
      <c r="SHF26" s="323"/>
      <c r="SHG26" s="409"/>
      <c r="SHH26" s="409"/>
      <c r="SHI26" s="323"/>
      <c r="SHJ26" s="323"/>
      <c r="SHK26" s="323"/>
      <c r="SHL26" s="323"/>
      <c r="SHM26" s="323"/>
      <c r="SHN26" s="323"/>
      <c r="SHO26" s="323"/>
      <c r="SHP26" s="323"/>
      <c r="SHQ26" s="323"/>
      <c r="SHR26" s="323"/>
      <c r="SHS26" s="409"/>
      <c r="SHT26" s="409"/>
      <c r="SHU26" s="323"/>
      <c r="SHV26" s="323"/>
      <c r="SHW26" s="323"/>
      <c r="SHX26" s="323"/>
      <c r="SHY26" s="323"/>
      <c r="SHZ26" s="323"/>
      <c r="SIA26" s="323"/>
      <c r="SIB26" s="323"/>
      <c r="SIC26" s="323"/>
      <c r="SID26" s="323"/>
      <c r="SIE26" s="409"/>
      <c r="SIF26" s="409"/>
      <c r="SIG26" s="323"/>
      <c r="SIH26" s="323"/>
      <c r="SII26" s="323"/>
      <c r="SIJ26" s="323"/>
      <c r="SIK26" s="323"/>
      <c r="SIL26" s="323"/>
      <c r="SIM26" s="323"/>
      <c r="SIN26" s="323"/>
      <c r="SIO26" s="323"/>
      <c r="SIP26" s="323"/>
      <c r="SIQ26" s="409"/>
      <c r="SIR26" s="409"/>
      <c r="SIS26" s="323"/>
      <c r="SIT26" s="323"/>
      <c r="SIU26" s="323"/>
      <c r="SIV26" s="323"/>
      <c r="SIW26" s="323"/>
      <c r="SIX26" s="323"/>
      <c r="SIY26" s="323"/>
      <c r="SIZ26" s="323"/>
      <c r="SJA26" s="323"/>
      <c r="SJB26" s="323"/>
      <c r="SJC26" s="409"/>
      <c r="SJD26" s="409"/>
      <c r="SJE26" s="323"/>
      <c r="SJF26" s="323"/>
      <c r="SJG26" s="323"/>
      <c r="SJH26" s="323"/>
      <c r="SJI26" s="323"/>
      <c r="SJJ26" s="323"/>
      <c r="SJK26" s="323"/>
      <c r="SJL26" s="323"/>
      <c r="SJM26" s="323"/>
      <c r="SJN26" s="323"/>
      <c r="SJO26" s="409"/>
      <c r="SJP26" s="409"/>
      <c r="SJQ26" s="323"/>
      <c r="SJR26" s="323"/>
      <c r="SJS26" s="323"/>
      <c r="SJT26" s="323"/>
      <c r="SJU26" s="323"/>
      <c r="SJV26" s="323"/>
      <c r="SJW26" s="323"/>
      <c r="SJX26" s="323"/>
      <c r="SJY26" s="323"/>
      <c r="SJZ26" s="323"/>
      <c r="SKA26" s="409"/>
      <c r="SKB26" s="409"/>
      <c r="SKC26" s="323"/>
      <c r="SKD26" s="323"/>
      <c r="SKE26" s="323"/>
      <c r="SKF26" s="323"/>
      <c r="SKG26" s="323"/>
      <c r="SKH26" s="323"/>
      <c r="SKI26" s="323"/>
      <c r="SKJ26" s="323"/>
      <c r="SKK26" s="323"/>
      <c r="SKL26" s="323"/>
      <c r="SKM26" s="409"/>
      <c r="SKN26" s="409"/>
      <c r="SKO26" s="323"/>
      <c r="SKP26" s="323"/>
      <c r="SKQ26" s="323"/>
      <c r="SKR26" s="323"/>
      <c r="SKS26" s="323"/>
      <c r="SKT26" s="323"/>
      <c r="SKU26" s="323"/>
      <c r="SKV26" s="323"/>
      <c r="SKW26" s="323"/>
      <c r="SKX26" s="323"/>
      <c r="SKY26" s="409"/>
      <c r="SKZ26" s="409"/>
      <c r="SLA26" s="323"/>
      <c r="SLB26" s="323"/>
      <c r="SLC26" s="323"/>
      <c r="SLD26" s="323"/>
      <c r="SLE26" s="323"/>
      <c r="SLF26" s="323"/>
      <c r="SLG26" s="323"/>
      <c r="SLH26" s="323"/>
      <c r="SLI26" s="323"/>
      <c r="SLJ26" s="323"/>
      <c r="SLK26" s="409"/>
      <c r="SLL26" s="409"/>
      <c r="SLM26" s="323"/>
      <c r="SLN26" s="323"/>
      <c r="SLO26" s="323"/>
      <c r="SLP26" s="323"/>
      <c r="SLQ26" s="323"/>
      <c r="SLR26" s="323"/>
      <c r="SLS26" s="323"/>
      <c r="SLT26" s="323"/>
      <c r="SLU26" s="323"/>
      <c r="SLV26" s="323"/>
      <c r="SLW26" s="409"/>
      <c r="SLX26" s="409"/>
      <c r="SLY26" s="323"/>
      <c r="SLZ26" s="323"/>
      <c r="SMA26" s="323"/>
      <c r="SMB26" s="323"/>
      <c r="SMC26" s="323"/>
      <c r="SMD26" s="323"/>
      <c r="SME26" s="323"/>
      <c r="SMF26" s="323"/>
      <c r="SMG26" s="323"/>
      <c r="SMH26" s="323"/>
      <c r="SMI26" s="409"/>
      <c r="SMJ26" s="409"/>
      <c r="SMK26" s="323"/>
      <c r="SML26" s="323"/>
      <c r="SMM26" s="323"/>
      <c r="SMN26" s="323"/>
      <c r="SMO26" s="323"/>
      <c r="SMP26" s="323"/>
      <c r="SMQ26" s="323"/>
      <c r="SMR26" s="323"/>
      <c r="SMS26" s="323"/>
      <c r="SMT26" s="323"/>
      <c r="SMU26" s="409"/>
      <c r="SMV26" s="409"/>
      <c r="SMW26" s="323"/>
      <c r="SMX26" s="323"/>
      <c r="SMY26" s="323"/>
      <c r="SMZ26" s="323"/>
      <c r="SNA26" s="323"/>
      <c r="SNB26" s="323"/>
      <c r="SNC26" s="323"/>
      <c r="SND26" s="323"/>
      <c r="SNE26" s="323"/>
      <c r="SNF26" s="323"/>
      <c r="SNG26" s="409"/>
      <c r="SNH26" s="409"/>
      <c r="SNI26" s="323"/>
      <c r="SNJ26" s="323"/>
      <c r="SNK26" s="323"/>
      <c r="SNL26" s="323"/>
      <c r="SNM26" s="323"/>
      <c r="SNN26" s="323"/>
      <c r="SNO26" s="323"/>
      <c r="SNP26" s="323"/>
      <c r="SNQ26" s="323"/>
      <c r="SNR26" s="323"/>
      <c r="SNS26" s="409"/>
      <c r="SNT26" s="409"/>
      <c r="SNU26" s="323"/>
      <c r="SNV26" s="323"/>
      <c r="SNW26" s="323"/>
      <c r="SNX26" s="323"/>
      <c r="SNY26" s="323"/>
      <c r="SNZ26" s="323"/>
      <c r="SOA26" s="323"/>
      <c r="SOB26" s="323"/>
      <c r="SOC26" s="323"/>
      <c r="SOD26" s="323"/>
      <c r="SOE26" s="409"/>
      <c r="SOF26" s="409"/>
      <c r="SOG26" s="323"/>
      <c r="SOH26" s="323"/>
      <c r="SOI26" s="323"/>
      <c r="SOJ26" s="323"/>
      <c r="SOK26" s="323"/>
      <c r="SOL26" s="323"/>
      <c r="SOM26" s="323"/>
      <c r="SON26" s="323"/>
      <c r="SOO26" s="323"/>
      <c r="SOP26" s="323"/>
      <c r="SOQ26" s="409"/>
      <c r="SOR26" s="409"/>
      <c r="SOS26" s="323"/>
      <c r="SOT26" s="323"/>
      <c r="SOU26" s="323"/>
      <c r="SOV26" s="323"/>
      <c r="SOW26" s="323"/>
      <c r="SOX26" s="323"/>
      <c r="SOY26" s="323"/>
      <c r="SOZ26" s="323"/>
      <c r="SPA26" s="323"/>
      <c r="SPB26" s="323"/>
      <c r="SPC26" s="409"/>
      <c r="SPD26" s="409"/>
      <c r="SPE26" s="323"/>
      <c r="SPF26" s="323"/>
      <c r="SPG26" s="323"/>
      <c r="SPH26" s="323"/>
      <c r="SPI26" s="323"/>
      <c r="SPJ26" s="323"/>
      <c r="SPK26" s="323"/>
      <c r="SPL26" s="323"/>
      <c r="SPM26" s="323"/>
      <c r="SPN26" s="323"/>
      <c r="SPO26" s="409"/>
      <c r="SPP26" s="409"/>
      <c r="SPQ26" s="323"/>
      <c r="SPR26" s="323"/>
      <c r="SPS26" s="323"/>
      <c r="SPT26" s="323"/>
      <c r="SPU26" s="323"/>
      <c r="SPV26" s="323"/>
      <c r="SPW26" s="323"/>
      <c r="SPX26" s="323"/>
      <c r="SPY26" s="323"/>
      <c r="SPZ26" s="323"/>
      <c r="SQA26" s="409"/>
      <c r="SQB26" s="409"/>
      <c r="SQC26" s="323"/>
      <c r="SQD26" s="323"/>
      <c r="SQE26" s="323"/>
      <c r="SQF26" s="323"/>
      <c r="SQG26" s="323"/>
      <c r="SQH26" s="323"/>
      <c r="SQI26" s="323"/>
      <c r="SQJ26" s="323"/>
      <c r="SQK26" s="323"/>
      <c r="SQL26" s="323"/>
      <c r="SQM26" s="409"/>
      <c r="SQN26" s="409"/>
      <c r="SQO26" s="323"/>
      <c r="SQP26" s="323"/>
      <c r="SQQ26" s="323"/>
      <c r="SQR26" s="323"/>
      <c r="SQS26" s="323"/>
      <c r="SQT26" s="323"/>
      <c r="SQU26" s="323"/>
      <c r="SQV26" s="323"/>
      <c r="SQW26" s="323"/>
      <c r="SQX26" s="323"/>
      <c r="SQY26" s="409"/>
      <c r="SQZ26" s="409"/>
      <c r="SRA26" s="323"/>
      <c r="SRB26" s="323"/>
      <c r="SRC26" s="323"/>
      <c r="SRD26" s="323"/>
      <c r="SRE26" s="323"/>
      <c r="SRF26" s="323"/>
      <c r="SRG26" s="323"/>
      <c r="SRH26" s="323"/>
      <c r="SRI26" s="323"/>
      <c r="SRJ26" s="323"/>
      <c r="SRK26" s="409"/>
      <c r="SRL26" s="409"/>
      <c r="SRM26" s="323"/>
      <c r="SRN26" s="323"/>
      <c r="SRO26" s="323"/>
      <c r="SRP26" s="323"/>
      <c r="SRQ26" s="323"/>
      <c r="SRR26" s="323"/>
      <c r="SRS26" s="323"/>
      <c r="SRT26" s="323"/>
      <c r="SRU26" s="323"/>
      <c r="SRV26" s="323"/>
      <c r="SRW26" s="409"/>
      <c r="SRX26" s="409"/>
      <c r="SRY26" s="323"/>
      <c r="SRZ26" s="323"/>
      <c r="SSA26" s="323"/>
      <c r="SSB26" s="323"/>
      <c r="SSC26" s="323"/>
      <c r="SSD26" s="323"/>
      <c r="SSE26" s="323"/>
      <c r="SSF26" s="323"/>
      <c r="SSG26" s="323"/>
      <c r="SSH26" s="323"/>
      <c r="SSI26" s="409"/>
      <c r="SSJ26" s="409"/>
      <c r="SSK26" s="323"/>
      <c r="SSL26" s="323"/>
      <c r="SSM26" s="323"/>
      <c r="SSN26" s="323"/>
      <c r="SSO26" s="323"/>
      <c r="SSP26" s="323"/>
      <c r="SSQ26" s="323"/>
      <c r="SSR26" s="323"/>
      <c r="SSS26" s="323"/>
      <c r="SST26" s="323"/>
      <c r="SSU26" s="409"/>
      <c r="SSV26" s="409"/>
      <c r="SSW26" s="323"/>
      <c r="SSX26" s="323"/>
      <c r="SSY26" s="323"/>
      <c r="SSZ26" s="323"/>
      <c r="STA26" s="323"/>
      <c r="STB26" s="323"/>
      <c r="STC26" s="323"/>
      <c r="STD26" s="323"/>
      <c r="STE26" s="323"/>
      <c r="STF26" s="323"/>
      <c r="STG26" s="409"/>
      <c r="STH26" s="409"/>
      <c r="STI26" s="323"/>
      <c r="STJ26" s="323"/>
      <c r="STK26" s="323"/>
      <c r="STL26" s="323"/>
      <c r="STM26" s="323"/>
      <c r="STN26" s="323"/>
      <c r="STO26" s="323"/>
      <c r="STP26" s="323"/>
      <c r="STQ26" s="323"/>
      <c r="STR26" s="323"/>
      <c r="STS26" s="409"/>
      <c r="STT26" s="409"/>
      <c r="STU26" s="323"/>
      <c r="STV26" s="323"/>
      <c r="STW26" s="323"/>
      <c r="STX26" s="323"/>
      <c r="STY26" s="323"/>
      <c r="STZ26" s="323"/>
      <c r="SUA26" s="323"/>
      <c r="SUB26" s="323"/>
      <c r="SUC26" s="323"/>
      <c r="SUD26" s="323"/>
      <c r="SUE26" s="409"/>
      <c r="SUF26" s="409"/>
      <c r="SUG26" s="323"/>
      <c r="SUH26" s="323"/>
      <c r="SUI26" s="323"/>
      <c r="SUJ26" s="323"/>
      <c r="SUK26" s="323"/>
      <c r="SUL26" s="323"/>
      <c r="SUM26" s="323"/>
      <c r="SUN26" s="323"/>
      <c r="SUO26" s="323"/>
      <c r="SUP26" s="323"/>
      <c r="SUQ26" s="409"/>
      <c r="SUR26" s="409"/>
      <c r="SUS26" s="323"/>
      <c r="SUT26" s="323"/>
      <c r="SUU26" s="323"/>
      <c r="SUV26" s="323"/>
      <c r="SUW26" s="323"/>
      <c r="SUX26" s="323"/>
      <c r="SUY26" s="323"/>
      <c r="SUZ26" s="323"/>
      <c r="SVA26" s="323"/>
      <c r="SVB26" s="323"/>
      <c r="SVC26" s="409"/>
      <c r="SVD26" s="409"/>
      <c r="SVE26" s="323"/>
      <c r="SVF26" s="323"/>
      <c r="SVG26" s="323"/>
      <c r="SVH26" s="323"/>
      <c r="SVI26" s="323"/>
      <c r="SVJ26" s="323"/>
      <c r="SVK26" s="323"/>
      <c r="SVL26" s="323"/>
      <c r="SVM26" s="323"/>
      <c r="SVN26" s="323"/>
      <c r="SVO26" s="409"/>
      <c r="SVP26" s="409"/>
      <c r="SVQ26" s="323"/>
      <c r="SVR26" s="323"/>
      <c r="SVS26" s="323"/>
      <c r="SVT26" s="323"/>
      <c r="SVU26" s="323"/>
      <c r="SVV26" s="323"/>
      <c r="SVW26" s="323"/>
      <c r="SVX26" s="323"/>
      <c r="SVY26" s="323"/>
      <c r="SVZ26" s="323"/>
      <c r="SWA26" s="409"/>
      <c r="SWB26" s="409"/>
      <c r="SWC26" s="323"/>
      <c r="SWD26" s="323"/>
      <c r="SWE26" s="323"/>
      <c r="SWF26" s="323"/>
      <c r="SWG26" s="323"/>
      <c r="SWH26" s="323"/>
      <c r="SWI26" s="323"/>
      <c r="SWJ26" s="323"/>
      <c r="SWK26" s="323"/>
      <c r="SWL26" s="323"/>
      <c r="SWM26" s="409"/>
      <c r="SWN26" s="409"/>
      <c r="SWO26" s="323"/>
      <c r="SWP26" s="323"/>
      <c r="SWQ26" s="323"/>
      <c r="SWR26" s="323"/>
      <c r="SWS26" s="323"/>
      <c r="SWT26" s="323"/>
      <c r="SWU26" s="323"/>
      <c r="SWV26" s="323"/>
      <c r="SWW26" s="323"/>
      <c r="SWX26" s="323"/>
      <c r="SWY26" s="409"/>
      <c r="SWZ26" s="409"/>
      <c r="SXA26" s="323"/>
      <c r="SXB26" s="323"/>
      <c r="SXC26" s="323"/>
      <c r="SXD26" s="323"/>
      <c r="SXE26" s="323"/>
      <c r="SXF26" s="323"/>
      <c r="SXG26" s="323"/>
      <c r="SXH26" s="323"/>
      <c r="SXI26" s="323"/>
      <c r="SXJ26" s="323"/>
      <c r="SXK26" s="409"/>
      <c r="SXL26" s="409"/>
      <c r="SXM26" s="323"/>
      <c r="SXN26" s="323"/>
      <c r="SXO26" s="323"/>
      <c r="SXP26" s="323"/>
      <c r="SXQ26" s="323"/>
      <c r="SXR26" s="323"/>
      <c r="SXS26" s="323"/>
      <c r="SXT26" s="323"/>
      <c r="SXU26" s="323"/>
      <c r="SXV26" s="323"/>
      <c r="SXW26" s="409"/>
      <c r="SXX26" s="409"/>
      <c r="SXY26" s="323"/>
      <c r="SXZ26" s="323"/>
      <c r="SYA26" s="323"/>
      <c r="SYB26" s="323"/>
      <c r="SYC26" s="323"/>
      <c r="SYD26" s="323"/>
      <c r="SYE26" s="323"/>
      <c r="SYF26" s="323"/>
      <c r="SYG26" s="323"/>
      <c r="SYH26" s="323"/>
      <c r="SYI26" s="409"/>
      <c r="SYJ26" s="409"/>
      <c r="SYK26" s="323"/>
      <c r="SYL26" s="323"/>
      <c r="SYM26" s="323"/>
      <c r="SYN26" s="323"/>
      <c r="SYO26" s="323"/>
      <c r="SYP26" s="323"/>
      <c r="SYQ26" s="323"/>
      <c r="SYR26" s="323"/>
      <c r="SYS26" s="323"/>
      <c r="SYT26" s="323"/>
      <c r="SYU26" s="409"/>
      <c r="SYV26" s="409"/>
      <c r="SYW26" s="323"/>
      <c r="SYX26" s="323"/>
      <c r="SYY26" s="323"/>
      <c r="SYZ26" s="323"/>
      <c r="SZA26" s="323"/>
      <c r="SZB26" s="323"/>
      <c r="SZC26" s="323"/>
      <c r="SZD26" s="323"/>
      <c r="SZE26" s="323"/>
      <c r="SZF26" s="323"/>
      <c r="SZG26" s="409"/>
      <c r="SZH26" s="409"/>
      <c r="SZI26" s="323"/>
      <c r="SZJ26" s="323"/>
      <c r="SZK26" s="323"/>
      <c r="SZL26" s="323"/>
      <c r="SZM26" s="323"/>
      <c r="SZN26" s="323"/>
      <c r="SZO26" s="323"/>
      <c r="SZP26" s="323"/>
      <c r="SZQ26" s="323"/>
      <c r="SZR26" s="323"/>
      <c r="SZS26" s="409"/>
      <c r="SZT26" s="409"/>
      <c r="SZU26" s="323"/>
      <c r="SZV26" s="323"/>
      <c r="SZW26" s="323"/>
      <c r="SZX26" s="323"/>
      <c r="SZY26" s="323"/>
      <c r="SZZ26" s="323"/>
      <c r="TAA26" s="323"/>
      <c r="TAB26" s="323"/>
      <c r="TAC26" s="323"/>
      <c r="TAD26" s="323"/>
      <c r="TAE26" s="409"/>
      <c r="TAF26" s="409"/>
      <c r="TAG26" s="323"/>
      <c r="TAH26" s="323"/>
      <c r="TAI26" s="323"/>
      <c r="TAJ26" s="323"/>
      <c r="TAK26" s="323"/>
      <c r="TAL26" s="323"/>
      <c r="TAM26" s="323"/>
      <c r="TAN26" s="323"/>
      <c r="TAO26" s="323"/>
      <c r="TAP26" s="323"/>
      <c r="TAQ26" s="409"/>
      <c r="TAR26" s="409"/>
      <c r="TAS26" s="323"/>
      <c r="TAT26" s="323"/>
      <c r="TAU26" s="323"/>
      <c r="TAV26" s="323"/>
      <c r="TAW26" s="323"/>
      <c r="TAX26" s="323"/>
      <c r="TAY26" s="323"/>
      <c r="TAZ26" s="323"/>
      <c r="TBA26" s="323"/>
      <c r="TBB26" s="323"/>
      <c r="TBC26" s="409"/>
      <c r="TBD26" s="409"/>
      <c r="TBE26" s="323"/>
      <c r="TBF26" s="323"/>
      <c r="TBG26" s="323"/>
      <c r="TBH26" s="323"/>
      <c r="TBI26" s="323"/>
      <c r="TBJ26" s="323"/>
      <c r="TBK26" s="323"/>
      <c r="TBL26" s="323"/>
      <c r="TBM26" s="323"/>
      <c r="TBN26" s="323"/>
      <c r="TBO26" s="409"/>
      <c r="TBP26" s="409"/>
      <c r="TBQ26" s="323"/>
      <c r="TBR26" s="323"/>
      <c r="TBS26" s="323"/>
      <c r="TBT26" s="323"/>
      <c r="TBU26" s="323"/>
      <c r="TBV26" s="323"/>
      <c r="TBW26" s="323"/>
      <c r="TBX26" s="323"/>
      <c r="TBY26" s="323"/>
      <c r="TBZ26" s="323"/>
      <c r="TCA26" s="409"/>
      <c r="TCB26" s="409"/>
      <c r="TCC26" s="323"/>
      <c r="TCD26" s="323"/>
      <c r="TCE26" s="323"/>
      <c r="TCF26" s="323"/>
      <c r="TCG26" s="323"/>
      <c r="TCH26" s="323"/>
      <c r="TCI26" s="323"/>
      <c r="TCJ26" s="323"/>
      <c r="TCK26" s="323"/>
      <c r="TCL26" s="323"/>
      <c r="TCM26" s="409"/>
      <c r="TCN26" s="409"/>
      <c r="TCO26" s="323"/>
      <c r="TCP26" s="323"/>
      <c r="TCQ26" s="323"/>
      <c r="TCR26" s="323"/>
      <c r="TCS26" s="323"/>
      <c r="TCT26" s="323"/>
      <c r="TCU26" s="323"/>
      <c r="TCV26" s="323"/>
      <c r="TCW26" s="323"/>
      <c r="TCX26" s="323"/>
      <c r="TCY26" s="409"/>
      <c r="TCZ26" s="409"/>
      <c r="TDA26" s="323"/>
      <c r="TDB26" s="323"/>
      <c r="TDC26" s="323"/>
      <c r="TDD26" s="323"/>
      <c r="TDE26" s="323"/>
      <c r="TDF26" s="323"/>
      <c r="TDG26" s="323"/>
      <c r="TDH26" s="323"/>
      <c r="TDI26" s="323"/>
      <c r="TDJ26" s="323"/>
      <c r="TDK26" s="409"/>
      <c r="TDL26" s="409"/>
      <c r="TDM26" s="323"/>
      <c r="TDN26" s="323"/>
      <c r="TDO26" s="323"/>
      <c r="TDP26" s="323"/>
      <c r="TDQ26" s="323"/>
      <c r="TDR26" s="323"/>
      <c r="TDS26" s="323"/>
      <c r="TDT26" s="323"/>
      <c r="TDU26" s="323"/>
      <c r="TDV26" s="323"/>
      <c r="TDW26" s="409"/>
      <c r="TDX26" s="409"/>
      <c r="TDY26" s="323"/>
      <c r="TDZ26" s="323"/>
      <c r="TEA26" s="323"/>
      <c r="TEB26" s="323"/>
      <c r="TEC26" s="323"/>
      <c r="TED26" s="323"/>
      <c r="TEE26" s="323"/>
      <c r="TEF26" s="323"/>
      <c r="TEG26" s="323"/>
      <c r="TEH26" s="323"/>
      <c r="TEI26" s="409"/>
      <c r="TEJ26" s="409"/>
      <c r="TEK26" s="323"/>
      <c r="TEL26" s="323"/>
      <c r="TEM26" s="323"/>
      <c r="TEN26" s="323"/>
      <c r="TEO26" s="323"/>
      <c r="TEP26" s="323"/>
      <c r="TEQ26" s="323"/>
      <c r="TER26" s="323"/>
      <c r="TES26" s="323"/>
      <c r="TET26" s="323"/>
      <c r="TEU26" s="409"/>
      <c r="TEV26" s="409"/>
      <c r="TEW26" s="323"/>
      <c r="TEX26" s="323"/>
      <c r="TEY26" s="323"/>
      <c r="TEZ26" s="323"/>
      <c r="TFA26" s="323"/>
      <c r="TFB26" s="323"/>
      <c r="TFC26" s="323"/>
      <c r="TFD26" s="323"/>
      <c r="TFE26" s="323"/>
      <c r="TFF26" s="323"/>
      <c r="TFG26" s="409"/>
      <c r="TFH26" s="409"/>
      <c r="TFI26" s="323"/>
      <c r="TFJ26" s="323"/>
      <c r="TFK26" s="323"/>
      <c r="TFL26" s="323"/>
      <c r="TFM26" s="323"/>
      <c r="TFN26" s="323"/>
      <c r="TFO26" s="323"/>
      <c r="TFP26" s="323"/>
      <c r="TFQ26" s="323"/>
      <c r="TFR26" s="323"/>
      <c r="TFS26" s="409"/>
      <c r="TFT26" s="409"/>
      <c r="TFU26" s="323"/>
      <c r="TFV26" s="323"/>
      <c r="TFW26" s="323"/>
      <c r="TFX26" s="323"/>
      <c r="TFY26" s="323"/>
      <c r="TFZ26" s="323"/>
      <c r="TGA26" s="323"/>
      <c r="TGB26" s="323"/>
      <c r="TGC26" s="323"/>
      <c r="TGD26" s="323"/>
      <c r="TGE26" s="409"/>
      <c r="TGF26" s="409"/>
      <c r="TGG26" s="323"/>
      <c r="TGH26" s="323"/>
      <c r="TGI26" s="323"/>
      <c r="TGJ26" s="323"/>
      <c r="TGK26" s="323"/>
      <c r="TGL26" s="323"/>
      <c r="TGM26" s="323"/>
      <c r="TGN26" s="323"/>
      <c r="TGO26" s="323"/>
      <c r="TGP26" s="323"/>
      <c r="TGQ26" s="409"/>
      <c r="TGR26" s="409"/>
      <c r="TGS26" s="323"/>
      <c r="TGT26" s="323"/>
      <c r="TGU26" s="323"/>
      <c r="TGV26" s="323"/>
      <c r="TGW26" s="323"/>
      <c r="TGX26" s="323"/>
      <c r="TGY26" s="323"/>
      <c r="TGZ26" s="323"/>
      <c r="THA26" s="323"/>
      <c r="THB26" s="323"/>
      <c r="THC26" s="409"/>
      <c r="THD26" s="409"/>
      <c r="THE26" s="323"/>
      <c r="THF26" s="323"/>
      <c r="THG26" s="323"/>
      <c r="THH26" s="323"/>
      <c r="THI26" s="323"/>
      <c r="THJ26" s="323"/>
      <c r="THK26" s="323"/>
      <c r="THL26" s="323"/>
      <c r="THM26" s="323"/>
      <c r="THN26" s="323"/>
      <c r="THO26" s="409"/>
      <c r="THP26" s="409"/>
      <c r="THQ26" s="323"/>
      <c r="THR26" s="323"/>
      <c r="THS26" s="323"/>
      <c r="THT26" s="323"/>
      <c r="THU26" s="323"/>
      <c r="THV26" s="323"/>
      <c r="THW26" s="323"/>
      <c r="THX26" s="323"/>
      <c r="THY26" s="323"/>
      <c r="THZ26" s="323"/>
      <c r="TIA26" s="409"/>
      <c r="TIB26" s="409"/>
      <c r="TIC26" s="323"/>
      <c r="TID26" s="323"/>
      <c r="TIE26" s="323"/>
      <c r="TIF26" s="323"/>
      <c r="TIG26" s="323"/>
      <c r="TIH26" s="323"/>
      <c r="TII26" s="323"/>
      <c r="TIJ26" s="323"/>
      <c r="TIK26" s="323"/>
      <c r="TIL26" s="323"/>
      <c r="TIM26" s="409"/>
      <c r="TIN26" s="409"/>
      <c r="TIO26" s="323"/>
      <c r="TIP26" s="323"/>
      <c r="TIQ26" s="323"/>
      <c r="TIR26" s="323"/>
      <c r="TIS26" s="323"/>
      <c r="TIT26" s="323"/>
      <c r="TIU26" s="323"/>
      <c r="TIV26" s="323"/>
      <c r="TIW26" s="323"/>
      <c r="TIX26" s="323"/>
      <c r="TIY26" s="409"/>
      <c r="TIZ26" s="409"/>
      <c r="TJA26" s="323"/>
      <c r="TJB26" s="323"/>
      <c r="TJC26" s="323"/>
      <c r="TJD26" s="323"/>
      <c r="TJE26" s="323"/>
      <c r="TJF26" s="323"/>
      <c r="TJG26" s="323"/>
      <c r="TJH26" s="323"/>
      <c r="TJI26" s="323"/>
      <c r="TJJ26" s="323"/>
      <c r="TJK26" s="409"/>
      <c r="TJL26" s="409"/>
      <c r="TJM26" s="323"/>
      <c r="TJN26" s="323"/>
      <c r="TJO26" s="323"/>
      <c r="TJP26" s="323"/>
      <c r="TJQ26" s="323"/>
      <c r="TJR26" s="323"/>
      <c r="TJS26" s="323"/>
      <c r="TJT26" s="323"/>
      <c r="TJU26" s="323"/>
      <c r="TJV26" s="323"/>
      <c r="TJW26" s="409"/>
      <c r="TJX26" s="409"/>
      <c r="TJY26" s="323"/>
      <c r="TJZ26" s="323"/>
      <c r="TKA26" s="323"/>
      <c r="TKB26" s="323"/>
      <c r="TKC26" s="323"/>
      <c r="TKD26" s="323"/>
      <c r="TKE26" s="323"/>
      <c r="TKF26" s="323"/>
      <c r="TKG26" s="323"/>
      <c r="TKH26" s="323"/>
      <c r="TKI26" s="409"/>
      <c r="TKJ26" s="409"/>
      <c r="TKK26" s="323"/>
      <c r="TKL26" s="323"/>
      <c r="TKM26" s="323"/>
      <c r="TKN26" s="323"/>
      <c r="TKO26" s="323"/>
      <c r="TKP26" s="323"/>
      <c r="TKQ26" s="323"/>
      <c r="TKR26" s="323"/>
      <c r="TKS26" s="323"/>
      <c r="TKT26" s="323"/>
      <c r="TKU26" s="409"/>
      <c r="TKV26" s="409"/>
      <c r="TKW26" s="323"/>
      <c r="TKX26" s="323"/>
      <c r="TKY26" s="323"/>
      <c r="TKZ26" s="323"/>
      <c r="TLA26" s="323"/>
      <c r="TLB26" s="323"/>
      <c r="TLC26" s="323"/>
      <c r="TLD26" s="323"/>
      <c r="TLE26" s="323"/>
      <c r="TLF26" s="323"/>
      <c r="TLG26" s="409"/>
      <c r="TLH26" s="409"/>
      <c r="TLI26" s="323"/>
      <c r="TLJ26" s="323"/>
      <c r="TLK26" s="323"/>
      <c r="TLL26" s="323"/>
      <c r="TLM26" s="323"/>
      <c r="TLN26" s="323"/>
      <c r="TLO26" s="323"/>
      <c r="TLP26" s="323"/>
      <c r="TLQ26" s="323"/>
      <c r="TLR26" s="323"/>
      <c r="TLS26" s="409"/>
      <c r="TLT26" s="409"/>
      <c r="TLU26" s="323"/>
      <c r="TLV26" s="323"/>
      <c r="TLW26" s="323"/>
      <c r="TLX26" s="323"/>
      <c r="TLY26" s="323"/>
      <c r="TLZ26" s="323"/>
      <c r="TMA26" s="323"/>
      <c r="TMB26" s="323"/>
      <c r="TMC26" s="323"/>
      <c r="TMD26" s="323"/>
      <c r="TME26" s="409"/>
      <c r="TMF26" s="409"/>
      <c r="TMG26" s="323"/>
      <c r="TMH26" s="323"/>
      <c r="TMI26" s="323"/>
      <c r="TMJ26" s="323"/>
      <c r="TMK26" s="323"/>
      <c r="TML26" s="323"/>
      <c r="TMM26" s="323"/>
      <c r="TMN26" s="323"/>
      <c r="TMO26" s="323"/>
      <c r="TMP26" s="323"/>
      <c r="TMQ26" s="409"/>
      <c r="TMR26" s="409"/>
      <c r="TMS26" s="323"/>
      <c r="TMT26" s="323"/>
      <c r="TMU26" s="323"/>
      <c r="TMV26" s="323"/>
      <c r="TMW26" s="323"/>
      <c r="TMX26" s="323"/>
      <c r="TMY26" s="323"/>
      <c r="TMZ26" s="323"/>
      <c r="TNA26" s="323"/>
      <c r="TNB26" s="323"/>
      <c r="TNC26" s="409"/>
      <c r="TND26" s="409"/>
      <c r="TNE26" s="323"/>
      <c r="TNF26" s="323"/>
      <c r="TNG26" s="323"/>
      <c r="TNH26" s="323"/>
      <c r="TNI26" s="323"/>
      <c r="TNJ26" s="323"/>
      <c r="TNK26" s="323"/>
      <c r="TNL26" s="323"/>
      <c r="TNM26" s="323"/>
      <c r="TNN26" s="323"/>
      <c r="TNO26" s="409"/>
      <c r="TNP26" s="409"/>
      <c r="TNQ26" s="323"/>
      <c r="TNR26" s="323"/>
      <c r="TNS26" s="323"/>
      <c r="TNT26" s="323"/>
      <c r="TNU26" s="323"/>
      <c r="TNV26" s="323"/>
      <c r="TNW26" s="323"/>
      <c r="TNX26" s="323"/>
      <c r="TNY26" s="323"/>
      <c r="TNZ26" s="323"/>
      <c r="TOA26" s="409"/>
      <c r="TOB26" s="409"/>
      <c r="TOC26" s="323"/>
      <c r="TOD26" s="323"/>
      <c r="TOE26" s="323"/>
      <c r="TOF26" s="323"/>
      <c r="TOG26" s="323"/>
      <c r="TOH26" s="323"/>
      <c r="TOI26" s="323"/>
      <c r="TOJ26" s="323"/>
      <c r="TOK26" s="323"/>
      <c r="TOL26" s="323"/>
      <c r="TOM26" s="409"/>
      <c r="TON26" s="409"/>
      <c r="TOO26" s="323"/>
      <c r="TOP26" s="323"/>
      <c r="TOQ26" s="323"/>
      <c r="TOR26" s="323"/>
      <c r="TOS26" s="323"/>
      <c r="TOT26" s="323"/>
      <c r="TOU26" s="323"/>
      <c r="TOV26" s="323"/>
      <c r="TOW26" s="323"/>
      <c r="TOX26" s="323"/>
      <c r="TOY26" s="409"/>
      <c r="TOZ26" s="409"/>
      <c r="TPA26" s="323"/>
      <c r="TPB26" s="323"/>
      <c r="TPC26" s="323"/>
      <c r="TPD26" s="323"/>
      <c r="TPE26" s="323"/>
      <c r="TPF26" s="323"/>
      <c r="TPG26" s="323"/>
      <c r="TPH26" s="323"/>
      <c r="TPI26" s="323"/>
      <c r="TPJ26" s="323"/>
      <c r="TPK26" s="409"/>
      <c r="TPL26" s="409"/>
      <c r="TPM26" s="323"/>
      <c r="TPN26" s="323"/>
      <c r="TPO26" s="323"/>
      <c r="TPP26" s="323"/>
      <c r="TPQ26" s="323"/>
      <c r="TPR26" s="323"/>
      <c r="TPS26" s="323"/>
      <c r="TPT26" s="323"/>
      <c r="TPU26" s="323"/>
      <c r="TPV26" s="323"/>
      <c r="TPW26" s="409"/>
      <c r="TPX26" s="409"/>
      <c r="TPY26" s="323"/>
      <c r="TPZ26" s="323"/>
      <c r="TQA26" s="323"/>
      <c r="TQB26" s="323"/>
      <c r="TQC26" s="323"/>
      <c r="TQD26" s="323"/>
      <c r="TQE26" s="323"/>
      <c r="TQF26" s="323"/>
      <c r="TQG26" s="323"/>
      <c r="TQH26" s="323"/>
      <c r="TQI26" s="409"/>
      <c r="TQJ26" s="409"/>
      <c r="TQK26" s="323"/>
      <c r="TQL26" s="323"/>
      <c r="TQM26" s="323"/>
      <c r="TQN26" s="323"/>
      <c r="TQO26" s="323"/>
      <c r="TQP26" s="323"/>
      <c r="TQQ26" s="323"/>
      <c r="TQR26" s="323"/>
      <c r="TQS26" s="323"/>
      <c r="TQT26" s="323"/>
      <c r="TQU26" s="409"/>
      <c r="TQV26" s="409"/>
      <c r="TQW26" s="323"/>
      <c r="TQX26" s="323"/>
      <c r="TQY26" s="323"/>
      <c r="TQZ26" s="323"/>
      <c r="TRA26" s="323"/>
      <c r="TRB26" s="323"/>
      <c r="TRC26" s="323"/>
      <c r="TRD26" s="323"/>
      <c r="TRE26" s="323"/>
      <c r="TRF26" s="323"/>
      <c r="TRG26" s="409"/>
      <c r="TRH26" s="409"/>
      <c r="TRI26" s="323"/>
      <c r="TRJ26" s="323"/>
      <c r="TRK26" s="323"/>
      <c r="TRL26" s="323"/>
      <c r="TRM26" s="323"/>
      <c r="TRN26" s="323"/>
      <c r="TRO26" s="323"/>
      <c r="TRP26" s="323"/>
      <c r="TRQ26" s="323"/>
      <c r="TRR26" s="323"/>
      <c r="TRS26" s="409"/>
      <c r="TRT26" s="409"/>
      <c r="TRU26" s="323"/>
      <c r="TRV26" s="323"/>
      <c r="TRW26" s="323"/>
      <c r="TRX26" s="323"/>
      <c r="TRY26" s="323"/>
      <c r="TRZ26" s="323"/>
      <c r="TSA26" s="323"/>
      <c r="TSB26" s="323"/>
      <c r="TSC26" s="323"/>
      <c r="TSD26" s="323"/>
      <c r="TSE26" s="409"/>
      <c r="TSF26" s="409"/>
      <c r="TSG26" s="323"/>
      <c r="TSH26" s="323"/>
      <c r="TSI26" s="323"/>
      <c r="TSJ26" s="323"/>
      <c r="TSK26" s="323"/>
      <c r="TSL26" s="323"/>
      <c r="TSM26" s="323"/>
      <c r="TSN26" s="323"/>
      <c r="TSO26" s="323"/>
      <c r="TSP26" s="323"/>
      <c r="TSQ26" s="409"/>
      <c r="TSR26" s="409"/>
      <c r="TSS26" s="323"/>
      <c r="TST26" s="323"/>
      <c r="TSU26" s="323"/>
      <c r="TSV26" s="323"/>
      <c r="TSW26" s="323"/>
      <c r="TSX26" s="323"/>
      <c r="TSY26" s="323"/>
      <c r="TSZ26" s="323"/>
      <c r="TTA26" s="323"/>
      <c r="TTB26" s="323"/>
      <c r="TTC26" s="409"/>
      <c r="TTD26" s="409"/>
      <c r="TTE26" s="323"/>
      <c r="TTF26" s="323"/>
      <c r="TTG26" s="323"/>
      <c r="TTH26" s="323"/>
      <c r="TTI26" s="323"/>
      <c r="TTJ26" s="323"/>
      <c r="TTK26" s="323"/>
      <c r="TTL26" s="323"/>
      <c r="TTM26" s="323"/>
      <c r="TTN26" s="323"/>
      <c r="TTO26" s="409"/>
      <c r="TTP26" s="409"/>
      <c r="TTQ26" s="323"/>
      <c r="TTR26" s="323"/>
      <c r="TTS26" s="323"/>
      <c r="TTT26" s="323"/>
      <c r="TTU26" s="323"/>
      <c r="TTV26" s="323"/>
      <c r="TTW26" s="323"/>
      <c r="TTX26" s="323"/>
      <c r="TTY26" s="323"/>
      <c r="TTZ26" s="323"/>
      <c r="TUA26" s="409"/>
      <c r="TUB26" s="409"/>
      <c r="TUC26" s="323"/>
      <c r="TUD26" s="323"/>
      <c r="TUE26" s="323"/>
      <c r="TUF26" s="323"/>
      <c r="TUG26" s="323"/>
      <c r="TUH26" s="323"/>
      <c r="TUI26" s="323"/>
      <c r="TUJ26" s="323"/>
      <c r="TUK26" s="323"/>
      <c r="TUL26" s="323"/>
      <c r="TUM26" s="409"/>
      <c r="TUN26" s="409"/>
      <c r="TUO26" s="323"/>
      <c r="TUP26" s="323"/>
      <c r="TUQ26" s="323"/>
      <c r="TUR26" s="323"/>
      <c r="TUS26" s="323"/>
      <c r="TUT26" s="323"/>
      <c r="TUU26" s="323"/>
      <c r="TUV26" s="323"/>
      <c r="TUW26" s="323"/>
      <c r="TUX26" s="323"/>
      <c r="TUY26" s="409"/>
      <c r="TUZ26" s="409"/>
      <c r="TVA26" s="323"/>
      <c r="TVB26" s="323"/>
      <c r="TVC26" s="323"/>
      <c r="TVD26" s="323"/>
      <c r="TVE26" s="323"/>
      <c r="TVF26" s="323"/>
      <c r="TVG26" s="323"/>
      <c r="TVH26" s="323"/>
      <c r="TVI26" s="323"/>
      <c r="TVJ26" s="323"/>
      <c r="TVK26" s="409"/>
      <c r="TVL26" s="409"/>
      <c r="TVM26" s="323"/>
      <c r="TVN26" s="323"/>
      <c r="TVO26" s="323"/>
      <c r="TVP26" s="323"/>
      <c r="TVQ26" s="323"/>
      <c r="TVR26" s="323"/>
      <c r="TVS26" s="323"/>
      <c r="TVT26" s="323"/>
      <c r="TVU26" s="323"/>
      <c r="TVV26" s="323"/>
      <c r="TVW26" s="409"/>
      <c r="TVX26" s="409"/>
      <c r="TVY26" s="323"/>
      <c r="TVZ26" s="323"/>
      <c r="TWA26" s="323"/>
      <c r="TWB26" s="323"/>
      <c r="TWC26" s="323"/>
      <c r="TWD26" s="323"/>
      <c r="TWE26" s="323"/>
      <c r="TWF26" s="323"/>
      <c r="TWG26" s="323"/>
      <c r="TWH26" s="323"/>
      <c r="TWI26" s="409"/>
      <c r="TWJ26" s="409"/>
      <c r="TWK26" s="323"/>
      <c r="TWL26" s="323"/>
      <c r="TWM26" s="323"/>
      <c r="TWN26" s="323"/>
      <c r="TWO26" s="323"/>
      <c r="TWP26" s="323"/>
      <c r="TWQ26" s="323"/>
      <c r="TWR26" s="323"/>
      <c r="TWS26" s="323"/>
      <c r="TWT26" s="323"/>
      <c r="TWU26" s="409"/>
      <c r="TWV26" s="409"/>
      <c r="TWW26" s="323"/>
      <c r="TWX26" s="323"/>
      <c r="TWY26" s="323"/>
      <c r="TWZ26" s="323"/>
      <c r="TXA26" s="323"/>
      <c r="TXB26" s="323"/>
      <c r="TXC26" s="323"/>
      <c r="TXD26" s="323"/>
      <c r="TXE26" s="323"/>
      <c r="TXF26" s="323"/>
      <c r="TXG26" s="409"/>
      <c r="TXH26" s="409"/>
      <c r="TXI26" s="323"/>
      <c r="TXJ26" s="323"/>
      <c r="TXK26" s="323"/>
      <c r="TXL26" s="323"/>
      <c r="TXM26" s="323"/>
      <c r="TXN26" s="323"/>
      <c r="TXO26" s="323"/>
      <c r="TXP26" s="323"/>
      <c r="TXQ26" s="323"/>
      <c r="TXR26" s="323"/>
      <c r="TXS26" s="409"/>
      <c r="TXT26" s="409"/>
      <c r="TXU26" s="323"/>
      <c r="TXV26" s="323"/>
      <c r="TXW26" s="323"/>
      <c r="TXX26" s="323"/>
      <c r="TXY26" s="323"/>
      <c r="TXZ26" s="323"/>
      <c r="TYA26" s="323"/>
      <c r="TYB26" s="323"/>
      <c r="TYC26" s="323"/>
      <c r="TYD26" s="323"/>
      <c r="TYE26" s="409"/>
      <c r="TYF26" s="409"/>
      <c r="TYG26" s="323"/>
      <c r="TYH26" s="323"/>
      <c r="TYI26" s="323"/>
      <c r="TYJ26" s="323"/>
      <c r="TYK26" s="323"/>
      <c r="TYL26" s="323"/>
      <c r="TYM26" s="323"/>
      <c r="TYN26" s="323"/>
      <c r="TYO26" s="323"/>
      <c r="TYP26" s="323"/>
      <c r="TYQ26" s="409"/>
      <c r="TYR26" s="409"/>
      <c r="TYS26" s="323"/>
      <c r="TYT26" s="323"/>
      <c r="TYU26" s="323"/>
      <c r="TYV26" s="323"/>
      <c r="TYW26" s="323"/>
      <c r="TYX26" s="323"/>
      <c r="TYY26" s="323"/>
      <c r="TYZ26" s="323"/>
      <c r="TZA26" s="323"/>
      <c r="TZB26" s="323"/>
      <c r="TZC26" s="409"/>
      <c r="TZD26" s="409"/>
      <c r="TZE26" s="323"/>
      <c r="TZF26" s="323"/>
      <c r="TZG26" s="323"/>
      <c r="TZH26" s="323"/>
      <c r="TZI26" s="323"/>
      <c r="TZJ26" s="323"/>
      <c r="TZK26" s="323"/>
      <c r="TZL26" s="323"/>
      <c r="TZM26" s="323"/>
      <c r="TZN26" s="323"/>
      <c r="TZO26" s="409"/>
      <c r="TZP26" s="409"/>
      <c r="TZQ26" s="323"/>
      <c r="TZR26" s="323"/>
      <c r="TZS26" s="323"/>
      <c r="TZT26" s="323"/>
      <c r="TZU26" s="323"/>
      <c r="TZV26" s="323"/>
      <c r="TZW26" s="323"/>
      <c r="TZX26" s="323"/>
      <c r="TZY26" s="323"/>
      <c r="TZZ26" s="323"/>
      <c r="UAA26" s="409"/>
      <c r="UAB26" s="409"/>
      <c r="UAC26" s="323"/>
      <c r="UAD26" s="323"/>
      <c r="UAE26" s="323"/>
      <c r="UAF26" s="323"/>
      <c r="UAG26" s="323"/>
      <c r="UAH26" s="323"/>
      <c r="UAI26" s="323"/>
      <c r="UAJ26" s="323"/>
      <c r="UAK26" s="323"/>
      <c r="UAL26" s="323"/>
      <c r="UAM26" s="409"/>
      <c r="UAN26" s="409"/>
      <c r="UAO26" s="323"/>
      <c r="UAP26" s="323"/>
      <c r="UAQ26" s="323"/>
      <c r="UAR26" s="323"/>
      <c r="UAS26" s="323"/>
      <c r="UAT26" s="323"/>
      <c r="UAU26" s="323"/>
      <c r="UAV26" s="323"/>
      <c r="UAW26" s="323"/>
      <c r="UAX26" s="323"/>
      <c r="UAY26" s="409"/>
      <c r="UAZ26" s="409"/>
      <c r="UBA26" s="323"/>
      <c r="UBB26" s="323"/>
      <c r="UBC26" s="323"/>
      <c r="UBD26" s="323"/>
      <c r="UBE26" s="323"/>
      <c r="UBF26" s="323"/>
      <c r="UBG26" s="323"/>
      <c r="UBH26" s="323"/>
      <c r="UBI26" s="323"/>
      <c r="UBJ26" s="323"/>
      <c r="UBK26" s="409"/>
      <c r="UBL26" s="409"/>
      <c r="UBM26" s="323"/>
      <c r="UBN26" s="323"/>
      <c r="UBO26" s="323"/>
      <c r="UBP26" s="323"/>
      <c r="UBQ26" s="323"/>
      <c r="UBR26" s="323"/>
      <c r="UBS26" s="323"/>
      <c r="UBT26" s="323"/>
      <c r="UBU26" s="323"/>
      <c r="UBV26" s="323"/>
      <c r="UBW26" s="409"/>
      <c r="UBX26" s="409"/>
      <c r="UBY26" s="323"/>
      <c r="UBZ26" s="323"/>
      <c r="UCA26" s="323"/>
      <c r="UCB26" s="323"/>
      <c r="UCC26" s="323"/>
      <c r="UCD26" s="323"/>
      <c r="UCE26" s="323"/>
      <c r="UCF26" s="323"/>
      <c r="UCG26" s="323"/>
      <c r="UCH26" s="323"/>
      <c r="UCI26" s="409"/>
      <c r="UCJ26" s="409"/>
      <c r="UCK26" s="323"/>
      <c r="UCL26" s="323"/>
      <c r="UCM26" s="323"/>
      <c r="UCN26" s="323"/>
      <c r="UCO26" s="323"/>
      <c r="UCP26" s="323"/>
      <c r="UCQ26" s="323"/>
      <c r="UCR26" s="323"/>
      <c r="UCS26" s="323"/>
      <c r="UCT26" s="323"/>
      <c r="UCU26" s="409"/>
      <c r="UCV26" s="409"/>
      <c r="UCW26" s="323"/>
      <c r="UCX26" s="323"/>
      <c r="UCY26" s="323"/>
      <c r="UCZ26" s="323"/>
      <c r="UDA26" s="323"/>
      <c r="UDB26" s="323"/>
      <c r="UDC26" s="323"/>
      <c r="UDD26" s="323"/>
      <c r="UDE26" s="323"/>
      <c r="UDF26" s="323"/>
      <c r="UDG26" s="409"/>
      <c r="UDH26" s="409"/>
      <c r="UDI26" s="323"/>
      <c r="UDJ26" s="323"/>
      <c r="UDK26" s="323"/>
      <c r="UDL26" s="323"/>
      <c r="UDM26" s="323"/>
      <c r="UDN26" s="323"/>
      <c r="UDO26" s="323"/>
      <c r="UDP26" s="323"/>
      <c r="UDQ26" s="323"/>
      <c r="UDR26" s="323"/>
      <c r="UDS26" s="409"/>
      <c r="UDT26" s="409"/>
      <c r="UDU26" s="323"/>
      <c r="UDV26" s="323"/>
      <c r="UDW26" s="323"/>
      <c r="UDX26" s="323"/>
      <c r="UDY26" s="323"/>
      <c r="UDZ26" s="323"/>
      <c r="UEA26" s="323"/>
      <c r="UEB26" s="323"/>
      <c r="UEC26" s="323"/>
      <c r="UED26" s="323"/>
      <c r="UEE26" s="409"/>
      <c r="UEF26" s="409"/>
      <c r="UEG26" s="323"/>
      <c r="UEH26" s="323"/>
      <c r="UEI26" s="323"/>
      <c r="UEJ26" s="323"/>
      <c r="UEK26" s="323"/>
      <c r="UEL26" s="323"/>
      <c r="UEM26" s="323"/>
      <c r="UEN26" s="323"/>
      <c r="UEO26" s="323"/>
      <c r="UEP26" s="323"/>
      <c r="UEQ26" s="409"/>
      <c r="UER26" s="409"/>
      <c r="UES26" s="323"/>
      <c r="UET26" s="323"/>
      <c r="UEU26" s="323"/>
      <c r="UEV26" s="323"/>
      <c r="UEW26" s="323"/>
      <c r="UEX26" s="323"/>
      <c r="UEY26" s="323"/>
      <c r="UEZ26" s="323"/>
      <c r="UFA26" s="323"/>
      <c r="UFB26" s="323"/>
      <c r="UFC26" s="409"/>
      <c r="UFD26" s="409"/>
      <c r="UFE26" s="323"/>
      <c r="UFF26" s="323"/>
      <c r="UFG26" s="323"/>
      <c r="UFH26" s="323"/>
      <c r="UFI26" s="323"/>
      <c r="UFJ26" s="323"/>
      <c r="UFK26" s="323"/>
      <c r="UFL26" s="323"/>
      <c r="UFM26" s="323"/>
      <c r="UFN26" s="323"/>
      <c r="UFO26" s="409"/>
      <c r="UFP26" s="409"/>
      <c r="UFQ26" s="323"/>
      <c r="UFR26" s="323"/>
      <c r="UFS26" s="323"/>
      <c r="UFT26" s="323"/>
      <c r="UFU26" s="323"/>
      <c r="UFV26" s="323"/>
      <c r="UFW26" s="323"/>
      <c r="UFX26" s="323"/>
      <c r="UFY26" s="323"/>
      <c r="UFZ26" s="323"/>
      <c r="UGA26" s="409"/>
      <c r="UGB26" s="409"/>
      <c r="UGC26" s="323"/>
      <c r="UGD26" s="323"/>
      <c r="UGE26" s="323"/>
      <c r="UGF26" s="323"/>
      <c r="UGG26" s="323"/>
      <c r="UGH26" s="323"/>
      <c r="UGI26" s="323"/>
      <c r="UGJ26" s="323"/>
      <c r="UGK26" s="323"/>
      <c r="UGL26" s="323"/>
      <c r="UGM26" s="409"/>
      <c r="UGN26" s="409"/>
      <c r="UGO26" s="323"/>
      <c r="UGP26" s="323"/>
      <c r="UGQ26" s="323"/>
      <c r="UGR26" s="323"/>
      <c r="UGS26" s="323"/>
      <c r="UGT26" s="323"/>
      <c r="UGU26" s="323"/>
      <c r="UGV26" s="323"/>
      <c r="UGW26" s="323"/>
      <c r="UGX26" s="323"/>
      <c r="UGY26" s="409"/>
      <c r="UGZ26" s="409"/>
      <c r="UHA26" s="323"/>
      <c r="UHB26" s="323"/>
      <c r="UHC26" s="323"/>
      <c r="UHD26" s="323"/>
      <c r="UHE26" s="323"/>
      <c r="UHF26" s="323"/>
      <c r="UHG26" s="323"/>
      <c r="UHH26" s="323"/>
      <c r="UHI26" s="323"/>
      <c r="UHJ26" s="323"/>
      <c r="UHK26" s="409"/>
      <c r="UHL26" s="409"/>
      <c r="UHM26" s="323"/>
      <c r="UHN26" s="323"/>
      <c r="UHO26" s="323"/>
      <c r="UHP26" s="323"/>
      <c r="UHQ26" s="323"/>
      <c r="UHR26" s="323"/>
      <c r="UHS26" s="323"/>
      <c r="UHT26" s="323"/>
      <c r="UHU26" s="323"/>
      <c r="UHV26" s="323"/>
      <c r="UHW26" s="409"/>
      <c r="UHX26" s="409"/>
      <c r="UHY26" s="323"/>
      <c r="UHZ26" s="323"/>
      <c r="UIA26" s="323"/>
      <c r="UIB26" s="323"/>
      <c r="UIC26" s="323"/>
      <c r="UID26" s="323"/>
      <c r="UIE26" s="323"/>
      <c r="UIF26" s="323"/>
      <c r="UIG26" s="323"/>
      <c r="UIH26" s="323"/>
      <c r="UII26" s="409"/>
      <c r="UIJ26" s="409"/>
      <c r="UIK26" s="323"/>
      <c r="UIL26" s="323"/>
      <c r="UIM26" s="323"/>
      <c r="UIN26" s="323"/>
      <c r="UIO26" s="323"/>
      <c r="UIP26" s="323"/>
      <c r="UIQ26" s="323"/>
      <c r="UIR26" s="323"/>
      <c r="UIS26" s="323"/>
      <c r="UIT26" s="323"/>
      <c r="UIU26" s="409"/>
      <c r="UIV26" s="409"/>
      <c r="UIW26" s="323"/>
      <c r="UIX26" s="323"/>
      <c r="UIY26" s="323"/>
      <c r="UIZ26" s="323"/>
      <c r="UJA26" s="323"/>
      <c r="UJB26" s="323"/>
      <c r="UJC26" s="323"/>
      <c r="UJD26" s="323"/>
      <c r="UJE26" s="323"/>
      <c r="UJF26" s="323"/>
      <c r="UJG26" s="409"/>
      <c r="UJH26" s="409"/>
      <c r="UJI26" s="323"/>
      <c r="UJJ26" s="323"/>
      <c r="UJK26" s="323"/>
      <c r="UJL26" s="323"/>
      <c r="UJM26" s="323"/>
      <c r="UJN26" s="323"/>
      <c r="UJO26" s="323"/>
      <c r="UJP26" s="323"/>
      <c r="UJQ26" s="323"/>
      <c r="UJR26" s="323"/>
      <c r="UJS26" s="409"/>
      <c r="UJT26" s="409"/>
      <c r="UJU26" s="323"/>
      <c r="UJV26" s="323"/>
      <c r="UJW26" s="323"/>
      <c r="UJX26" s="323"/>
      <c r="UJY26" s="323"/>
      <c r="UJZ26" s="323"/>
      <c r="UKA26" s="323"/>
      <c r="UKB26" s="323"/>
      <c r="UKC26" s="323"/>
      <c r="UKD26" s="323"/>
      <c r="UKE26" s="409"/>
      <c r="UKF26" s="409"/>
      <c r="UKG26" s="323"/>
      <c r="UKH26" s="323"/>
      <c r="UKI26" s="323"/>
      <c r="UKJ26" s="323"/>
      <c r="UKK26" s="323"/>
      <c r="UKL26" s="323"/>
      <c r="UKM26" s="323"/>
      <c r="UKN26" s="323"/>
      <c r="UKO26" s="323"/>
      <c r="UKP26" s="323"/>
      <c r="UKQ26" s="409"/>
      <c r="UKR26" s="409"/>
      <c r="UKS26" s="323"/>
      <c r="UKT26" s="323"/>
      <c r="UKU26" s="323"/>
      <c r="UKV26" s="323"/>
      <c r="UKW26" s="323"/>
      <c r="UKX26" s="323"/>
      <c r="UKY26" s="323"/>
      <c r="UKZ26" s="323"/>
      <c r="ULA26" s="323"/>
      <c r="ULB26" s="323"/>
      <c r="ULC26" s="409"/>
      <c r="ULD26" s="409"/>
      <c r="ULE26" s="323"/>
      <c r="ULF26" s="323"/>
      <c r="ULG26" s="323"/>
      <c r="ULH26" s="323"/>
      <c r="ULI26" s="323"/>
      <c r="ULJ26" s="323"/>
      <c r="ULK26" s="323"/>
      <c r="ULL26" s="323"/>
      <c r="ULM26" s="323"/>
      <c r="ULN26" s="323"/>
      <c r="ULO26" s="409"/>
      <c r="ULP26" s="409"/>
      <c r="ULQ26" s="323"/>
      <c r="ULR26" s="323"/>
      <c r="ULS26" s="323"/>
      <c r="ULT26" s="323"/>
      <c r="ULU26" s="323"/>
      <c r="ULV26" s="323"/>
      <c r="ULW26" s="323"/>
      <c r="ULX26" s="323"/>
      <c r="ULY26" s="323"/>
      <c r="ULZ26" s="323"/>
      <c r="UMA26" s="409"/>
      <c r="UMB26" s="409"/>
      <c r="UMC26" s="323"/>
      <c r="UMD26" s="323"/>
      <c r="UME26" s="323"/>
      <c r="UMF26" s="323"/>
      <c r="UMG26" s="323"/>
      <c r="UMH26" s="323"/>
      <c r="UMI26" s="323"/>
      <c r="UMJ26" s="323"/>
      <c r="UMK26" s="323"/>
      <c r="UML26" s="323"/>
      <c r="UMM26" s="409"/>
      <c r="UMN26" s="409"/>
      <c r="UMO26" s="323"/>
      <c r="UMP26" s="323"/>
      <c r="UMQ26" s="323"/>
      <c r="UMR26" s="323"/>
      <c r="UMS26" s="323"/>
      <c r="UMT26" s="323"/>
      <c r="UMU26" s="323"/>
      <c r="UMV26" s="323"/>
      <c r="UMW26" s="323"/>
      <c r="UMX26" s="323"/>
      <c r="UMY26" s="409"/>
      <c r="UMZ26" s="409"/>
      <c r="UNA26" s="323"/>
      <c r="UNB26" s="323"/>
      <c r="UNC26" s="323"/>
      <c r="UND26" s="323"/>
      <c r="UNE26" s="323"/>
      <c r="UNF26" s="323"/>
      <c r="UNG26" s="323"/>
      <c r="UNH26" s="323"/>
      <c r="UNI26" s="323"/>
      <c r="UNJ26" s="323"/>
      <c r="UNK26" s="409"/>
      <c r="UNL26" s="409"/>
      <c r="UNM26" s="323"/>
      <c r="UNN26" s="323"/>
      <c r="UNO26" s="323"/>
      <c r="UNP26" s="323"/>
      <c r="UNQ26" s="323"/>
      <c r="UNR26" s="323"/>
      <c r="UNS26" s="323"/>
      <c r="UNT26" s="323"/>
      <c r="UNU26" s="323"/>
      <c r="UNV26" s="323"/>
      <c r="UNW26" s="409"/>
      <c r="UNX26" s="409"/>
      <c r="UNY26" s="323"/>
      <c r="UNZ26" s="323"/>
      <c r="UOA26" s="323"/>
      <c r="UOB26" s="323"/>
      <c r="UOC26" s="323"/>
      <c r="UOD26" s="323"/>
      <c r="UOE26" s="323"/>
      <c r="UOF26" s="323"/>
      <c r="UOG26" s="323"/>
      <c r="UOH26" s="323"/>
      <c r="UOI26" s="409"/>
      <c r="UOJ26" s="409"/>
      <c r="UOK26" s="323"/>
      <c r="UOL26" s="323"/>
      <c r="UOM26" s="323"/>
      <c r="UON26" s="323"/>
      <c r="UOO26" s="323"/>
      <c r="UOP26" s="323"/>
      <c r="UOQ26" s="323"/>
      <c r="UOR26" s="323"/>
      <c r="UOS26" s="323"/>
      <c r="UOT26" s="323"/>
      <c r="UOU26" s="409"/>
      <c r="UOV26" s="409"/>
      <c r="UOW26" s="323"/>
      <c r="UOX26" s="323"/>
      <c r="UOY26" s="323"/>
      <c r="UOZ26" s="323"/>
      <c r="UPA26" s="323"/>
      <c r="UPB26" s="323"/>
      <c r="UPC26" s="323"/>
      <c r="UPD26" s="323"/>
      <c r="UPE26" s="323"/>
      <c r="UPF26" s="323"/>
      <c r="UPG26" s="409"/>
      <c r="UPH26" s="409"/>
      <c r="UPI26" s="323"/>
      <c r="UPJ26" s="323"/>
      <c r="UPK26" s="323"/>
      <c r="UPL26" s="323"/>
      <c r="UPM26" s="323"/>
      <c r="UPN26" s="323"/>
      <c r="UPO26" s="323"/>
      <c r="UPP26" s="323"/>
      <c r="UPQ26" s="323"/>
      <c r="UPR26" s="323"/>
      <c r="UPS26" s="409"/>
      <c r="UPT26" s="409"/>
      <c r="UPU26" s="323"/>
      <c r="UPV26" s="323"/>
      <c r="UPW26" s="323"/>
      <c r="UPX26" s="323"/>
      <c r="UPY26" s="323"/>
      <c r="UPZ26" s="323"/>
      <c r="UQA26" s="323"/>
      <c r="UQB26" s="323"/>
      <c r="UQC26" s="323"/>
      <c r="UQD26" s="323"/>
      <c r="UQE26" s="409"/>
      <c r="UQF26" s="409"/>
      <c r="UQG26" s="323"/>
      <c r="UQH26" s="323"/>
      <c r="UQI26" s="323"/>
      <c r="UQJ26" s="323"/>
      <c r="UQK26" s="323"/>
      <c r="UQL26" s="323"/>
      <c r="UQM26" s="323"/>
      <c r="UQN26" s="323"/>
      <c r="UQO26" s="323"/>
      <c r="UQP26" s="323"/>
      <c r="UQQ26" s="409"/>
      <c r="UQR26" s="409"/>
      <c r="UQS26" s="323"/>
      <c r="UQT26" s="323"/>
      <c r="UQU26" s="323"/>
      <c r="UQV26" s="323"/>
      <c r="UQW26" s="323"/>
      <c r="UQX26" s="323"/>
      <c r="UQY26" s="323"/>
      <c r="UQZ26" s="323"/>
      <c r="URA26" s="323"/>
      <c r="URB26" s="323"/>
      <c r="URC26" s="409"/>
      <c r="URD26" s="409"/>
      <c r="URE26" s="323"/>
      <c r="URF26" s="323"/>
      <c r="URG26" s="323"/>
      <c r="URH26" s="323"/>
      <c r="URI26" s="323"/>
      <c r="URJ26" s="323"/>
      <c r="URK26" s="323"/>
      <c r="URL26" s="323"/>
      <c r="URM26" s="323"/>
      <c r="URN26" s="323"/>
      <c r="URO26" s="409"/>
      <c r="URP26" s="409"/>
      <c r="URQ26" s="323"/>
      <c r="URR26" s="323"/>
      <c r="URS26" s="323"/>
      <c r="URT26" s="323"/>
      <c r="URU26" s="323"/>
      <c r="URV26" s="323"/>
      <c r="URW26" s="323"/>
      <c r="URX26" s="323"/>
      <c r="URY26" s="323"/>
      <c r="URZ26" s="323"/>
      <c r="USA26" s="409"/>
      <c r="USB26" s="409"/>
      <c r="USC26" s="323"/>
      <c r="USD26" s="323"/>
      <c r="USE26" s="323"/>
      <c r="USF26" s="323"/>
      <c r="USG26" s="323"/>
      <c r="USH26" s="323"/>
      <c r="USI26" s="323"/>
      <c r="USJ26" s="323"/>
      <c r="USK26" s="323"/>
      <c r="USL26" s="323"/>
      <c r="USM26" s="409"/>
      <c r="USN26" s="409"/>
      <c r="USO26" s="323"/>
      <c r="USP26" s="323"/>
      <c r="USQ26" s="323"/>
      <c r="USR26" s="323"/>
      <c r="USS26" s="323"/>
      <c r="UST26" s="323"/>
      <c r="USU26" s="323"/>
      <c r="USV26" s="323"/>
      <c r="USW26" s="323"/>
      <c r="USX26" s="323"/>
      <c r="USY26" s="409"/>
      <c r="USZ26" s="409"/>
      <c r="UTA26" s="323"/>
      <c r="UTB26" s="323"/>
      <c r="UTC26" s="323"/>
      <c r="UTD26" s="323"/>
      <c r="UTE26" s="323"/>
      <c r="UTF26" s="323"/>
      <c r="UTG26" s="323"/>
      <c r="UTH26" s="323"/>
      <c r="UTI26" s="323"/>
      <c r="UTJ26" s="323"/>
      <c r="UTK26" s="409"/>
      <c r="UTL26" s="409"/>
      <c r="UTM26" s="323"/>
      <c r="UTN26" s="323"/>
      <c r="UTO26" s="323"/>
      <c r="UTP26" s="323"/>
      <c r="UTQ26" s="323"/>
      <c r="UTR26" s="323"/>
      <c r="UTS26" s="323"/>
      <c r="UTT26" s="323"/>
      <c r="UTU26" s="323"/>
      <c r="UTV26" s="323"/>
      <c r="UTW26" s="409"/>
      <c r="UTX26" s="409"/>
      <c r="UTY26" s="323"/>
      <c r="UTZ26" s="323"/>
      <c r="UUA26" s="323"/>
      <c r="UUB26" s="323"/>
      <c r="UUC26" s="323"/>
      <c r="UUD26" s="323"/>
      <c r="UUE26" s="323"/>
      <c r="UUF26" s="323"/>
      <c r="UUG26" s="323"/>
      <c r="UUH26" s="323"/>
      <c r="UUI26" s="409"/>
      <c r="UUJ26" s="409"/>
      <c r="UUK26" s="323"/>
      <c r="UUL26" s="323"/>
      <c r="UUM26" s="323"/>
      <c r="UUN26" s="323"/>
      <c r="UUO26" s="323"/>
      <c r="UUP26" s="323"/>
      <c r="UUQ26" s="323"/>
      <c r="UUR26" s="323"/>
      <c r="UUS26" s="323"/>
      <c r="UUT26" s="323"/>
      <c r="UUU26" s="409"/>
      <c r="UUV26" s="409"/>
      <c r="UUW26" s="323"/>
      <c r="UUX26" s="323"/>
      <c r="UUY26" s="323"/>
      <c r="UUZ26" s="323"/>
      <c r="UVA26" s="323"/>
      <c r="UVB26" s="323"/>
      <c r="UVC26" s="323"/>
      <c r="UVD26" s="323"/>
      <c r="UVE26" s="323"/>
      <c r="UVF26" s="323"/>
      <c r="UVG26" s="409"/>
      <c r="UVH26" s="409"/>
      <c r="UVI26" s="323"/>
      <c r="UVJ26" s="323"/>
      <c r="UVK26" s="323"/>
      <c r="UVL26" s="323"/>
      <c r="UVM26" s="323"/>
      <c r="UVN26" s="323"/>
      <c r="UVO26" s="323"/>
      <c r="UVP26" s="323"/>
      <c r="UVQ26" s="323"/>
      <c r="UVR26" s="323"/>
      <c r="UVS26" s="409"/>
      <c r="UVT26" s="409"/>
      <c r="UVU26" s="323"/>
      <c r="UVV26" s="323"/>
      <c r="UVW26" s="323"/>
      <c r="UVX26" s="323"/>
      <c r="UVY26" s="323"/>
      <c r="UVZ26" s="323"/>
      <c r="UWA26" s="323"/>
      <c r="UWB26" s="323"/>
      <c r="UWC26" s="323"/>
      <c r="UWD26" s="323"/>
      <c r="UWE26" s="409"/>
      <c r="UWF26" s="409"/>
      <c r="UWG26" s="323"/>
      <c r="UWH26" s="323"/>
      <c r="UWI26" s="323"/>
      <c r="UWJ26" s="323"/>
      <c r="UWK26" s="323"/>
      <c r="UWL26" s="323"/>
      <c r="UWM26" s="323"/>
      <c r="UWN26" s="323"/>
      <c r="UWO26" s="323"/>
      <c r="UWP26" s="323"/>
      <c r="UWQ26" s="409"/>
      <c r="UWR26" s="409"/>
      <c r="UWS26" s="323"/>
      <c r="UWT26" s="323"/>
      <c r="UWU26" s="323"/>
      <c r="UWV26" s="323"/>
      <c r="UWW26" s="323"/>
      <c r="UWX26" s="323"/>
      <c r="UWY26" s="323"/>
      <c r="UWZ26" s="323"/>
      <c r="UXA26" s="323"/>
      <c r="UXB26" s="323"/>
      <c r="UXC26" s="409"/>
      <c r="UXD26" s="409"/>
      <c r="UXE26" s="323"/>
      <c r="UXF26" s="323"/>
      <c r="UXG26" s="323"/>
      <c r="UXH26" s="323"/>
      <c r="UXI26" s="323"/>
      <c r="UXJ26" s="323"/>
      <c r="UXK26" s="323"/>
      <c r="UXL26" s="323"/>
      <c r="UXM26" s="323"/>
      <c r="UXN26" s="323"/>
      <c r="UXO26" s="409"/>
      <c r="UXP26" s="409"/>
      <c r="UXQ26" s="323"/>
      <c r="UXR26" s="323"/>
      <c r="UXS26" s="323"/>
      <c r="UXT26" s="323"/>
      <c r="UXU26" s="323"/>
      <c r="UXV26" s="323"/>
      <c r="UXW26" s="323"/>
      <c r="UXX26" s="323"/>
      <c r="UXY26" s="323"/>
      <c r="UXZ26" s="323"/>
      <c r="UYA26" s="409"/>
      <c r="UYB26" s="409"/>
      <c r="UYC26" s="323"/>
      <c r="UYD26" s="323"/>
      <c r="UYE26" s="323"/>
      <c r="UYF26" s="323"/>
      <c r="UYG26" s="323"/>
      <c r="UYH26" s="323"/>
      <c r="UYI26" s="323"/>
      <c r="UYJ26" s="323"/>
      <c r="UYK26" s="323"/>
      <c r="UYL26" s="323"/>
      <c r="UYM26" s="409"/>
      <c r="UYN26" s="409"/>
      <c r="UYO26" s="323"/>
      <c r="UYP26" s="323"/>
      <c r="UYQ26" s="323"/>
      <c r="UYR26" s="323"/>
      <c r="UYS26" s="323"/>
      <c r="UYT26" s="323"/>
      <c r="UYU26" s="323"/>
      <c r="UYV26" s="323"/>
      <c r="UYW26" s="323"/>
      <c r="UYX26" s="323"/>
      <c r="UYY26" s="409"/>
      <c r="UYZ26" s="409"/>
      <c r="UZA26" s="323"/>
      <c r="UZB26" s="323"/>
      <c r="UZC26" s="323"/>
      <c r="UZD26" s="323"/>
      <c r="UZE26" s="323"/>
      <c r="UZF26" s="323"/>
      <c r="UZG26" s="323"/>
      <c r="UZH26" s="323"/>
      <c r="UZI26" s="323"/>
      <c r="UZJ26" s="323"/>
      <c r="UZK26" s="409"/>
      <c r="UZL26" s="409"/>
      <c r="UZM26" s="323"/>
      <c r="UZN26" s="323"/>
      <c r="UZO26" s="323"/>
      <c r="UZP26" s="323"/>
      <c r="UZQ26" s="323"/>
      <c r="UZR26" s="323"/>
      <c r="UZS26" s="323"/>
      <c r="UZT26" s="323"/>
      <c r="UZU26" s="323"/>
      <c r="UZV26" s="323"/>
      <c r="UZW26" s="409"/>
      <c r="UZX26" s="409"/>
      <c r="UZY26" s="323"/>
      <c r="UZZ26" s="323"/>
      <c r="VAA26" s="323"/>
      <c r="VAB26" s="323"/>
      <c r="VAC26" s="323"/>
      <c r="VAD26" s="323"/>
      <c r="VAE26" s="323"/>
      <c r="VAF26" s="323"/>
      <c r="VAG26" s="323"/>
      <c r="VAH26" s="323"/>
      <c r="VAI26" s="409"/>
      <c r="VAJ26" s="409"/>
      <c r="VAK26" s="323"/>
      <c r="VAL26" s="323"/>
      <c r="VAM26" s="323"/>
      <c r="VAN26" s="323"/>
      <c r="VAO26" s="323"/>
      <c r="VAP26" s="323"/>
      <c r="VAQ26" s="323"/>
      <c r="VAR26" s="323"/>
      <c r="VAS26" s="323"/>
      <c r="VAT26" s="323"/>
      <c r="VAU26" s="409"/>
      <c r="VAV26" s="409"/>
      <c r="VAW26" s="323"/>
      <c r="VAX26" s="323"/>
      <c r="VAY26" s="323"/>
      <c r="VAZ26" s="323"/>
      <c r="VBA26" s="323"/>
      <c r="VBB26" s="323"/>
      <c r="VBC26" s="323"/>
      <c r="VBD26" s="323"/>
      <c r="VBE26" s="323"/>
      <c r="VBF26" s="323"/>
      <c r="VBG26" s="409"/>
      <c r="VBH26" s="409"/>
      <c r="VBI26" s="323"/>
      <c r="VBJ26" s="323"/>
      <c r="VBK26" s="323"/>
      <c r="VBL26" s="323"/>
      <c r="VBM26" s="323"/>
      <c r="VBN26" s="323"/>
      <c r="VBO26" s="323"/>
      <c r="VBP26" s="323"/>
      <c r="VBQ26" s="323"/>
      <c r="VBR26" s="323"/>
      <c r="VBS26" s="409"/>
      <c r="VBT26" s="409"/>
      <c r="VBU26" s="323"/>
      <c r="VBV26" s="323"/>
      <c r="VBW26" s="323"/>
      <c r="VBX26" s="323"/>
      <c r="VBY26" s="323"/>
      <c r="VBZ26" s="323"/>
      <c r="VCA26" s="323"/>
      <c r="VCB26" s="323"/>
      <c r="VCC26" s="323"/>
      <c r="VCD26" s="323"/>
      <c r="VCE26" s="409"/>
      <c r="VCF26" s="409"/>
      <c r="VCG26" s="323"/>
      <c r="VCH26" s="323"/>
      <c r="VCI26" s="323"/>
      <c r="VCJ26" s="323"/>
      <c r="VCK26" s="323"/>
      <c r="VCL26" s="323"/>
      <c r="VCM26" s="323"/>
      <c r="VCN26" s="323"/>
      <c r="VCO26" s="323"/>
      <c r="VCP26" s="323"/>
      <c r="VCQ26" s="409"/>
      <c r="VCR26" s="409"/>
      <c r="VCS26" s="323"/>
      <c r="VCT26" s="323"/>
      <c r="VCU26" s="323"/>
      <c r="VCV26" s="323"/>
      <c r="VCW26" s="323"/>
      <c r="VCX26" s="323"/>
      <c r="VCY26" s="323"/>
      <c r="VCZ26" s="323"/>
      <c r="VDA26" s="323"/>
      <c r="VDB26" s="323"/>
      <c r="VDC26" s="409"/>
      <c r="VDD26" s="409"/>
      <c r="VDE26" s="323"/>
      <c r="VDF26" s="323"/>
      <c r="VDG26" s="323"/>
      <c r="VDH26" s="323"/>
      <c r="VDI26" s="323"/>
      <c r="VDJ26" s="323"/>
      <c r="VDK26" s="323"/>
      <c r="VDL26" s="323"/>
      <c r="VDM26" s="323"/>
      <c r="VDN26" s="323"/>
      <c r="VDO26" s="409"/>
      <c r="VDP26" s="409"/>
      <c r="VDQ26" s="323"/>
      <c r="VDR26" s="323"/>
      <c r="VDS26" s="323"/>
      <c r="VDT26" s="323"/>
      <c r="VDU26" s="323"/>
      <c r="VDV26" s="323"/>
      <c r="VDW26" s="323"/>
      <c r="VDX26" s="323"/>
      <c r="VDY26" s="323"/>
      <c r="VDZ26" s="323"/>
      <c r="VEA26" s="409"/>
      <c r="VEB26" s="409"/>
      <c r="VEC26" s="323"/>
      <c r="VED26" s="323"/>
      <c r="VEE26" s="323"/>
      <c r="VEF26" s="323"/>
      <c r="VEG26" s="323"/>
      <c r="VEH26" s="323"/>
      <c r="VEI26" s="323"/>
      <c r="VEJ26" s="323"/>
      <c r="VEK26" s="323"/>
      <c r="VEL26" s="323"/>
      <c r="VEM26" s="409"/>
      <c r="VEN26" s="409"/>
      <c r="VEO26" s="323"/>
      <c r="VEP26" s="323"/>
      <c r="VEQ26" s="323"/>
      <c r="VER26" s="323"/>
      <c r="VES26" s="323"/>
      <c r="VET26" s="323"/>
      <c r="VEU26" s="323"/>
      <c r="VEV26" s="323"/>
      <c r="VEW26" s="323"/>
      <c r="VEX26" s="323"/>
      <c r="VEY26" s="409"/>
      <c r="VEZ26" s="409"/>
      <c r="VFA26" s="323"/>
      <c r="VFB26" s="323"/>
      <c r="VFC26" s="323"/>
      <c r="VFD26" s="323"/>
      <c r="VFE26" s="323"/>
      <c r="VFF26" s="323"/>
      <c r="VFG26" s="323"/>
      <c r="VFH26" s="323"/>
      <c r="VFI26" s="323"/>
      <c r="VFJ26" s="323"/>
      <c r="VFK26" s="409"/>
      <c r="VFL26" s="409"/>
      <c r="VFM26" s="323"/>
      <c r="VFN26" s="323"/>
      <c r="VFO26" s="323"/>
      <c r="VFP26" s="323"/>
      <c r="VFQ26" s="323"/>
      <c r="VFR26" s="323"/>
      <c r="VFS26" s="323"/>
      <c r="VFT26" s="323"/>
      <c r="VFU26" s="323"/>
      <c r="VFV26" s="323"/>
      <c r="VFW26" s="409"/>
      <c r="VFX26" s="409"/>
      <c r="VFY26" s="323"/>
      <c r="VFZ26" s="323"/>
      <c r="VGA26" s="323"/>
      <c r="VGB26" s="323"/>
      <c r="VGC26" s="323"/>
      <c r="VGD26" s="323"/>
      <c r="VGE26" s="323"/>
      <c r="VGF26" s="323"/>
      <c r="VGG26" s="323"/>
      <c r="VGH26" s="323"/>
      <c r="VGI26" s="409"/>
      <c r="VGJ26" s="409"/>
      <c r="VGK26" s="323"/>
      <c r="VGL26" s="323"/>
      <c r="VGM26" s="323"/>
      <c r="VGN26" s="323"/>
      <c r="VGO26" s="323"/>
      <c r="VGP26" s="323"/>
      <c r="VGQ26" s="323"/>
      <c r="VGR26" s="323"/>
      <c r="VGS26" s="323"/>
      <c r="VGT26" s="323"/>
      <c r="VGU26" s="409"/>
      <c r="VGV26" s="409"/>
      <c r="VGW26" s="323"/>
      <c r="VGX26" s="323"/>
      <c r="VGY26" s="323"/>
      <c r="VGZ26" s="323"/>
      <c r="VHA26" s="323"/>
      <c r="VHB26" s="323"/>
      <c r="VHC26" s="323"/>
      <c r="VHD26" s="323"/>
      <c r="VHE26" s="323"/>
      <c r="VHF26" s="323"/>
      <c r="VHG26" s="409"/>
      <c r="VHH26" s="409"/>
      <c r="VHI26" s="323"/>
      <c r="VHJ26" s="323"/>
      <c r="VHK26" s="323"/>
      <c r="VHL26" s="323"/>
      <c r="VHM26" s="323"/>
      <c r="VHN26" s="323"/>
      <c r="VHO26" s="323"/>
      <c r="VHP26" s="323"/>
      <c r="VHQ26" s="323"/>
      <c r="VHR26" s="323"/>
      <c r="VHS26" s="409"/>
      <c r="VHT26" s="409"/>
      <c r="VHU26" s="323"/>
      <c r="VHV26" s="323"/>
      <c r="VHW26" s="323"/>
      <c r="VHX26" s="323"/>
      <c r="VHY26" s="323"/>
      <c r="VHZ26" s="323"/>
      <c r="VIA26" s="323"/>
      <c r="VIB26" s="323"/>
      <c r="VIC26" s="323"/>
      <c r="VID26" s="323"/>
      <c r="VIE26" s="409"/>
      <c r="VIF26" s="409"/>
      <c r="VIG26" s="323"/>
      <c r="VIH26" s="323"/>
      <c r="VII26" s="323"/>
      <c r="VIJ26" s="323"/>
      <c r="VIK26" s="323"/>
      <c r="VIL26" s="323"/>
      <c r="VIM26" s="323"/>
      <c r="VIN26" s="323"/>
      <c r="VIO26" s="323"/>
      <c r="VIP26" s="323"/>
      <c r="VIQ26" s="409"/>
      <c r="VIR26" s="409"/>
      <c r="VIS26" s="323"/>
      <c r="VIT26" s="323"/>
      <c r="VIU26" s="323"/>
      <c r="VIV26" s="323"/>
      <c r="VIW26" s="323"/>
      <c r="VIX26" s="323"/>
      <c r="VIY26" s="323"/>
      <c r="VIZ26" s="323"/>
      <c r="VJA26" s="323"/>
      <c r="VJB26" s="323"/>
      <c r="VJC26" s="409"/>
      <c r="VJD26" s="409"/>
      <c r="VJE26" s="323"/>
      <c r="VJF26" s="323"/>
      <c r="VJG26" s="323"/>
      <c r="VJH26" s="323"/>
      <c r="VJI26" s="323"/>
      <c r="VJJ26" s="323"/>
      <c r="VJK26" s="323"/>
      <c r="VJL26" s="323"/>
      <c r="VJM26" s="323"/>
      <c r="VJN26" s="323"/>
      <c r="VJO26" s="409"/>
      <c r="VJP26" s="409"/>
      <c r="VJQ26" s="323"/>
      <c r="VJR26" s="323"/>
      <c r="VJS26" s="323"/>
      <c r="VJT26" s="323"/>
      <c r="VJU26" s="323"/>
      <c r="VJV26" s="323"/>
      <c r="VJW26" s="323"/>
      <c r="VJX26" s="323"/>
      <c r="VJY26" s="323"/>
      <c r="VJZ26" s="323"/>
      <c r="VKA26" s="409"/>
      <c r="VKB26" s="409"/>
      <c r="VKC26" s="323"/>
      <c r="VKD26" s="323"/>
      <c r="VKE26" s="323"/>
      <c r="VKF26" s="323"/>
      <c r="VKG26" s="323"/>
      <c r="VKH26" s="323"/>
      <c r="VKI26" s="323"/>
      <c r="VKJ26" s="323"/>
      <c r="VKK26" s="323"/>
      <c r="VKL26" s="323"/>
      <c r="VKM26" s="409"/>
      <c r="VKN26" s="409"/>
      <c r="VKO26" s="323"/>
      <c r="VKP26" s="323"/>
      <c r="VKQ26" s="323"/>
      <c r="VKR26" s="323"/>
      <c r="VKS26" s="323"/>
      <c r="VKT26" s="323"/>
      <c r="VKU26" s="323"/>
      <c r="VKV26" s="323"/>
      <c r="VKW26" s="323"/>
      <c r="VKX26" s="323"/>
      <c r="VKY26" s="409"/>
      <c r="VKZ26" s="409"/>
      <c r="VLA26" s="323"/>
      <c r="VLB26" s="323"/>
      <c r="VLC26" s="323"/>
      <c r="VLD26" s="323"/>
      <c r="VLE26" s="323"/>
      <c r="VLF26" s="323"/>
      <c r="VLG26" s="323"/>
      <c r="VLH26" s="323"/>
      <c r="VLI26" s="323"/>
      <c r="VLJ26" s="323"/>
      <c r="VLK26" s="409"/>
      <c r="VLL26" s="409"/>
      <c r="VLM26" s="323"/>
      <c r="VLN26" s="323"/>
      <c r="VLO26" s="323"/>
      <c r="VLP26" s="323"/>
      <c r="VLQ26" s="323"/>
      <c r="VLR26" s="323"/>
      <c r="VLS26" s="323"/>
      <c r="VLT26" s="323"/>
      <c r="VLU26" s="323"/>
      <c r="VLV26" s="323"/>
      <c r="VLW26" s="409"/>
      <c r="VLX26" s="409"/>
      <c r="VLY26" s="323"/>
      <c r="VLZ26" s="323"/>
      <c r="VMA26" s="323"/>
      <c r="VMB26" s="323"/>
      <c r="VMC26" s="323"/>
      <c r="VMD26" s="323"/>
      <c r="VME26" s="323"/>
      <c r="VMF26" s="323"/>
      <c r="VMG26" s="323"/>
      <c r="VMH26" s="323"/>
      <c r="VMI26" s="409"/>
      <c r="VMJ26" s="409"/>
      <c r="VMK26" s="323"/>
      <c r="VML26" s="323"/>
      <c r="VMM26" s="323"/>
      <c r="VMN26" s="323"/>
      <c r="VMO26" s="323"/>
      <c r="VMP26" s="323"/>
      <c r="VMQ26" s="323"/>
      <c r="VMR26" s="323"/>
      <c r="VMS26" s="323"/>
      <c r="VMT26" s="323"/>
      <c r="VMU26" s="409"/>
      <c r="VMV26" s="409"/>
      <c r="VMW26" s="323"/>
      <c r="VMX26" s="323"/>
      <c r="VMY26" s="323"/>
      <c r="VMZ26" s="323"/>
      <c r="VNA26" s="323"/>
      <c r="VNB26" s="323"/>
      <c r="VNC26" s="323"/>
      <c r="VND26" s="323"/>
      <c r="VNE26" s="323"/>
      <c r="VNF26" s="323"/>
      <c r="VNG26" s="409"/>
      <c r="VNH26" s="409"/>
      <c r="VNI26" s="323"/>
      <c r="VNJ26" s="323"/>
      <c r="VNK26" s="323"/>
      <c r="VNL26" s="323"/>
      <c r="VNM26" s="323"/>
      <c r="VNN26" s="323"/>
      <c r="VNO26" s="323"/>
      <c r="VNP26" s="323"/>
      <c r="VNQ26" s="323"/>
      <c r="VNR26" s="323"/>
      <c r="VNS26" s="409"/>
      <c r="VNT26" s="409"/>
      <c r="VNU26" s="323"/>
      <c r="VNV26" s="323"/>
      <c r="VNW26" s="323"/>
      <c r="VNX26" s="323"/>
      <c r="VNY26" s="323"/>
      <c r="VNZ26" s="323"/>
      <c r="VOA26" s="323"/>
      <c r="VOB26" s="323"/>
      <c r="VOC26" s="323"/>
      <c r="VOD26" s="323"/>
      <c r="VOE26" s="409"/>
      <c r="VOF26" s="409"/>
      <c r="VOG26" s="323"/>
      <c r="VOH26" s="323"/>
      <c r="VOI26" s="323"/>
      <c r="VOJ26" s="323"/>
      <c r="VOK26" s="323"/>
      <c r="VOL26" s="323"/>
      <c r="VOM26" s="323"/>
      <c r="VON26" s="323"/>
      <c r="VOO26" s="323"/>
      <c r="VOP26" s="323"/>
      <c r="VOQ26" s="409"/>
      <c r="VOR26" s="409"/>
      <c r="VOS26" s="323"/>
      <c r="VOT26" s="323"/>
      <c r="VOU26" s="323"/>
      <c r="VOV26" s="323"/>
      <c r="VOW26" s="323"/>
      <c r="VOX26" s="323"/>
      <c r="VOY26" s="323"/>
      <c r="VOZ26" s="323"/>
      <c r="VPA26" s="323"/>
      <c r="VPB26" s="323"/>
      <c r="VPC26" s="409"/>
      <c r="VPD26" s="409"/>
      <c r="VPE26" s="323"/>
      <c r="VPF26" s="323"/>
      <c r="VPG26" s="323"/>
      <c r="VPH26" s="323"/>
      <c r="VPI26" s="323"/>
      <c r="VPJ26" s="323"/>
      <c r="VPK26" s="323"/>
      <c r="VPL26" s="323"/>
      <c r="VPM26" s="323"/>
      <c r="VPN26" s="323"/>
      <c r="VPO26" s="409"/>
      <c r="VPP26" s="409"/>
      <c r="VPQ26" s="323"/>
      <c r="VPR26" s="323"/>
      <c r="VPS26" s="323"/>
      <c r="VPT26" s="323"/>
      <c r="VPU26" s="323"/>
      <c r="VPV26" s="323"/>
      <c r="VPW26" s="323"/>
      <c r="VPX26" s="323"/>
      <c r="VPY26" s="323"/>
      <c r="VPZ26" s="323"/>
      <c r="VQA26" s="409"/>
      <c r="VQB26" s="409"/>
      <c r="VQC26" s="323"/>
      <c r="VQD26" s="323"/>
      <c r="VQE26" s="323"/>
      <c r="VQF26" s="323"/>
      <c r="VQG26" s="323"/>
      <c r="VQH26" s="323"/>
      <c r="VQI26" s="323"/>
      <c r="VQJ26" s="323"/>
      <c r="VQK26" s="323"/>
      <c r="VQL26" s="323"/>
      <c r="VQM26" s="409"/>
      <c r="VQN26" s="409"/>
      <c r="VQO26" s="323"/>
      <c r="VQP26" s="323"/>
      <c r="VQQ26" s="323"/>
      <c r="VQR26" s="323"/>
      <c r="VQS26" s="323"/>
      <c r="VQT26" s="323"/>
      <c r="VQU26" s="323"/>
      <c r="VQV26" s="323"/>
      <c r="VQW26" s="323"/>
      <c r="VQX26" s="323"/>
      <c r="VQY26" s="409"/>
      <c r="VQZ26" s="409"/>
      <c r="VRA26" s="323"/>
      <c r="VRB26" s="323"/>
      <c r="VRC26" s="323"/>
      <c r="VRD26" s="323"/>
      <c r="VRE26" s="323"/>
      <c r="VRF26" s="323"/>
      <c r="VRG26" s="323"/>
      <c r="VRH26" s="323"/>
      <c r="VRI26" s="323"/>
      <c r="VRJ26" s="323"/>
      <c r="VRK26" s="409"/>
      <c r="VRL26" s="409"/>
      <c r="VRM26" s="323"/>
      <c r="VRN26" s="323"/>
      <c r="VRO26" s="323"/>
      <c r="VRP26" s="323"/>
      <c r="VRQ26" s="323"/>
      <c r="VRR26" s="323"/>
      <c r="VRS26" s="323"/>
      <c r="VRT26" s="323"/>
      <c r="VRU26" s="323"/>
      <c r="VRV26" s="323"/>
      <c r="VRW26" s="409"/>
      <c r="VRX26" s="409"/>
      <c r="VRY26" s="323"/>
      <c r="VRZ26" s="323"/>
      <c r="VSA26" s="323"/>
      <c r="VSB26" s="323"/>
      <c r="VSC26" s="323"/>
      <c r="VSD26" s="323"/>
      <c r="VSE26" s="323"/>
      <c r="VSF26" s="323"/>
      <c r="VSG26" s="323"/>
      <c r="VSH26" s="323"/>
      <c r="VSI26" s="409"/>
      <c r="VSJ26" s="409"/>
      <c r="VSK26" s="323"/>
      <c r="VSL26" s="323"/>
      <c r="VSM26" s="323"/>
      <c r="VSN26" s="323"/>
      <c r="VSO26" s="323"/>
      <c r="VSP26" s="323"/>
      <c r="VSQ26" s="323"/>
      <c r="VSR26" s="323"/>
      <c r="VSS26" s="323"/>
      <c r="VST26" s="323"/>
      <c r="VSU26" s="409"/>
      <c r="VSV26" s="409"/>
      <c r="VSW26" s="323"/>
      <c r="VSX26" s="323"/>
      <c r="VSY26" s="323"/>
      <c r="VSZ26" s="323"/>
      <c r="VTA26" s="323"/>
      <c r="VTB26" s="323"/>
      <c r="VTC26" s="323"/>
      <c r="VTD26" s="323"/>
      <c r="VTE26" s="323"/>
      <c r="VTF26" s="323"/>
      <c r="VTG26" s="409"/>
      <c r="VTH26" s="409"/>
      <c r="VTI26" s="323"/>
      <c r="VTJ26" s="323"/>
      <c r="VTK26" s="323"/>
      <c r="VTL26" s="323"/>
      <c r="VTM26" s="323"/>
      <c r="VTN26" s="323"/>
      <c r="VTO26" s="323"/>
      <c r="VTP26" s="323"/>
      <c r="VTQ26" s="323"/>
      <c r="VTR26" s="323"/>
      <c r="VTS26" s="409"/>
      <c r="VTT26" s="409"/>
      <c r="VTU26" s="323"/>
      <c r="VTV26" s="323"/>
      <c r="VTW26" s="323"/>
      <c r="VTX26" s="323"/>
      <c r="VTY26" s="323"/>
      <c r="VTZ26" s="323"/>
      <c r="VUA26" s="323"/>
      <c r="VUB26" s="323"/>
      <c r="VUC26" s="323"/>
      <c r="VUD26" s="323"/>
      <c r="VUE26" s="409"/>
      <c r="VUF26" s="409"/>
      <c r="VUG26" s="323"/>
      <c r="VUH26" s="323"/>
      <c r="VUI26" s="323"/>
      <c r="VUJ26" s="323"/>
      <c r="VUK26" s="323"/>
      <c r="VUL26" s="323"/>
      <c r="VUM26" s="323"/>
      <c r="VUN26" s="323"/>
      <c r="VUO26" s="323"/>
      <c r="VUP26" s="323"/>
      <c r="VUQ26" s="409"/>
      <c r="VUR26" s="409"/>
      <c r="VUS26" s="323"/>
      <c r="VUT26" s="323"/>
      <c r="VUU26" s="323"/>
      <c r="VUV26" s="323"/>
      <c r="VUW26" s="323"/>
      <c r="VUX26" s="323"/>
      <c r="VUY26" s="323"/>
      <c r="VUZ26" s="323"/>
      <c r="VVA26" s="323"/>
      <c r="VVB26" s="323"/>
      <c r="VVC26" s="409"/>
      <c r="VVD26" s="409"/>
      <c r="VVE26" s="323"/>
      <c r="VVF26" s="323"/>
      <c r="VVG26" s="323"/>
      <c r="VVH26" s="323"/>
      <c r="VVI26" s="323"/>
      <c r="VVJ26" s="323"/>
      <c r="VVK26" s="323"/>
      <c r="VVL26" s="323"/>
      <c r="VVM26" s="323"/>
      <c r="VVN26" s="323"/>
      <c r="VVO26" s="409"/>
      <c r="VVP26" s="409"/>
      <c r="VVQ26" s="323"/>
      <c r="VVR26" s="323"/>
      <c r="VVS26" s="323"/>
      <c r="VVT26" s="323"/>
      <c r="VVU26" s="323"/>
      <c r="VVV26" s="323"/>
      <c r="VVW26" s="323"/>
      <c r="VVX26" s="323"/>
      <c r="VVY26" s="323"/>
      <c r="VVZ26" s="323"/>
      <c r="VWA26" s="409"/>
      <c r="VWB26" s="409"/>
      <c r="VWC26" s="323"/>
      <c r="VWD26" s="323"/>
      <c r="VWE26" s="323"/>
      <c r="VWF26" s="323"/>
      <c r="VWG26" s="323"/>
      <c r="VWH26" s="323"/>
      <c r="VWI26" s="323"/>
      <c r="VWJ26" s="323"/>
      <c r="VWK26" s="323"/>
      <c r="VWL26" s="323"/>
      <c r="VWM26" s="409"/>
      <c r="VWN26" s="409"/>
      <c r="VWO26" s="323"/>
      <c r="VWP26" s="323"/>
      <c r="VWQ26" s="323"/>
      <c r="VWR26" s="323"/>
      <c r="VWS26" s="323"/>
      <c r="VWT26" s="323"/>
      <c r="VWU26" s="323"/>
      <c r="VWV26" s="323"/>
      <c r="VWW26" s="323"/>
      <c r="VWX26" s="323"/>
      <c r="VWY26" s="409"/>
      <c r="VWZ26" s="409"/>
      <c r="VXA26" s="323"/>
      <c r="VXB26" s="323"/>
      <c r="VXC26" s="323"/>
      <c r="VXD26" s="323"/>
      <c r="VXE26" s="323"/>
      <c r="VXF26" s="323"/>
      <c r="VXG26" s="323"/>
      <c r="VXH26" s="323"/>
      <c r="VXI26" s="323"/>
      <c r="VXJ26" s="323"/>
      <c r="VXK26" s="409"/>
      <c r="VXL26" s="409"/>
      <c r="VXM26" s="323"/>
      <c r="VXN26" s="323"/>
      <c r="VXO26" s="323"/>
      <c r="VXP26" s="323"/>
      <c r="VXQ26" s="323"/>
      <c r="VXR26" s="323"/>
      <c r="VXS26" s="323"/>
      <c r="VXT26" s="323"/>
      <c r="VXU26" s="323"/>
      <c r="VXV26" s="323"/>
      <c r="VXW26" s="409"/>
      <c r="VXX26" s="409"/>
      <c r="VXY26" s="323"/>
      <c r="VXZ26" s="323"/>
      <c r="VYA26" s="323"/>
      <c r="VYB26" s="323"/>
      <c r="VYC26" s="323"/>
      <c r="VYD26" s="323"/>
      <c r="VYE26" s="323"/>
      <c r="VYF26" s="323"/>
      <c r="VYG26" s="323"/>
      <c r="VYH26" s="323"/>
      <c r="VYI26" s="409"/>
      <c r="VYJ26" s="409"/>
      <c r="VYK26" s="323"/>
      <c r="VYL26" s="323"/>
      <c r="VYM26" s="323"/>
      <c r="VYN26" s="323"/>
      <c r="VYO26" s="323"/>
      <c r="VYP26" s="323"/>
      <c r="VYQ26" s="323"/>
      <c r="VYR26" s="323"/>
      <c r="VYS26" s="323"/>
      <c r="VYT26" s="323"/>
      <c r="VYU26" s="409"/>
      <c r="VYV26" s="409"/>
      <c r="VYW26" s="323"/>
      <c r="VYX26" s="323"/>
      <c r="VYY26" s="323"/>
      <c r="VYZ26" s="323"/>
      <c r="VZA26" s="323"/>
      <c r="VZB26" s="323"/>
      <c r="VZC26" s="323"/>
      <c r="VZD26" s="323"/>
      <c r="VZE26" s="323"/>
      <c r="VZF26" s="323"/>
      <c r="VZG26" s="409"/>
      <c r="VZH26" s="409"/>
      <c r="VZI26" s="323"/>
      <c r="VZJ26" s="323"/>
      <c r="VZK26" s="323"/>
      <c r="VZL26" s="323"/>
      <c r="VZM26" s="323"/>
      <c r="VZN26" s="323"/>
      <c r="VZO26" s="323"/>
      <c r="VZP26" s="323"/>
      <c r="VZQ26" s="323"/>
      <c r="VZR26" s="323"/>
      <c r="VZS26" s="409"/>
      <c r="VZT26" s="409"/>
      <c r="VZU26" s="323"/>
      <c r="VZV26" s="323"/>
      <c r="VZW26" s="323"/>
      <c r="VZX26" s="323"/>
      <c r="VZY26" s="323"/>
      <c r="VZZ26" s="323"/>
      <c r="WAA26" s="323"/>
      <c r="WAB26" s="323"/>
      <c r="WAC26" s="323"/>
      <c r="WAD26" s="323"/>
      <c r="WAE26" s="409"/>
      <c r="WAF26" s="409"/>
      <c r="WAG26" s="323"/>
      <c r="WAH26" s="323"/>
      <c r="WAI26" s="323"/>
      <c r="WAJ26" s="323"/>
      <c r="WAK26" s="323"/>
      <c r="WAL26" s="323"/>
      <c r="WAM26" s="323"/>
      <c r="WAN26" s="323"/>
      <c r="WAO26" s="323"/>
      <c r="WAP26" s="323"/>
      <c r="WAQ26" s="409"/>
      <c r="WAR26" s="409"/>
      <c r="WAS26" s="323"/>
      <c r="WAT26" s="323"/>
      <c r="WAU26" s="323"/>
      <c r="WAV26" s="323"/>
      <c r="WAW26" s="323"/>
      <c r="WAX26" s="323"/>
      <c r="WAY26" s="323"/>
      <c r="WAZ26" s="323"/>
      <c r="WBA26" s="323"/>
      <c r="WBB26" s="323"/>
      <c r="WBC26" s="409"/>
      <c r="WBD26" s="409"/>
      <c r="WBE26" s="323"/>
      <c r="WBF26" s="323"/>
      <c r="WBG26" s="323"/>
      <c r="WBH26" s="323"/>
      <c r="WBI26" s="323"/>
      <c r="WBJ26" s="323"/>
      <c r="WBK26" s="323"/>
      <c r="WBL26" s="323"/>
      <c r="WBM26" s="323"/>
      <c r="WBN26" s="323"/>
      <c r="WBO26" s="409"/>
      <c r="WBP26" s="409"/>
      <c r="WBQ26" s="323"/>
      <c r="WBR26" s="323"/>
      <c r="WBS26" s="323"/>
      <c r="WBT26" s="323"/>
      <c r="WBU26" s="323"/>
      <c r="WBV26" s="323"/>
      <c r="WBW26" s="323"/>
      <c r="WBX26" s="323"/>
      <c r="WBY26" s="323"/>
      <c r="WBZ26" s="323"/>
      <c r="WCA26" s="409"/>
      <c r="WCB26" s="409"/>
      <c r="WCC26" s="323"/>
      <c r="WCD26" s="323"/>
      <c r="WCE26" s="323"/>
      <c r="WCF26" s="323"/>
      <c r="WCG26" s="323"/>
      <c r="WCH26" s="323"/>
      <c r="WCI26" s="323"/>
      <c r="WCJ26" s="323"/>
      <c r="WCK26" s="323"/>
      <c r="WCL26" s="323"/>
      <c r="WCM26" s="409"/>
      <c r="WCN26" s="409"/>
      <c r="WCO26" s="323"/>
      <c r="WCP26" s="323"/>
      <c r="WCQ26" s="323"/>
      <c r="WCR26" s="323"/>
      <c r="WCS26" s="323"/>
      <c r="WCT26" s="323"/>
      <c r="WCU26" s="323"/>
      <c r="WCV26" s="323"/>
      <c r="WCW26" s="323"/>
      <c r="WCX26" s="323"/>
      <c r="WCY26" s="409"/>
      <c r="WCZ26" s="409"/>
      <c r="WDA26" s="323"/>
      <c r="WDB26" s="323"/>
      <c r="WDC26" s="323"/>
      <c r="WDD26" s="323"/>
      <c r="WDE26" s="323"/>
      <c r="WDF26" s="323"/>
      <c r="WDG26" s="323"/>
      <c r="WDH26" s="323"/>
      <c r="WDI26" s="323"/>
      <c r="WDJ26" s="323"/>
      <c r="WDK26" s="409"/>
      <c r="WDL26" s="409"/>
      <c r="WDM26" s="323"/>
      <c r="WDN26" s="323"/>
      <c r="WDO26" s="323"/>
      <c r="WDP26" s="323"/>
      <c r="WDQ26" s="323"/>
      <c r="WDR26" s="323"/>
      <c r="WDS26" s="323"/>
      <c r="WDT26" s="323"/>
      <c r="WDU26" s="323"/>
      <c r="WDV26" s="323"/>
      <c r="WDW26" s="409"/>
      <c r="WDX26" s="409"/>
      <c r="WDY26" s="323"/>
      <c r="WDZ26" s="323"/>
      <c r="WEA26" s="323"/>
      <c r="WEB26" s="323"/>
      <c r="WEC26" s="323"/>
      <c r="WED26" s="323"/>
      <c r="WEE26" s="323"/>
      <c r="WEF26" s="323"/>
      <c r="WEG26" s="323"/>
      <c r="WEH26" s="323"/>
      <c r="WEI26" s="409"/>
      <c r="WEJ26" s="409"/>
      <c r="WEK26" s="323"/>
      <c r="WEL26" s="323"/>
      <c r="WEM26" s="323"/>
      <c r="WEN26" s="323"/>
      <c r="WEO26" s="323"/>
      <c r="WEP26" s="323"/>
      <c r="WEQ26" s="323"/>
      <c r="WER26" s="323"/>
      <c r="WES26" s="323"/>
      <c r="WET26" s="323"/>
      <c r="WEU26" s="409"/>
      <c r="WEV26" s="409"/>
      <c r="WEW26" s="323"/>
      <c r="WEX26" s="323"/>
      <c r="WEY26" s="323"/>
      <c r="WEZ26" s="323"/>
      <c r="WFA26" s="323"/>
      <c r="WFB26" s="323"/>
      <c r="WFC26" s="323"/>
      <c r="WFD26" s="323"/>
      <c r="WFE26" s="323"/>
      <c r="WFF26" s="323"/>
      <c r="WFG26" s="409"/>
      <c r="WFH26" s="409"/>
      <c r="WFI26" s="323"/>
      <c r="WFJ26" s="323"/>
      <c r="WFK26" s="323"/>
      <c r="WFL26" s="323"/>
      <c r="WFM26" s="323"/>
      <c r="WFN26" s="323"/>
      <c r="WFO26" s="323"/>
      <c r="WFP26" s="323"/>
      <c r="WFQ26" s="323"/>
      <c r="WFR26" s="323"/>
      <c r="WFS26" s="409"/>
      <c r="WFT26" s="409"/>
      <c r="WFU26" s="323"/>
      <c r="WFV26" s="323"/>
      <c r="WFW26" s="323"/>
      <c r="WFX26" s="323"/>
      <c r="WFY26" s="323"/>
      <c r="WFZ26" s="323"/>
      <c r="WGA26" s="323"/>
      <c r="WGB26" s="323"/>
      <c r="WGC26" s="323"/>
      <c r="WGD26" s="323"/>
      <c r="WGE26" s="409"/>
      <c r="WGF26" s="409"/>
      <c r="WGG26" s="323"/>
      <c r="WGH26" s="323"/>
      <c r="WGI26" s="323"/>
      <c r="WGJ26" s="323"/>
      <c r="WGK26" s="323"/>
      <c r="WGL26" s="323"/>
      <c r="WGM26" s="323"/>
      <c r="WGN26" s="323"/>
      <c r="WGO26" s="323"/>
      <c r="WGP26" s="323"/>
      <c r="WGQ26" s="409"/>
      <c r="WGR26" s="409"/>
      <c r="WGS26" s="323"/>
      <c r="WGT26" s="323"/>
      <c r="WGU26" s="323"/>
      <c r="WGV26" s="323"/>
      <c r="WGW26" s="323"/>
      <c r="WGX26" s="323"/>
      <c r="WGY26" s="323"/>
      <c r="WGZ26" s="323"/>
      <c r="WHA26" s="323"/>
      <c r="WHB26" s="323"/>
      <c r="WHC26" s="409"/>
      <c r="WHD26" s="409"/>
      <c r="WHE26" s="323"/>
      <c r="WHF26" s="323"/>
      <c r="WHG26" s="323"/>
      <c r="WHH26" s="323"/>
      <c r="WHI26" s="323"/>
      <c r="WHJ26" s="323"/>
      <c r="WHK26" s="323"/>
      <c r="WHL26" s="323"/>
      <c r="WHM26" s="323"/>
      <c r="WHN26" s="323"/>
      <c r="WHO26" s="409"/>
      <c r="WHP26" s="409"/>
      <c r="WHQ26" s="323"/>
      <c r="WHR26" s="323"/>
      <c r="WHS26" s="323"/>
      <c r="WHT26" s="323"/>
      <c r="WHU26" s="323"/>
      <c r="WHV26" s="323"/>
      <c r="WHW26" s="323"/>
      <c r="WHX26" s="323"/>
      <c r="WHY26" s="323"/>
      <c r="WHZ26" s="323"/>
      <c r="WIA26" s="409"/>
      <c r="WIB26" s="409"/>
      <c r="WIC26" s="323"/>
      <c r="WID26" s="323"/>
      <c r="WIE26" s="323"/>
      <c r="WIF26" s="323"/>
      <c r="WIG26" s="323"/>
      <c r="WIH26" s="323"/>
      <c r="WII26" s="323"/>
      <c r="WIJ26" s="323"/>
      <c r="WIK26" s="323"/>
      <c r="WIL26" s="323"/>
      <c r="WIM26" s="409"/>
      <c r="WIN26" s="409"/>
      <c r="WIO26" s="323"/>
      <c r="WIP26" s="323"/>
      <c r="WIQ26" s="323"/>
      <c r="WIR26" s="323"/>
      <c r="WIS26" s="323"/>
      <c r="WIT26" s="323"/>
      <c r="WIU26" s="323"/>
      <c r="WIV26" s="323"/>
      <c r="WIW26" s="323"/>
      <c r="WIX26" s="323"/>
      <c r="WIY26" s="409"/>
      <c r="WIZ26" s="409"/>
      <c r="WJA26" s="323"/>
      <c r="WJB26" s="323"/>
      <c r="WJC26" s="323"/>
      <c r="WJD26" s="323"/>
      <c r="WJE26" s="323"/>
      <c r="WJF26" s="323"/>
      <c r="WJG26" s="323"/>
      <c r="WJH26" s="323"/>
      <c r="WJI26" s="323"/>
      <c r="WJJ26" s="323"/>
      <c r="WJK26" s="409"/>
      <c r="WJL26" s="409"/>
      <c r="WJM26" s="323"/>
      <c r="WJN26" s="323"/>
      <c r="WJO26" s="323"/>
      <c r="WJP26" s="323"/>
      <c r="WJQ26" s="323"/>
      <c r="WJR26" s="323"/>
      <c r="WJS26" s="323"/>
      <c r="WJT26" s="323"/>
      <c r="WJU26" s="323"/>
      <c r="WJV26" s="323"/>
      <c r="WJW26" s="409"/>
      <c r="WJX26" s="409"/>
      <c r="WJY26" s="323"/>
      <c r="WJZ26" s="323"/>
      <c r="WKA26" s="323"/>
      <c r="WKB26" s="323"/>
      <c r="WKC26" s="323"/>
      <c r="WKD26" s="323"/>
      <c r="WKE26" s="323"/>
      <c r="WKF26" s="323"/>
      <c r="WKG26" s="323"/>
      <c r="WKH26" s="323"/>
      <c r="WKI26" s="409"/>
      <c r="WKJ26" s="409"/>
      <c r="WKK26" s="323"/>
      <c r="WKL26" s="323"/>
      <c r="WKM26" s="323"/>
      <c r="WKN26" s="323"/>
      <c r="WKO26" s="323"/>
      <c r="WKP26" s="323"/>
      <c r="WKQ26" s="323"/>
      <c r="WKR26" s="323"/>
      <c r="WKS26" s="323"/>
      <c r="WKT26" s="323"/>
      <c r="WKU26" s="409"/>
      <c r="WKV26" s="409"/>
      <c r="WKW26" s="323"/>
      <c r="WKX26" s="323"/>
      <c r="WKY26" s="323"/>
      <c r="WKZ26" s="323"/>
      <c r="WLA26" s="323"/>
      <c r="WLB26" s="323"/>
      <c r="WLC26" s="323"/>
      <c r="WLD26" s="323"/>
      <c r="WLE26" s="323"/>
      <c r="WLF26" s="323"/>
      <c r="WLG26" s="409"/>
      <c r="WLH26" s="409"/>
      <c r="WLI26" s="323"/>
      <c r="WLJ26" s="323"/>
      <c r="WLK26" s="323"/>
      <c r="WLL26" s="323"/>
      <c r="WLM26" s="323"/>
      <c r="WLN26" s="323"/>
      <c r="WLO26" s="323"/>
      <c r="WLP26" s="323"/>
      <c r="WLQ26" s="323"/>
      <c r="WLR26" s="323"/>
      <c r="WLS26" s="409"/>
      <c r="WLT26" s="409"/>
      <c r="WLU26" s="323"/>
      <c r="WLV26" s="323"/>
      <c r="WLW26" s="323"/>
      <c r="WLX26" s="323"/>
      <c r="WLY26" s="323"/>
      <c r="WLZ26" s="323"/>
      <c r="WMA26" s="323"/>
      <c r="WMB26" s="323"/>
      <c r="WMC26" s="323"/>
      <c r="WMD26" s="323"/>
      <c r="WME26" s="409"/>
      <c r="WMF26" s="409"/>
      <c r="WMG26" s="323"/>
      <c r="WMH26" s="323"/>
      <c r="WMI26" s="323"/>
      <c r="WMJ26" s="323"/>
      <c r="WMK26" s="323"/>
      <c r="WML26" s="323"/>
      <c r="WMM26" s="323"/>
      <c r="WMN26" s="323"/>
      <c r="WMO26" s="323"/>
      <c r="WMP26" s="323"/>
      <c r="WMQ26" s="409"/>
      <c r="WMR26" s="409"/>
      <c r="WMS26" s="323"/>
      <c r="WMT26" s="323"/>
      <c r="WMU26" s="323"/>
      <c r="WMV26" s="323"/>
      <c r="WMW26" s="323"/>
      <c r="WMX26" s="323"/>
      <c r="WMY26" s="323"/>
      <c r="WMZ26" s="323"/>
      <c r="WNA26" s="323"/>
      <c r="WNB26" s="323"/>
      <c r="WNC26" s="409"/>
      <c r="WND26" s="409"/>
      <c r="WNE26" s="323"/>
      <c r="WNF26" s="323"/>
      <c r="WNG26" s="323"/>
      <c r="WNH26" s="323"/>
      <c r="WNI26" s="323"/>
      <c r="WNJ26" s="323"/>
      <c r="WNK26" s="323"/>
      <c r="WNL26" s="323"/>
      <c r="WNM26" s="323"/>
      <c r="WNN26" s="323"/>
      <c r="WNO26" s="409"/>
      <c r="WNP26" s="409"/>
      <c r="WNQ26" s="323"/>
      <c r="WNR26" s="323"/>
      <c r="WNS26" s="323"/>
      <c r="WNT26" s="323"/>
      <c r="WNU26" s="323"/>
      <c r="WNV26" s="323"/>
      <c r="WNW26" s="323"/>
      <c r="WNX26" s="323"/>
      <c r="WNY26" s="323"/>
      <c r="WNZ26" s="323"/>
      <c r="WOA26" s="409"/>
      <c r="WOB26" s="409"/>
      <c r="WOC26" s="323"/>
      <c r="WOD26" s="323"/>
      <c r="WOE26" s="323"/>
      <c r="WOF26" s="323"/>
      <c r="WOG26" s="323"/>
      <c r="WOH26" s="323"/>
      <c r="WOI26" s="323"/>
      <c r="WOJ26" s="323"/>
      <c r="WOK26" s="323"/>
      <c r="WOL26" s="323"/>
      <c r="WOM26" s="409"/>
      <c r="WON26" s="409"/>
      <c r="WOO26" s="323"/>
      <c r="WOP26" s="323"/>
      <c r="WOQ26" s="323"/>
      <c r="WOR26" s="323"/>
      <c r="WOS26" s="323"/>
      <c r="WOT26" s="323"/>
      <c r="WOU26" s="323"/>
      <c r="WOV26" s="323"/>
      <c r="WOW26" s="323"/>
      <c r="WOX26" s="323"/>
      <c r="WOY26" s="409"/>
      <c r="WOZ26" s="409"/>
      <c r="WPA26" s="323"/>
      <c r="WPB26" s="323"/>
      <c r="WPC26" s="323"/>
      <c r="WPD26" s="323"/>
      <c r="WPE26" s="323"/>
      <c r="WPF26" s="323"/>
      <c r="WPG26" s="323"/>
      <c r="WPH26" s="323"/>
      <c r="WPI26" s="323"/>
      <c r="WPJ26" s="323"/>
      <c r="WPK26" s="409"/>
      <c r="WPL26" s="409"/>
      <c r="WPM26" s="323"/>
      <c r="WPN26" s="323"/>
      <c r="WPO26" s="323"/>
      <c r="WPP26" s="323"/>
      <c r="WPQ26" s="323"/>
      <c r="WPR26" s="323"/>
      <c r="WPS26" s="323"/>
      <c r="WPT26" s="323"/>
      <c r="WPU26" s="323"/>
      <c r="WPV26" s="323"/>
      <c r="WPW26" s="409"/>
      <c r="WPX26" s="409"/>
      <c r="WPY26" s="323"/>
      <c r="WPZ26" s="323"/>
      <c r="WQA26" s="323"/>
      <c r="WQB26" s="323"/>
      <c r="WQC26" s="323"/>
      <c r="WQD26" s="323"/>
      <c r="WQE26" s="323"/>
      <c r="WQF26" s="323"/>
      <c r="WQG26" s="323"/>
      <c r="WQH26" s="323"/>
      <c r="WQI26" s="409"/>
      <c r="WQJ26" s="409"/>
      <c r="WQK26" s="323"/>
      <c r="WQL26" s="323"/>
      <c r="WQM26" s="323"/>
      <c r="WQN26" s="323"/>
      <c r="WQO26" s="323"/>
      <c r="WQP26" s="323"/>
      <c r="WQQ26" s="323"/>
      <c r="WQR26" s="323"/>
      <c r="WQS26" s="323"/>
      <c r="WQT26" s="323"/>
      <c r="WQU26" s="409"/>
      <c r="WQV26" s="409"/>
      <c r="WQW26" s="323"/>
      <c r="WQX26" s="323"/>
      <c r="WQY26" s="323"/>
      <c r="WQZ26" s="323"/>
      <c r="WRA26" s="323"/>
      <c r="WRB26" s="323"/>
      <c r="WRC26" s="323"/>
      <c r="WRD26" s="323"/>
      <c r="WRE26" s="323"/>
      <c r="WRF26" s="323"/>
      <c r="WRG26" s="409"/>
      <c r="WRH26" s="409"/>
      <c r="WRI26" s="323"/>
      <c r="WRJ26" s="323"/>
      <c r="WRK26" s="323"/>
      <c r="WRL26" s="323"/>
      <c r="WRM26" s="323"/>
      <c r="WRN26" s="323"/>
      <c r="WRO26" s="323"/>
      <c r="WRP26" s="323"/>
      <c r="WRQ26" s="323"/>
      <c r="WRR26" s="323"/>
      <c r="WRS26" s="409"/>
      <c r="WRT26" s="409"/>
      <c r="WRU26" s="323"/>
      <c r="WRV26" s="323"/>
      <c r="WRW26" s="323"/>
      <c r="WRX26" s="323"/>
      <c r="WRY26" s="323"/>
      <c r="WRZ26" s="323"/>
      <c r="WSA26" s="323"/>
      <c r="WSB26" s="323"/>
      <c r="WSC26" s="323"/>
      <c r="WSD26" s="323"/>
      <c r="WSE26" s="409"/>
      <c r="WSF26" s="409"/>
      <c r="WSG26" s="323"/>
      <c r="WSH26" s="323"/>
      <c r="WSI26" s="323"/>
      <c r="WSJ26" s="323"/>
      <c r="WSK26" s="323"/>
      <c r="WSL26" s="323"/>
      <c r="WSM26" s="323"/>
      <c r="WSN26" s="323"/>
      <c r="WSO26" s="323"/>
      <c r="WSP26" s="323"/>
      <c r="WSQ26" s="409"/>
      <c r="WSR26" s="409"/>
      <c r="WSS26" s="323"/>
      <c r="WST26" s="323"/>
      <c r="WSU26" s="323"/>
      <c r="WSV26" s="323"/>
      <c r="WSW26" s="323"/>
      <c r="WSX26" s="323"/>
      <c r="WSY26" s="323"/>
      <c r="WSZ26" s="323"/>
      <c r="WTA26" s="323"/>
      <c r="WTB26" s="323"/>
      <c r="WTC26" s="409"/>
      <c r="WTD26" s="409"/>
      <c r="WTE26" s="323"/>
      <c r="WTF26" s="323"/>
      <c r="WTG26" s="323"/>
      <c r="WTH26" s="323"/>
      <c r="WTI26" s="323"/>
      <c r="WTJ26" s="323"/>
      <c r="WTK26" s="323"/>
      <c r="WTL26" s="323"/>
      <c r="WTM26" s="323"/>
      <c r="WTN26" s="323"/>
      <c r="WTO26" s="409"/>
      <c r="WTP26" s="409"/>
      <c r="WTQ26" s="323"/>
      <c r="WTR26" s="323"/>
      <c r="WTS26" s="323"/>
      <c r="WTT26" s="323"/>
      <c r="WTU26" s="323"/>
      <c r="WTV26" s="323"/>
      <c r="WTW26" s="323"/>
      <c r="WTX26" s="323"/>
      <c r="WTY26" s="323"/>
      <c r="WTZ26" s="323"/>
      <c r="WUA26" s="409"/>
      <c r="WUB26" s="409"/>
      <c r="WUC26" s="323"/>
      <c r="WUD26" s="323"/>
      <c r="WUE26" s="323"/>
      <c r="WUF26" s="323"/>
      <c r="WUG26" s="323"/>
      <c r="WUH26" s="323"/>
      <c r="WUI26" s="323"/>
      <c r="WUJ26" s="323"/>
      <c r="WUK26" s="323"/>
      <c r="WUL26" s="323"/>
      <c r="WUM26" s="409"/>
      <c r="WUN26" s="409"/>
      <c r="WUO26" s="323"/>
      <c r="WUP26" s="323"/>
      <c r="WUQ26" s="323"/>
      <c r="WUR26" s="323"/>
      <c r="WUS26" s="323"/>
      <c r="WUT26" s="323"/>
      <c r="WUU26" s="323"/>
      <c r="WUV26" s="323"/>
      <c r="WUW26" s="323"/>
      <c r="WUX26" s="323"/>
      <c r="WUY26" s="409"/>
      <c r="WUZ26" s="409"/>
      <c r="WVA26" s="323"/>
      <c r="WVB26" s="323"/>
      <c r="WVC26" s="323"/>
      <c r="WVD26" s="323"/>
      <c r="WVE26" s="323"/>
      <c r="WVF26" s="323"/>
      <c r="WVG26" s="323"/>
      <c r="WVH26" s="323"/>
      <c r="WVI26" s="323"/>
      <c r="WVJ26" s="323"/>
      <c r="WVK26" s="409"/>
      <c r="WVL26" s="409"/>
      <c r="WVM26" s="323"/>
      <c r="WVN26" s="323"/>
      <c r="WVO26" s="323"/>
      <c r="WVP26" s="323"/>
      <c r="WVQ26" s="323"/>
      <c r="WVR26" s="323"/>
      <c r="WVS26" s="323"/>
      <c r="WVT26" s="323"/>
      <c r="WVU26" s="323"/>
      <c r="WVV26" s="323"/>
      <c r="WVW26" s="409"/>
      <c r="WVX26" s="409"/>
      <c r="WVY26" s="323"/>
      <c r="WVZ26" s="323"/>
      <c r="WWA26" s="323"/>
      <c r="WWB26" s="323"/>
      <c r="WWC26" s="323"/>
      <c r="WWD26" s="323"/>
      <c r="WWE26" s="323"/>
      <c r="WWF26" s="323"/>
      <c r="WWG26" s="323"/>
      <c r="WWH26" s="323"/>
      <c r="WWI26" s="409"/>
      <c r="WWJ26" s="409"/>
      <c r="WWK26" s="323"/>
      <c r="WWL26" s="323"/>
      <c r="WWM26" s="323"/>
      <c r="WWN26" s="323"/>
      <c r="WWO26" s="323"/>
      <c r="WWP26" s="323"/>
      <c r="WWQ26" s="323"/>
      <c r="WWR26" s="323"/>
      <c r="WWS26" s="323"/>
      <c r="WWT26" s="323"/>
      <c r="WWU26" s="409"/>
      <c r="WWV26" s="409"/>
      <c r="WWW26" s="323"/>
      <c r="WWX26" s="323"/>
      <c r="WWY26" s="323"/>
      <c r="WWZ26" s="323"/>
      <c r="WXA26" s="323"/>
      <c r="WXB26" s="323"/>
      <c r="WXC26" s="323"/>
      <c r="WXD26" s="323"/>
      <c r="WXE26" s="323"/>
      <c r="WXF26" s="323"/>
      <c r="WXG26" s="409"/>
      <c r="WXH26" s="409"/>
      <c r="WXI26" s="323"/>
      <c r="WXJ26" s="323"/>
      <c r="WXK26" s="323"/>
      <c r="WXL26" s="323"/>
      <c r="WXM26" s="323"/>
      <c r="WXN26" s="323"/>
      <c r="WXO26" s="323"/>
      <c r="WXP26" s="323"/>
      <c r="WXQ26" s="323"/>
      <c r="WXR26" s="323"/>
      <c r="WXS26" s="409"/>
      <c r="WXT26" s="409"/>
      <c r="WXU26" s="323"/>
      <c r="WXV26" s="323"/>
      <c r="WXW26" s="323"/>
      <c r="WXX26" s="323"/>
      <c r="WXY26" s="323"/>
      <c r="WXZ26" s="323"/>
      <c r="WYA26" s="323"/>
      <c r="WYB26" s="323"/>
      <c r="WYC26" s="323"/>
      <c r="WYD26" s="323"/>
      <c r="WYE26" s="409"/>
      <c r="WYF26" s="409"/>
      <c r="WYG26" s="323"/>
      <c r="WYH26" s="323"/>
    </row>
    <row r="27" spans="1:16206" ht="12" customHeight="1">
      <c r="A27" s="797"/>
      <c r="B27" s="798"/>
      <c r="C27" s="799"/>
      <c r="D27" s="799"/>
      <c r="E27" s="799"/>
      <c r="F27" s="799"/>
      <c r="G27" s="799"/>
      <c r="H27" s="799"/>
      <c r="I27" s="799"/>
      <c r="J27" s="799"/>
      <c r="K27" s="799"/>
      <c r="L27" s="799"/>
      <c r="M27" s="625"/>
    </row>
    <row r="28" spans="1:16206" s="322" customFormat="1" ht="12" customHeight="1">
      <c r="A28" s="790"/>
      <c r="B28" s="371"/>
      <c r="C28" s="370"/>
      <c r="D28" s="370"/>
      <c r="E28" s="370"/>
      <c r="F28" s="370"/>
      <c r="G28" s="370"/>
      <c r="H28" s="370"/>
      <c r="I28" s="370"/>
      <c r="J28" s="370"/>
      <c r="K28" s="370"/>
      <c r="L28" s="370"/>
      <c r="M28" s="796"/>
    </row>
    <row r="29" spans="1:16206" ht="9.4" customHeight="1">
      <c r="A29" s="790"/>
      <c r="B29" s="371"/>
      <c r="C29" s="370"/>
      <c r="D29" s="370"/>
      <c r="E29" s="370"/>
      <c r="F29" s="370"/>
      <c r="G29" s="370"/>
      <c r="H29" s="370"/>
      <c r="I29" s="370"/>
      <c r="J29" s="370"/>
      <c r="K29" s="370"/>
      <c r="L29" s="370"/>
      <c r="M29" s="625"/>
    </row>
    <row r="30" spans="1:16206" ht="15" customHeight="1">
      <c r="A30" s="800"/>
      <c r="B30" s="738"/>
      <c r="C30" s="1476" t="s">
        <v>4</v>
      </c>
      <c r="D30" s="1477"/>
      <c r="E30" s="1477"/>
      <c r="F30" s="1477"/>
      <c r="G30" s="1477"/>
      <c r="H30" s="1477"/>
      <c r="I30" s="1477"/>
      <c r="J30" s="1477"/>
      <c r="K30" s="1477"/>
      <c r="L30" s="1478"/>
      <c r="M30" s="625"/>
    </row>
    <row r="31" spans="1:16206" ht="24" customHeight="1">
      <c r="A31" s="1481" t="s">
        <v>56</v>
      </c>
      <c r="B31" s="1481"/>
      <c r="C31" s="130" t="s">
        <v>15</v>
      </c>
      <c r="D31" s="130" t="s">
        <v>16</v>
      </c>
      <c r="E31" s="130" t="s">
        <v>17</v>
      </c>
      <c r="F31" s="130" t="s">
        <v>18</v>
      </c>
      <c r="G31" s="130" t="s">
        <v>19</v>
      </c>
      <c r="H31" s="130" t="s">
        <v>229</v>
      </c>
      <c r="I31" s="130" t="s">
        <v>230</v>
      </c>
      <c r="J31" s="130" t="s">
        <v>231</v>
      </c>
      <c r="K31" s="130" t="s">
        <v>232</v>
      </c>
      <c r="L31" s="130" t="s">
        <v>233</v>
      </c>
      <c r="M31" s="625"/>
    </row>
    <row r="32" spans="1:16206" ht="28.5" customHeight="1">
      <c r="A32" s="1475" t="s">
        <v>807</v>
      </c>
      <c r="B32" s="1475"/>
      <c r="C32" s="445">
        <f>+L6*(1+'Pg. 7 Annual Cash Flow'!G29)</f>
        <v>349622.22758753638</v>
      </c>
      <c r="D32" s="445">
        <f>+C32*(1+'Pg. 7 Annual Cash Flow'!G29)</f>
        <v>356614.67213928711</v>
      </c>
      <c r="E32" s="445">
        <f>+D32*(1+'Pg. 7 Annual Cash Flow'!G29)</f>
        <v>363746.96558207285</v>
      </c>
      <c r="F32" s="445">
        <f>+E32*(1+'Pg. 7 Annual Cash Flow'!G29)</f>
        <v>371021.90489371429</v>
      </c>
      <c r="G32" s="445">
        <f>+F32*(1+'Pg. 7 Annual Cash Flow'!$G$29)</f>
        <v>378442.34299158858</v>
      </c>
      <c r="H32" s="445">
        <f>+G32*(1+'Pg. 7 Annual Cash Flow'!$G$29)</f>
        <v>386011.18985142035</v>
      </c>
      <c r="I32" s="445">
        <f>+H32*(1+'Pg. 7 Annual Cash Flow'!$G$29)</f>
        <v>393731.41364844877</v>
      </c>
      <c r="J32" s="445">
        <f>+I32*(1+'Pg. 7 Annual Cash Flow'!$G$29)</f>
        <v>401606.04192141775</v>
      </c>
      <c r="K32" s="445">
        <f>+J32*(1+'Pg. 7 Annual Cash Flow'!$G$29)</f>
        <v>409638.16275984613</v>
      </c>
      <c r="L32" s="445">
        <f>+K32*(1+'Pg. 7 Annual Cash Flow'!$G$29)</f>
        <v>417830.92601504305</v>
      </c>
      <c r="M32" s="625"/>
    </row>
    <row r="33" spans="1:13" ht="27.75" customHeight="1">
      <c r="A33" s="1463" t="s">
        <v>332</v>
      </c>
      <c r="B33" s="1463"/>
      <c r="C33" s="445">
        <f>+L7*(1+'Pg. 7 Annual Cash Flow'!G30)</f>
        <v>0</v>
      </c>
      <c r="D33" s="445">
        <f>+C33*(1+'Pg. 7 Annual Cash Flow'!G30)</f>
        <v>0</v>
      </c>
      <c r="E33" s="445">
        <f>+D33*(1+'Pg. 7 Annual Cash Flow'!G30)</f>
        <v>0</v>
      </c>
      <c r="F33" s="445">
        <f>+E33*(1+'Pg. 7 Annual Cash Flow'!G30)</f>
        <v>0</v>
      </c>
      <c r="G33" s="445">
        <f>+F33*(1+'Pg. 7 Annual Cash Flow'!$G$30)</f>
        <v>0</v>
      </c>
      <c r="H33" s="445">
        <f>+G33*(1+'Pg. 7 Annual Cash Flow'!$G$30)</f>
        <v>0</v>
      </c>
      <c r="I33" s="445">
        <f>+H33*(1+'Pg. 7 Annual Cash Flow'!$G$30)</f>
        <v>0</v>
      </c>
      <c r="J33" s="445">
        <f>+I33*(1+'Pg. 7 Annual Cash Flow'!$G$30)</f>
        <v>0</v>
      </c>
      <c r="K33" s="445">
        <f>+J33*(1+'Pg. 7 Annual Cash Flow'!$G$30)</f>
        <v>0</v>
      </c>
      <c r="L33" s="445">
        <f>+K33*(1+'Pg. 7 Annual Cash Flow'!$G$30)</f>
        <v>0</v>
      </c>
      <c r="M33" s="625"/>
    </row>
    <row r="34" spans="1:13" ht="13.5" thickBot="1">
      <c r="A34" s="1469" t="s">
        <v>708</v>
      </c>
      <c r="B34" s="1469"/>
      <c r="C34" s="446">
        <f t="shared" ref="C34:H34" si="12">SUM(C32:C33)</f>
        <v>349622.22758753638</v>
      </c>
      <c r="D34" s="446">
        <f t="shared" si="12"/>
        <v>356614.67213928711</v>
      </c>
      <c r="E34" s="446">
        <f t="shared" si="12"/>
        <v>363746.96558207285</v>
      </c>
      <c r="F34" s="446">
        <f t="shared" si="12"/>
        <v>371021.90489371429</v>
      </c>
      <c r="G34" s="446">
        <f t="shared" si="12"/>
        <v>378442.34299158858</v>
      </c>
      <c r="H34" s="446">
        <f t="shared" si="12"/>
        <v>386011.18985142035</v>
      </c>
      <c r="I34" s="446">
        <f t="shared" ref="I34:J34" si="13">SUM(I32:I33)</f>
        <v>393731.41364844877</v>
      </c>
      <c r="J34" s="446">
        <f t="shared" si="13"/>
        <v>401606.04192141775</v>
      </c>
      <c r="K34" s="446">
        <f>SUM(K32:K33)</f>
        <v>409638.16275984613</v>
      </c>
      <c r="L34" s="446">
        <f t="shared" ref="L34" si="14">SUM(L32:L33)</f>
        <v>417830.92601504305</v>
      </c>
      <c r="M34" s="625"/>
    </row>
    <row r="35" spans="1:13" ht="9.4" customHeight="1" thickTop="1">
      <c r="A35" s="801"/>
      <c r="B35" s="802"/>
      <c r="C35" s="792"/>
      <c r="D35" s="792"/>
      <c r="E35" s="792"/>
      <c r="F35" s="792"/>
      <c r="G35" s="792"/>
      <c r="H35" s="792"/>
      <c r="I35" s="792"/>
      <c r="J35" s="792"/>
      <c r="K35" s="792"/>
      <c r="L35" s="792"/>
      <c r="M35" s="625"/>
    </row>
    <row r="36" spans="1:13">
      <c r="A36" s="1465" t="s">
        <v>333</v>
      </c>
      <c r="B36" s="1465"/>
      <c r="C36" s="445">
        <f>+L10*(1+'Pg. 7 Annual Cash Flow'!$G$31)</f>
        <v>0</v>
      </c>
      <c r="D36" s="445">
        <f>+C36*(1+'Pg. 7 Annual Cash Flow'!$G$31)</f>
        <v>0</v>
      </c>
      <c r="E36" s="445">
        <f>+D36*(1+'Pg. 7 Annual Cash Flow'!$G$31)</f>
        <v>0</v>
      </c>
      <c r="F36" s="445">
        <f>+E36*(1+'Pg. 7 Annual Cash Flow'!$G$31)</f>
        <v>0</v>
      </c>
      <c r="G36" s="445">
        <f>+F36*(1+'Pg. 7 Annual Cash Flow'!$G$31)</f>
        <v>0</v>
      </c>
      <c r="H36" s="445">
        <f>+G36*(1+'Pg. 7 Annual Cash Flow'!$G$31)</f>
        <v>0</v>
      </c>
      <c r="I36" s="445">
        <f>+H36*(1+'Pg. 7 Annual Cash Flow'!$G$31)</f>
        <v>0</v>
      </c>
      <c r="J36" s="445">
        <f>+I36*(1+'Pg. 7 Annual Cash Flow'!$G$31)</f>
        <v>0</v>
      </c>
      <c r="K36" s="445">
        <f>+J36*(1+'Pg. 7 Annual Cash Flow'!$G$31)</f>
        <v>0</v>
      </c>
      <c r="L36" s="445">
        <f>+K36*(1+'Pg. 7 Annual Cash Flow'!$G$31)</f>
        <v>0</v>
      </c>
      <c r="M36" s="625"/>
    </row>
    <row r="37" spans="1:13" ht="9.4" customHeight="1">
      <c r="A37" s="801"/>
      <c r="B37" s="802"/>
      <c r="C37" s="792"/>
      <c r="D37" s="792"/>
      <c r="E37" s="792"/>
      <c r="F37" s="792"/>
      <c r="G37" s="792"/>
      <c r="H37" s="792"/>
      <c r="I37" s="792"/>
      <c r="J37" s="792"/>
      <c r="K37" s="792"/>
      <c r="L37" s="792"/>
      <c r="M37" s="625"/>
    </row>
    <row r="38" spans="1:13" ht="36" customHeight="1">
      <c r="A38" s="1473" t="s">
        <v>334</v>
      </c>
      <c r="B38" s="1474"/>
      <c r="C38" s="445">
        <f>+L12*(1+'Pg. 7 Annual Cash Flow'!$G$32)</f>
        <v>4703.7073277044283</v>
      </c>
      <c r="D38" s="445">
        <f>+C38*(1+'Pg. 7 Annual Cash Flow'!$G$32)</f>
        <v>4844.8185475355613</v>
      </c>
      <c r="E38" s="445">
        <f>+D38*(1+'Pg. 7 Annual Cash Flow'!$G$32)</f>
        <v>4990.1631039616286</v>
      </c>
      <c r="F38" s="445">
        <f>+E38*(1+'Pg. 7 Annual Cash Flow'!$G$32)</f>
        <v>5139.8679970804778</v>
      </c>
      <c r="G38" s="445">
        <f>+F38*(1+'Pg. 7 Annual Cash Flow'!$G$32)</f>
        <v>5294.0640369928924</v>
      </c>
      <c r="H38" s="445">
        <f>+G38*(1+'Pg. 7 Annual Cash Flow'!$G$32)</f>
        <v>5452.8859581026791</v>
      </c>
      <c r="I38" s="445">
        <f>+H38*(1+'Pg. 7 Annual Cash Flow'!$G$32)</f>
        <v>5616.4725368457594</v>
      </c>
      <c r="J38" s="445">
        <f>+I38*(1+'Pg. 7 Annual Cash Flow'!$G$32)</f>
        <v>5784.9667129511326</v>
      </c>
      <c r="K38" s="445">
        <f>+J38*(1+'Pg. 7 Annual Cash Flow'!$G$32)</f>
        <v>5958.5157143396664</v>
      </c>
      <c r="L38" s="445">
        <f>+K38*(1+'Pg. 7 Annual Cash Flow'!$G$32)</f>
        <v>6137.2711857698569</v>
      </c>
      <c r="M38" s="625"/>
    </row>
    <row r="39" spans="1:13" ht="9.4" customHeight="1">
      <c r="A39" s="803"/>
      <c r="B39" s="804"/>
      <c r="C39" s="792"/>
      <c r="D39" s="792"/>
      <c r="E39" s="792"/>
      <c r="F39" s="792"/>
      <c r="G39" s="792"/>
      <c r="H39" s="792"/>
      <c r="I39" s="792"/>
      <c r="J39" s="792"/>
      <c r="K39" s="792"/>
      <c r="L39" s="792"/>
      <c r="M39" s="625"/>
    </row>
    <row r="40" spans="1:13" ht="36" customHeight="1">
      <c r="A40" s="1463" t="s">
        <v>48</v>
      </c>
      <c r="B40" s="1464"/>
      <c r="C40" s="445">
        <f t="shared" ref="C40:L40" si="15">+C34+C36-C38</f>
        <v>344918.52025983197</v>
      </c>
      <c r="D40" s="445">
        <f t="shared" si="15"/>
        <v>351769.85359175154</v>
      </c>
      <c r="E40" s="445">
        <f t="shared" si="15"/>
        <v>358756.80247811123</v>
      </c>
      <c r="F40" s="445">
        <f t="shared" si="15"/>
        <v>365882.0368966338</v>
      </c>
      <c r="G40" s="445">
        <f t="shared" si="15"/>
        <v>373148.27895459568</v>
      </c>
      <c r="H40" s="445">
        <f t="shared" si="15"/>
        <v>380558.30389331764</v>
      </c>
      <c r="I40" s="445">
        <f t="shared" si="15"/>
        <v>388114.941111603</v>
      </c>
      <c r="J40" s="445">
        <f t="shared" si="15"/>
        <v>395821.07520846662</v>
      </c>
      <c r="K40" s="445">
        <f t="shared" si="15"/>
        <v>403679.64704550646</v>
      </c>
      <c r="L40" s="445">
        <f t="shared" si="15"/>
        <v>411693.65482927317</v>
      </c>
      <c r="M40" s="625"/>
    </row>
    <row r="41" spans="1:13" ht="9.4" customHeight="1">
      <c r="A41" s="803"/>
      <c r="B41" s="804"/>
      <c r="C41" s="792"/>
      <c r="D41" s="792"/>
      <c r="E41" s="792"/>
      <c r="F41" s="792"/>
      <c r="G41" s="792"/>
      <c r="H41" s="792"/>
      <c r="I41" s="792"/>
      <c r="J41" s="792"/>
      <c r="K41" s="792"/>
      <c r="L41" s="792"/>
      <c r="M41" s="625"/>
    </row>
    <row r="42" spans="1:13" ht="26.25" customHeight="1">
      <c r="A42" s="1466" t="s">
        <v>20</v>
      </c>
      <c r="B42" s="1467"/>
      <c r="C42" s="445">
        <f>+L16*(1+'Pg. 7 Annual Cash Flow'!$G$33)</f>
        <v>134.39163793441222</v>
      </c>
      <c r="D42" s="445">
        <f>+C42*(1+'Pg. 7 Annual Cash Flow'!$G$33)</f>
        <v>138.4233870724446</v>
      </c>
      <c r="E42" s="445">
        <f>+D42*(1+'Pg. 7 Annual Cash Flow'!$G$33)</f>
        <v>142.57608868461793</v>
      </c>
      <c r="F42" s="445">
        <f>+E42*(1+'Pg. 7 Annual Cash Flow'!$G$33)</f>
        <v>146.85337134515646</v>
      </c>
      <c r="G42" s="445">
        <f>+F42*(1+'Pg. 7 Annual Cash Flow'!$G$33)</f>
        <v>151.25897248551115</v>
      </c>
      <c r="H42" s="445">
        <f>+G42*(1+'Pg. 7 Annual Cash Flow'!$G$33)</f>
        <v>155.79674166007649</v>
      </c>
      <c r="I42" s="445">
        <f>+H42*(1+'Pg. 7 Annual Cash Flow'!$G$33)</f>
        <v>160.47064390987879</v>
      </c>
      <c r="J42" s="445">
        <f>+I42*(1+'Pg. 7 Annual Cash Flow'!$G$33)</f>
        <v>165.28476322717515</v>
      </c>
      <c r="K42" s="445">
        <f>+J42*(1+'Pg. 7 Annual Cash Flow'!$G$33)</f>
        <v>170.24330612399041</v>
      </c>
      <c r="L42" s="445">
        <f>+K42*(1+'Pg. 7 Annual Cash Flow'!$G$33)</f>
        <v>175.35060530771011</v>
      </c>
      <c r="M42" s="625"/>
    </row>
    <row r="43" spans="1:13" ht="13.15" customHeight="1">
      <c r="A43" s="1463" t="s">
        <v>589</v>
      </c>
      <c r="B43" s="1464"/>
      <c r="C43" s="445">
        <f>L17</f>
        <v>0</v>
      </c>
      <c r="D43" s="494">
        <f>C43</f>
        <v>0</v>
      </c>
      <c r="E43" s="494">
        <f t="shared" ref="E43" si="16">D43</f>
        <v>0</v>
      </c>
      <c r="F43" s="494">
        <f t="shared" ref="F43" si="17">E43</f>
        <v>0</v>
      </c>
      <c r="G43" s="494">
        <f t="shared" ref="G43" si="18">F43</f>
        <v>0</v>
      </c>
      <c r="H43" s="494">
        <f t="shared" ref="H43" si="19">G43</f>
        <v>0</v>
      </c>
      <c r="I43" s="494">
        <f t="shared" ref="I43" si="20">H43</f>
        <v>0</v>
      </c>
      <c r="J43" s="494">
        <f t="shared" ref="J43" si="21">I43</f>
        <v>0</v>
      </c>
      <c r="K43" s="494">
        <f t="shared" ref="K43" si="22">J43</f>
        <v>0</v>
      </c>
      <c r="L43" s="494">
        <f t="shared" ref="L43" si="23">K43</f>
        <v>0</v>
      </c>
      <c r="M43" s="625"/>
    </row>
    <row r="44" spans="1:13" ht="12.75" customHeight="1">
      <c r="A44" s="1463" t="s">
        <v>335</v>
      </c>
      <c r="B44" s="1464"/>
      <c r="C44" s="445">
        <f>C18</f>
        <v>20000</v>
      </c>
      <c r="D44" s="445">
        <f t="shared" ref="D44:L44" si="24">D18</f>
        <v>20000</v>
      </c>
      <c r="E44" s="445">
        <f t="shared" si="24"/>
        <v>20000</v>
      </c>
      <c r="F44" s="445">
        <f t="shared" si="24"/>
        <v>20000</v>
      </c>
      <c r="G44" s="445">
        <f t="shared" si="24"/>
        <v>20000</v>
      </c>
      <c r="H44" s="445">
        <f t="shared" si="24"/>
        <v>20000</v>
      </c>
      <c r="I44" s="445">
        <f t="shared" si="24"/>
        <v>20000</v>
      </c>
      <c r="J44" s="445">
        <f t="shared" si="24"/>
        <v>20000</v>
      </c>
      <c r="K44" s="445">
        <f t="shared" si="24"/>
        <v>20000</v>
      </c>
      <c r="L44" s="445">
        <f t="shared" si="24"/>
        <v>20000</v>
      </c>
      <c r="M44" s="625"/>
    </row>
    <row r="45" spans="1:13" ht="13.5" thickBot="1">
      <c r="A45" s="1465" t="s">
        <v>386</v>
      </c>
      <c r="B45" s="1464"/>
      <c r="C45" s="1011">
        <f>C40-C42-C43-C44</f>
        <v>324784.12862189754</v>
      </c>
      <c r="D45" s="1011">
        <f t="shared" ref="D45:L45" si="25">D40-D42-D43-D44</f>
        <v>331631.43020467908</v>
      </c>
      <c r="E45" s="1011">
        <f t="shared" si="25"/>
        <v>338614.22638942662</v>
      </c>
      <c r="F45" s="1011">
        <f t="shared" si="25"/>
        <v>345735.18352528865</v>
      </c>
      <c r="G45" s="1011">
        <f t="shared" si="25"/>
        <v>352997.01998211019</v>
      </c>
      <c r="H45" s="1011">
        <f t="shared" si="25"/>
        <v>360402.50715165754</v>
      </c>
      <c r="I45" s="1011">
        <f t="shared" si="25"/>
        <v>367954.47046769311</v>
      </c>
      <c r="J45" s="1011">
        <f t="shared" si="25"/>
        <v>375655.79044523946</v>
      </c>
      <c r="K45" s="1011">
        <f t="shared" si="25"/>
        <v>383509.40373938245</v>
      </c>
      <c r="L45" s="1011">
        <f t="shared" si="25"/>
        <v>391518.30422396545</v>
      </c>
      <c r="M45" s="625"/>
    </row>
    <row r="46" spans="1:13" ht="9.4" customHeight="1" thickTop="1">
      <c r="A46" s="801"/>
      <c r="B46" s="802"/>
      <c r="C46" s="792"/>
      <c r="D46" s="792"/>
      <c r="E46" s="792"/>
      <c r="F46" s="792"/>
      <c r="G46" s="792"/>
      <c r="H46" s="792"/>
      <c r="I46" s="792"/>
      <c r="J46" s="792"/>
      <c r="K46" s="792"/>
      <c r="L46" s="792"/>
      <c r="M46" s="625"/>
    </row>
    <row r="47" spans="1:13" ht="14.45" customHeight="1">
      <c r="A47" s="1468" t="s">
        <v>374</v>
      </c>
      <c r="B47" s="1468"/>
      <c r="C47" s="1012">
        <f>L21+C45</f>
        <v>3224025.5424774173</v>
      </c>
      <c r="D47" s="1012">
        <f t="shared" ref="D47:H47" si="26">D45+C47</f>
        <v>3555656.9726820965</v>
      </c>
      <c r="E47" s="1012">
        <f t="shared" si="26"/>
        <v>3894271.1990715233</v>
      </c>
      <c r="F47" s="1012">
        <f t="shared" si="26"/>
        <v>4240006.3825968122</v>
      </c>
      <c r="G47" s="1012">
        <f t="shared" si="26"/>
        <v>4593003.402578922</v>
      </c>
      <c r="H47" s="1012">
        <f t="shared" si="26"/>
        <v>4953405.9097305797</v>
      </c>
      <c r="I47" s="1012">
        <f t="shared" ref="I47" si="27">I45+H47</f>
        <v>5321360.3801982729</v>
      </c>
      <c r="J47" s="1012">
        <f t="shared" ref="J47" si="28">J45+I47</f>
        <v>5697016.1706435122</v>
      </c>
      <c r="K47" s="1012">
        <f t="shared" ref="K47" si="29">K45+J47</f>
        <v>6080525.5743828947</v>
      </c>
      <c r="L47" s="1012">
        <f t="shared" ref="L47" si="30">L45+K47</f>
        <v>6472043.8786068605</v>
      </c>
      <c r="M47" s="625"/>
    </row>
    <row r="48" spans="1:13" ht="8.4499999999999993" customHeight="1">
      <c r="A48" s="803"/>
      <c r="B48" s="804"/>
      <c r="C48" s="794">
        <f>MAX(0,+C40-C42-C43-C44)</f>
        <v>324784.12862189754</v>
      </c>
      <c r="D48" s="794">
        <f t="shared" ref="D48:L48" si="31">MAX(0,+D40-D42-D43-D44)</f>
        <v>331631.43020467908</v>
      </c>
      <c r="E48" s="794">
        <f t="shared" si="31"/>
        <v>338614.22638942662</v>
      </c>
      <c r="F48" s="794">
        <f t="shared" si="31"/>
        <v>345735.18352528865</v>
      </c>
      <c r="G48" s="794">
        <f t="shared" si="31"/>
        <v>352997.01998211019</v>
      </c>
      <c r="H48" s="794">
        <f t="shared" si="31"/>
        <v>360402.50715165754</v>
      </c>
      <c r="I48" s="794">
        <f t="shared" si="31"/>
        <v>367954.47046769311</v>
      </c>
      <c r="J48" s="794">
        <f t="shared" si="31"/>
        <v>375655.79044523946</v>
      </c>
      <c r="K48" s="794">
        <f t="shared" si="31"/>
        <v>383509.40373938245</v>
      </c>
      <c r="L48" s="794">
        <f t="shared" si="31"/>
        <v>391518.30422396545</v>
      </c>
      <c r="M48" s="625"/>
    </row>
    <row r="49" spans="1:13">
      <c r="A49" s="1465" t="s">
        <v>384</v>
      </c>
      <c r="B49" s="1465"/>
      <c r="C49" s="447">
        <f>C40/(C42+C43+C44)</f>
        <v>17.130814104657855</v>
      </c>
      <c r="D49" s="447">
        <f t="shared" ref="D49:L49" si="32">D40/(D42+D43+D44)</f>
        <v>17.467596486106498</v>
      </c>
      <c r="E49" s="447">
        <f t="shared" si="32"/>
        <v>17.810869915474616</v>
      </c>
      <c r="F49" s="447">
        <f t="shared" si="32"/>
        <v>18.160753451307059</v>
      </c>
      <c r="G49" s="447">
        <f t="shared" si="32"/>
        <v>18.517368044552036</v>
      </c>
      <c r="H49" s="447">
        <f t="shared" si="32"/>
        <v>18.880836553920023</v>
      </c>
      <c r="I49" s="447">
        <f t="shared" si="32"/>
        <v>19.251283760523005</v>
      </c>
      <c r="J49" s="447">
        <f t="shared" si="32"/>
        <v>19.628836381734335</v>
      </c>
      <c r="K49" s="447">
        <f t="shared" si="32"/>
        <v>20.013623084206586</v>
      </c>
      <c r="L49" s="447">
        <f t="shared" si="32"/>
        <v>20.405774495981507</v>
      </c>
      <c r="M49" s="625"/>
    </row>
    <row r="50" spans="1:13" ht="12.75" customHeight="1">
      <c r="A50" s="1479" t="s">
        <v>413</v>
      </c>
      <c r="B50" s="1480"/>
      <c r="C50" s="448">
        <f>AVERAGE($C$23,$D$23,$E$23,$F$23,$G$23,$H$23,$I$23,$J$23,$K$23,$L$23,$C$49)</f>
        <v>15.569321150436144</v>
      </c>
      <c r="D50" s="448">
        <f>AVERAGE($C$23,$D$23,$E$23,$F$23,$G$23,$H$23,$I$23,$J$23,$K$23,$L$23,$C$49,$D$49)</f>
        <v>15.727510761742005</v>
      </c>
      <c r="E50" s="448">
        <f>AVERAGE($C$23,$D$23,$E$23,$F$23,$G$23,$H$23,$I$23,$J$23,$K$23,$L$23,$C$49,$D$49,$E$49)</f>
        <v>15.887769158182977</v>
      </c>
      <c r="F50" s="448">
        <f>AVERAGE($C$23,$D$23,$E$23,$F$23,$G$23,$H$23,$I$23,$J$23,$K$23,$L$23,$C$49,$D$49,$E$49,$F$49)</f>
        <v>16.05012517912041</v>
      </c>
      <c r="G50" s="448">
        <f>AVERAGE($C$23,$D$23,$E$23,$F$23,$G$23,$H$23,$I$23,$J$23,$K$23,$L$23,$C$49,$D$49,$E$49,$F$49,$G$49)</f>
        <v>16.21460803681585</v>
      </c>
      <c r="H50" s="448">
        <f>AVERAGE($C$23,$D$23,$E$23,$F$23,$G$23,$H$23,$I$23,$J$23,$K$23,$L$23,$C$49,$D$49,$E$49,$F$49,$G$49,$H$49)</f>
        <v>16.381247319134861</v>
      </c>
      <c r="I50" s="448">
        <f>AVERAGE($C$23,$D$23,$E$23,$F$23,$G$23,$H$23,$I$23,$J$23,$K$23,$L$23,$C$49,$D$49,$E$49,$F$49,$G$49,$H$49,$I$49)</f>
        <v>16.550072992157691</v>
      </c>
      <c r="J50" s="448">
        <f>AVERAGE($C$23,$D$23,$E$23,$F$23,$G$23,$H$23,$I$23,$J$23,$K$23,$L$23,$C$49,$D$49,$E$49,$F$49,$G$49,$H$49,$I$49,$J$49)</f>
        <v>16.72111540268973</v>
      </c>
      <c r="K50" s="448">
        <f>AVERAGE($C$23,$D$23,$E$23,$F$23,$G$23,$H$23,$I$23,$J$23,$K$23,$L$23,$C$49,$D$49,$E$49,$F$49,$G$49,$H$49,$I$49,$J$49,$K$49)</f>
        <v>16.894405280664301</v>
      </c>
      <c r="L50" s="448">
        <f>AVERAGE($C$23,$D$23,$E$23,$F$23,$G$23,$H$23,$I$23,$J$23,$K$23,$L$23,$C$49,$D$49,$E$49,$F$49,$G$49,$H$49,$I$49,$J$49,$K$49,$L$49)</f>
        <v>17.069973741430161</v>
      </c>
      <c r="M50" s="625"/>
    </row>
    <row r="51" spans="1:13">
      <c r="A51" s="805"/>
      <c r="B51" s="806"/>
      <c r="C51" s="696"/>
      <c r="D51" s="696"/>
      <c r="E51" s="696"/>
      <c r="F51" s="696"/>
      <c r="G51" s="696"/>
      <c r="H51" s="696"/>
      <c r="I51" s="696"/>
      <c r="J51" s="696"/>
      <c r="K51" s="696"/>
      <c r="L51" s="696"/>
      <c r="M51" s="807"/>
    </row>
  </sheetData>
  <sheetProtection selectLockedCells="1"/>
  <mergeCells count="34">
    <mergeCell ref="A11:B11"/>
    <mergeCell ref="A12:B12"/>
    <mergeCell ref="A13:B13"/>
    <mergeCell ref="A14:B14"/>
    <mergeCell ref="A16:B16"/>
    <mergeCell ref="A15:B15"/>
    <mergeCell ref="A7:B7"/>
    <mergeCell ref="A8:B8"/>
    <mergeCell ref="C4:L4"/>
    <mergeCell ref="A5:B5"/>
    <mergeCell ref="A6:B6"/>
    <mergeCell ref="A36:B36"/>
    <mergeCell ref="A49:B49"/>
    <mergeCell ref="A44:B44"/>
    <mergeCell ref="C30:L30"/>
    <mergeCell ref="A50:B50"/>
    <mergeCell ref="A31:B31"/>
    <mergeCell ref="A43:B43"/>
    <mergeCell ref="A17:B17"/>
    <mergeCell ref="A10:B10"/>
    <mergeCell ref="A40:B40"/>
    <mergeCell ref="A42:B42"/>
    <mergeCell ref="A47:B47"/>
    <mergeCell ref="A34:B34"/>
    <mergeCell ref="A21:B21"/>
    <mergeCell ref="A23:B23"/>
    <mergeCell ref="A18:B18"/>
    <mergeCell ref="A19:B19"/>
    <mergeCell ref="A22:B22"/>
    <mergeCell ref="A24:B24"/>
    <mergeCell ref="A38:B38"/>
    <mergeCell ref="A45:B45"/>
    <mergeCell ref="A32:B32"/>
    <mergeCell ref="A33:B33"/>
  </mergeCells>
  <phoneticPr fontId="54" type="noConversion"/>
  <printOptions horizontalCentered="1"/>
  <pageMargins left="0.5" right="0.25" top="0.5" bottom="0.5" header="0.3" footer="0.3"/>
  <pageSetup scale="85" firstPageNumber="25" orientation="portrait" r:id="rId1"/>
  <headerFooter>
    <oddFooter>&amp;L&amp;"Calibri,Regular"&amp;8CDBG-DR / NSP Restore Riverview Offsite RFP&amp;C 8&amp;R&amp;"Calibri,Regular"&amp;8 2/2021</oddFooter>
  </headerFooter>
  <ignoredErrors>
    <ignoredError sqref="K24:L24 C24:H24" evalError="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00B0F0"/>
    <pageSetUpPr fitToPage="1"/>
  </sheetPr>
  <dimension ref="A1:AN67"/>
  <sheetViews>
    <sheetView showGridLines="0" zoomScaleNormal="100" workbookViewId="0">
      <selection activeCell="N7" sqref="N7"/>
    </sheetView>
  </sheetViews>
  <sheetFormatPr defaultColWidth="10.7109375" defaultRowHeight="12.75"/>
  <cols>
    <col min="1" max="1" width="2.5703125" style="147" customWidth="1"/>
    <col min="2" max="2" width="3.5703125" style="58" bestFit="1" customWidth="1"/>
    <col min="3" max="3" width="2.7109375" style="53" customWidth="1"/>
    <col min="4" max="4" width="7.5703125" style="53" customWidth="1"/>
    <col min="5" max="5" width="2.7109375" style="53" customWidth="1"/>
    <col min="6" max="7" width="7.5703125" style="53" customWidth="1"/>
    <col min="8" max="8" width="12.7109375" style="53" customWidth="1"/>
    <col min="9" max="9" width="7.5703125" style="53" customWidth="1"/>
    <col min="10" max="11" width="8" style="53" customWidth="1"/>
    <col min="12" max="12" width="17.42578125" style="53" customWidth="1"/>
    <col min="13" max="14" width="11.28515625" style="53" customWidth="1"/>
    <col min="15" max="15" width="4" style="86" customWidth="1"/>
    <col min="16" max="39" width="10.7109375" style="86"/>
    <col min="40" max="16384" width="10.7109375" style="53"/>
  </cols>
  <sheetData>
    <row r="1" spans="1:40" s="147" customFormat="1">
      <c r="A1" s="594"/>
      <c r="B1" s="595"/>
      <c r="C1" s="596"/>
      <c r="D1" s="596"/>
      <c r="E1" s="596"/>
      <c r="F1" s="596"/>
      <c r="G1" s="596"/>
      <c r="H1" s="596"/>
      <c r="I1" s="596"/>
      <c r="J1" s="596"/>
      <c r="K1" s="596"/>
      <c r="L1" s="596"/>
      <c r="M1" s="596"/>
      <c r="N1" s="596"/>
      <c r="O1" s="754"/>
      <c r="P1" s="86"/>
      <c r="Q1" s="86"/>
      <c r="R1" s="86"/>
      <c r="S1" s="86"/>
      <c r="T1" s="86"/>
      <c r="U1" s="86"/>
      <c r="V1" s="86"/>
      <c r="W1" s="86"/>
      <c r="X1" s="86"/>
      <c r="Y1" s="86"/>
      <c r="Z1" s="86"/>
      <c r="AA1" s="86"/>
      <c r="AB1" s="86"/>
      <c r="AC1" s="86"/>
      <c r="AD1" s="86"/>
      <c r="AE1" s="86"/>
      <c r="AF1" s="86"/>
      <c r="AG1" s="86"/>
      <c r="AH1" s="86"/>
      <c r="AI1" s="86"/>
      <c r="AJ1" s="86"/>
      <c r="AK1" s="86"/>
      <c r="AL1" s="86"/>
      <c r="AM1" s="86"/>
    </row>
    <row r="2" spans="1:40">
      <c r="A2" s="598"/>
      <c r="B2" s="731" t="s">
        <v>95</v>
      </c>
      <c r="C2" s="637" t="s">
        <v>537</v>
      </c>
      <c r="D2" s="406"/>
      <c r="E2" s="406"/>
      <c r="F2" s="406"/>
      <c r="G2" s="406"/>
      <c r="H2" s="406"/>
      <c r="I2" s="406"/>
      <c r="J2" s="406"/>
      <c r="K2" s="406"/>
      <c r="L2" s="406"/>
      <c r="M2" s="406"/>
      <c r="N2" s="406"/>
      <c r="O2" s="629"/>
      <c r="AN2" s="86"/>
    </row>
    <row r="3" spans="1:40">
      <c r="A3" s="598"/>
      <c r="B3" s="637"/>
      <c r="C3" s="406"/>
      <c r="D3" s="406"/>
      <c r="E3" s="406"/>
      <c r="F3" s="406"/>
      <c r="G3" s="406"/>
      <c r="H3" s="406"/>
      <c r="I3" s="406"/>
      <c r="J3" s="406"/>
      <c r="K3" s="406"/>
      <c r="L3" s="406"/>
      <c r="M3" s="406"/>
      <c r="N3" s="406"/>
      <c r="O3" s="601"/>
    </row>
    <row r="4" spans="1:40" s="45" customFormat="1" ht="14.1" customHeight="1">
      <c r="A4" s="623"/>
      <c r="B4" s="771" t="s">
        <v>578</v>
      </c>
      <c r="C4" s="1320" t="s">
        <v>600</v>
      </c>
      <c r="D4" s="1320"/>
      <c r="E4" s="1320"/>
      <c r="F4" s="1320"/>
      <c r="G4" s="1320"/>
      <c r="H4" s="1320"/>
      <c r="I4" s="1320"/>
      <c r="J4" s="1320"/>
      <c r="K4" s="1320"/>
      <c r="L4" s="1320"/>
      <c r="M4" s="1320"/>
      <c r="N4" s="1320"/>
      <c r="O4" s="772"/>
      <c r="P4" s="90"/>
      <c r="Q4" s="90"/>
      <c r="R4" s="90"/>
      <c r="S4" s="90"/>
      <c r="T4" s="90"/>
      <c r="U4" s="90"/>
      <c r="V4" s="90"/>
      <c r="W4" s="90"/>
      <c r="X4" s="90"/>
      <c r="Y4" s="90"/>
      <c r="Z4" s="90"/>
      <c r="AA4" s="90"/>
      <c r="AB4" s="90"/>
      <c r="AC4" s="90"/>
      <c r="AD4" s="90"/>
      <c r="AE4" s="90"/>
      <c r="AF4" s="90"/>
      <c r="AG4" s="90"/>
      <c r="AH4" s="90"/>
      <c r="AI4" s="90"/>
      <c r="AJ4" s="90"/>
      <c r="AK4" s="90"/>
      <c r="AL4" s="90"/>
      <c r="AM4" s="90"/>
    </row>
    <row r="5" spans="1:40" s="45" customFormat="1" ht="14.1" customHeight="1">
      <c r="A5" s="623"/>
      <c r="B5" s="771"/>
      <c r="C5" s="773"/>
      <c r="D5" s="773"/>
      <c r="E5" s="773"/>
      <c r="F5" s="773"/>
      <c r="G5" s="773"/>
      <c r="H5" s="773"/>
      <c r="I5" s="773"/>
      <c r="J5" s="773"/>
      <c r="K5" s="773"/>
      <c r="L5" s="773"/>
      <c r="M5" s="773"/>
      <c r="N5" s="755" t="s">
        <v>752</v>
      </c>
      <c r="O5" s="772"/>
      <c r="P5" s="90"/>
      <c r="Q5" s="90"/>
      <c r="R5" s="90"/>
      <c r="S5" s="90"/>
      <c r="T5" s="90"/>
      <c r="U5" s="90"/>
      <c r="V5" s="90"/>
      <c r="W5" s="90"/>
      <c r="X5" s="90"/>
      <c r="Y5" s="90"/>
      <c r="Z5" s="90"/>
      <c r="AA5" s="90"/>
      <c r="AB5" s="90"/>
      <c r="AC5" s="90"/>
      <c r="AD5" s="90"/>
      <c r="AE5" s="90"/>
      <c r="AF5" s="90"/>
      <c r="AG5" s="90"/>
      <c r="AH5" s="90"/>
      <c r="AI5" s="90"/>
      <c r="AJ5" s="90"/>
      <c r="AK5" s="90"/>
      <c r="AL5" s="90"/>
      <c r="AM5" s="90"/>
    </row>
    <row r="6" spans="1:40" s="45" customFormat="1" ht="13.5" thickBot="1">
      <c r="A6" s="623"/>
      <c r="B6" s="771"/>
      <c r="C6" s="773"/>
      <c r="D6" s="774"/>
      <c r="E6" s="773"/>
      <c r="F6" s="773"/>
      <c r="G6" s="773"/>
      <c r="H6" s="773"/>
      <c r="I6" s="773"/>
      <c r="J6" s="773"/>
      <c r="K6" s="773"/>
      <c r="L6" s="773"/>
      <c r="M6" s="775" t="s">
        <v>541</v>
      </c>
      <c r="N6" s="773" t="s">
        <v>40</v>
      </c>
      <c r="O6" s="772"/>
      <c r="P6" s="90"/>
      <c r="Q6" s="90"/>
      <c r="R6" s="90"/>
      <c r="S6" s="90"/>
      <c r="T6" s="90"/>
      <c r="U6" s="90"/>
      <c r="V6" s="90"/>
      <c r="W6" s="90"/>
      <c r="X6" s="90"/>
      <c r="Y6" s="90"/>
      <c r="Z6" s="90"/>
      <c r="AA6" s="90"/>
      <c r="AB6" s="90"/>
      <c r="AC6" s="90"/>
      <c r="AD6" s="90"/>
      <c r="AE6" s="90"/>
      <c r="AF6" s="90"/>
      <c r="AG6" s="90"/>
      <c r="AH6" s="90"/>
      <c r="AI6" s="90"/>
      <c r="AJ6" s="90"/>
      <c r="AK6" s="90"/>
      <c r="AL6" s="90"/>
      <c r="AM6" s="90"/>
    </row>
    <row r="7" spans="1:40" ht="26.25" customHeight="1" thickBot="1">
      <c r="A7" s="598"/>
      <c r="B7" s="599"/>
      <c r="C7" s="607" t="s">
        <v>40</v>
      </c>
      <c r="D7" s="1515" t="s">
        <v>633</v>
      </c>
      <c r="E7" s="1515"/>
      <c r="F7" s="1515"/>
      <c r="G7" s="1515"/>
      <c r="H7" s="1515"/>
      <c r="I7" s="1515"/>
      <c r="J7" s="1515"/>
      <c r="K7" s="1515"/>
      <c r="L7" s="1515"/>
      <c r="M7" s="450">
        <v>20</v>
      </c>
      <c r="N7" s="426" t="s">
        <v>340</v>
      </c>
      <c r="O7" s="601"/>
    </row>
    <row r="8" spans="1:40" ht="6.75" customHeight="1" thickBot="1">
      <c r="A8" s="598"/>
      <c r="B8" s="599"/>
      <c r="C8" s="607"/>
      <c r="D8" s="776"/>
      <c r="E8" s="777" t="s">
        <v>40</v>
      </c>
      <c r="F8" s="776"/>
      <c r="G8" s="776"/>
      <c r="H8" s="776"/>
      <c r="I8" s="776"/>
      <c r="J8" s="776"/>
      <c r="K8" s="776"/>
      <c r="L8" s="776"/>
      <c r="M8" s="778"/>
      <c r="N8" s="776"/>
      <c r="O8" s="601"/>
    </row>
    <row r="9" spans="1:40" ht="26.25" customHeight="1" thickBot="1">
      <c r="A9" s="598"/>
      <c r="B9" s="599"/>
      <c r="C9" s="607"/>
      <c r="D9" s="1515" t="s">
        <v>634</v>
      </c>
      <c r="E9" s="1515"/>
      <c r="F9" s="1515"/>
      <c r="G9" s="1515"/>
      <c r="H9" s="1515"/>
      <c r="I9" s="1515"/>
      <c r="J9" s="1515"/>
      <c r="K9" s="1515"/>
      <c r="L9" s="1515"/>
      <c r="M9" s="450">
        <v>10</v>
      </c>
      <c r="N9" s="426" t="s">
        <v>340</v>
      </c>
      <c r="O9" s="601"/>
    </row>
    <row r="10" spans="1:40" s="147" customFormat="1" ht="6.75" customHeight="1" thickBot="1">
      <c r="A10" s="598"/>
      <c r="B10" s="599"/>
      <c r="C10" s="607"/>
      <c r="D10" s="776"/>
      <c r="E10" s="777"/>
      <c r="F10" s="776"/>
      <c r="G10" s="776"/>
      <c r="H10" s="776"/>
      <c r="I10" s="776"/>
      <c r="J10" s="776"/>
      <c r="K10" s="776"/>
      <c r="L10" s="776"/>
      <c r="M10" s="778"/>
      <c r="N10" s="776"/>
      <c r="O10" s="601"/>
      <c r="P10" s="86"/>
      <c r="Q10" s="86"/>
      <c r="R10" s="86"/>
      <c r="S10" s="86"/>
      <c r="T10" s="86"/>
      <c r="U10" s="86"/>
      <c r="V10" s="86"/>
      <c r="W10" s="86"/>
      <c r="X10" s="86"/>
      <c r="Y10" s="86"/>
      <c r="Z10" s="86"/>
      <c r="AA10" s="86"/>
      <c r="AB10" s="86"/>
      <c r="AC10" s="86"/>
      <c r="AD10" s="86"/>
      <c r="AE10" s="86"/>
      <c r="AF10" s="86"/>
      <c r="AG10" s="86"/>
      <c r="AH10" s="86"/>
      <c r="AI10" s="86"/>
      <c r="AJ10" s="86"/>
      <c r="AK10" s="86"/>
      <c r="AL10" s="86"/>
      <c r="AM10" s="86"/>
    </row>
    <row r="11" spans="1:40" s="147" customFormat="1" ht="13.5" thickBot="1">
      <c r="A11" s="598"/>
      <c r="B11" s="599"/>
      <c r="C11" s="607"/>
      <c r="D11" s="1515" t="s">
        <v>598</v>
      </c>
      <c r="E11" s="1515"/>
      <c r="F11" s="1515"/>
      <c r="G11" s="1515"/>
      <c r="H11" s="1515"/>
      <c r="I11" s="1515"/>
      <c r="J11" s="1515"/>
      <c r="K11" s="1515"/>
      <c r="L11" s="1515"/>
      <c r="M11" s="450">
        <v>0</v>
      </c>
      <c r="N11" s="426" t="s">
        <v>340</v>
      </c>
      <c r="O11" s="601"/>
      <c r="P11" s="86"/>
      <c r="Q11" s="86"/>
      <c r="R11" s="86"/>
      <c r="S11" s="86"/>
      <c r="T11" s="86"/>
      <c r="U11" s="86"/>
      <c r="V11" s="86"/>
      <c r="W11" s="86"/>
      <c r="X11" s="86"/>
      <c r="Y11" s="86"/>
      <c r="Z11" s="86"/>
      <c r="AA11" s="86"/>
      <c r="AB11" s="86"/>
      <c r="AC11" s="86"/>
      <c r="AD11" s="86"/>
      <c r="AE11" s="86"/>
      <c r="AF11" s="86"/>
      <c r="AG11" s="86"/>
      <c r="AH11" s="86"/>
      <c r="AI11" s="86"/>
      <c r="AJ11" s="86"/>
      <c r="AK11" s="86"/>
      <c r="AL11" s="86"/>
      <c r="AM11" s="86"/>
    </row>
    <row r="12" spans="1:40" s="147" customFormat="1" ht="6.75" customHeight="1">
      <c r="A12" s="598"/>
      <c r="B12" s="599"/>
      <c r="C12" s="607"/>
      <c r="D12" s="776"/>
      <c r="E12" s="776"/>
      <c r="F12" s="776"/>
      <c r="G12" s="776"/>
      <c r="H12" s="776"/>
      <c r="I12" s="776"/>
      <c r="J12" s="776"/>
      <c r="K12" s="776"/>
      <c r="L12" s="776"/>
      <c r="M12" s="776"/>
      <c r="N12" s="776"/>
      <c r="O12" s="601"/>
      <c r="P12" s="86"/>
      <c r="Q12" s="86"/>
      <c r="R12" s="86"/>
      <c r="S12" s="86"/>
      <c r="T12" s="86"/>
      <c r="U12" s="86"/>
      <c r="V12" s="86"/>
      <c r="W12" s="86"/>
      <c r="X12" s="86"/>
      <c r="Y12" s="86"/>
      <c r="Z12" s="86"/>
      <c r="AA12" s="86"/>
      <c r="AB12" s="86"/>
      <c r="AC12" s="86"/>
      <c r="AD12" s="86"/>
      <c r="AE12" s="86"/>
      <c r="AF12" s="86"/>
      <c r="AG12" s="86"/>
      <c r="AH12" s="86"/>
      <c r="AI12" s="86"/>
      <c r="AJ12" s="86"/>
      <c r="AK12" s="86"/>
      <c r="AL12" s="86"/>
      <c r="AM12" s="86"/>
    </row>
    <row r="13" spans="1:40">
      <c r="A13" s="598"/>
      <c r="B13" s="599"/>
      <c r="C13" s="779" t="s">
        <v>543</v>
      </c>
      <c r="D13" s="763"/>
      <c r="E13" s="776"/>
      <c r="F13" s="776"/>
      <c r="G13" s="776"/>
      <c r="H13" s="776"/>
      <c r="I13" s="776"/>
      <c r="J13" s="776"/>
      <c r="K13" s="776"/>
      <c r="L13" s="776"/>
      <c r="M13" s="776"/>
      <c r="N13" s="776"/>
      <c r="O13" s="601"/>
    </row>
    <row r="14" spans="1:40" ht="6" customHeight="1" thickBot="1">
      <c r="A14" s="598"/>
      <c r="B14" s="602"/>
      <c r="C14" s="603"/>
      <c r="D14" s="603"/>
      <c r="E14" s="603"/>
      <c r="F14" s="600"/>
      <c r="G14" s="600"/>
      <c r="H14" s="600"/>
      <c r="I14" s="600"/>
      <c r="J14" s="600"/>
      <c r="K14" s="603"/>
      <c r="L14" s="600"/>
      <c r="M14" s="600"/>
      <c r="N14" s="600"/>
      <c r="O14" s="601"/>
    </row>
    <row r="15" spans="1:40" ht="19.149999999999999" customHeight="1" thickBot="1">
      <c r="A15" s="598"/>
      <c r="B15" s="533"/>
      <c r="C15" s="1511" t="s">
        <v>375</v>
      </c>
      <c r="D15" s="1512"/>
      <c r="E15" s="1512"/>
      <c r="F15" s="1512"/>
      <c r="G15" s="1512"/>
      <c r="H15" s="1512"/>
      <c r="I15" s="1512"/>
      <c r="J15" s="1512"/>
      <c r="K15" s="1512"/>
      <c r="L15" s="1513"/>
      <c r="M15" s="1509" t="s">
        <v>224</v>
      </c>
      <c r="N15" s="1510"/>
      <c r="O15" s="601"/>
      <c r="AM15" s="53"/>
    </row>
    <row r="16" spans="1:40" ht="54" customHeight="1" thickBot="1">
      <c r="A16" s="598"/>
      <c r="B16" s="533"/>
      <c r="C16" s="1514" t="s">
        <v>376</v>
      </c>
      <c r="D16" s="1508"/>
      <c r="E16" s="1508"/>
      <c r="F16" s="1508"/>
      <c r="G16" s="1508"/>
      <c r="H16" s="1508"/>
      <c r="I16" s="508" t="s">
        <v>67</v>
      </c>
      <c r="J16" s="508" t="s">
        <v>90</v>
      </c>
      <c r="K16" s="1508" t="s">
        <v>808</v>
      </c>
      <c r="L16" s="1508"/>
      <c r="M16" s="508" t="s">
        <v>225</v>
      </c>
      <c r="N16" s="392" t="s">
        <v>829</v>
      </c>
      <c r="O16" s="601"/>
      <c r="AM16" s="53"/>
    </row>
    <row r="17" spans="1:39" ht="17.25" customHeight="1">
      <c r="A17" s="598"/>
      <c r="B17" s="533"/>
      <c r="C17" s="1493"/>
      <c r="D17" s="1494"/>
      <c r="E17" s="1494"/>
      <c r="F17" s="1494"/>
      <c r="G17" s="1494"/>
      <c r="H17" s="1494"/>
      <c r="I17" s="1495"/>
      <c r="J17" s="1497" t="s">
        <v>340</v>
      </c>
      <c r="K17" s="1499"/>
      <c r="L17" s="1500"/>
      <c r="M17" s="1503" t="s">
        <v>340</v>
      </c>
      <c r="N17" s="1489" t="s">
        <v>340</v>
      </c>
      <c r="O17" s="601"/>
      <c r="AM17" s="53"/>
    </row>
    <row r="18" spans="1:39" ht="17.25" customHeight="1" thickBot="1">
      <c r="A18" s="598"/>
      <c r="B18" s="533"/>
      <c r="C18" s="1491"/>
      <c r="D18" s="1492"/>
      <c r="E18" s="1492"/>
      <c r="F18" s="1492"/>
      <c r="G18" s="1492"/>
      <c r="H18" s="1492"/>
      <c r="I18" s="1496"/>
      <c r="J18" s="1498"/>
      <c r="K18" s="1501"/>
      <c r="L18" s="1502"/>
      <c r="M18" s="1504"/>
      <c r="N18" s="1490"/>
      <c r="O18" s="601"/>
      <c r="AM18" s="53"/>
    </row>
    <row r="19" spans="1:39" ht="17.25" customHeight="1">
      <c r="A19" s="598"/>
      <c r="B19" s="533"/>
      <c r="C19" s="1493"/>
      <c r="D19" s="1494"/>
      <c r="E19" s="1494"/>
      <c r="F19" s="1494"/>
      <c r="G19" s="1494"/>
      <c r="H19" s="1494"/>
      <c r="I19" s="1495"/>
      <c r="J19" s="1497" t="s">
        <v>340</v>
      </c>
      <c r="K19" s="1499"/>
      <c r="L19" s="1500"/>
      <c r="M19" s="1503" t="s">
        <v>340</v>
      </c>
      <c r="N19" s="1489" t="s">
        <v>340</v>
      </c>
      <c r="O19" s="601"/>
      <c r="AM19" s="53"/>
    </row>
    <row r="20" spans="1:39" ht="17.25" customHeight="1" thickBot="1">
      <c r="A20" s="598"/>
      <c r="B20" s="533"/>
      <c r="C20" s="1491"/>
      <c r="D20" s="1492"/>
      <c r="E20" s="1492"/>
      <c r="F20" s="1492"/>
      <c r="G20" s="1492"/>
      <c r="H20" s="1492"/>
      <c r="I20" s="1496"/>
      <c r="J20" s="1498" t="s">
        <v>340</v>
      </c>
      <c r="K20" s="1501"/>
      <c r="L20" s="1502"/>
      <c r="M20" s="1504" t="s">
        <v>340</v>
      </c>
      <c r="N20" s="1490" t="s">
        <v>340</v>
      </c>
      <c r="O20" s="601"/>
      <c r="AM20" s="53"/>
    </row>
    <row r="21" spans="1:39" ht="17.25" customHeight="1">
      <c r="A21" s="598"/>
      <c r="B21" s="533"/>
      <c r="C21" s="1493"/>
      <c r="D21" s="1494"/>
      <c r="E21" s="1494"/>
      <c r="F21" s="1494"/>
      <c r="G21" s="1494"/>
      <c r="H21" s="1494"/>
      <c r="I21" s="1495"/>
      <c r="J21" s="1497" t="s">
        <v>340</v>
      </c>
      <c r="K21" s="1499"/>
      <c r="L21" s="1500"/>
      <c r="M21" s="1503" t="s">
        <v>340</v>
      </c>
      <c r="N21" s="1489" t="s">
        <v>340</v>
      </c>
      <c r="O21" s="601"/>
      <c r="AM21" s="53"/>
    </row>
    <row r="22" spans="1:39" ht="17.25" customHeight="1" thickBot="1">
      <c r="A22" s="598"/>
      <c r="B22" s="533"/>
      <c r="C22" s="1491"/>
      <c r="D22" s="1492"/>
      <c r="E22" s="1492"/>
      <c r="F22" s="1492"/>
      <c r="G22" s="1492"/>
      <c r="H22" s="1492"/>
      <c r="I22" s="1496"/>
      <c r="J22" s="1498" t="s">
        <v>340</v>
      </c>
      <c r="K22" s="1501"/>
      <c r="L22" s="1502"/>
      <c r="M22" s="1504" t="s">
        <v>340</v>
      </c>
      <c r="N22" s="1490" t="s">
        <v>340</v>
      </c>
      <c r="O22" s="601"/>
      <c r="AM22" s="53"/>
    </row>
    <row r="23" spans="1:39" ht="17.25" customHeight="1">
      <c r="A23" s="598"/>
      <c r="B23" s="533"/>
      <c r="C23" s="1493"/>
      <c r="D23" s="1494"/>
      <c r="E23" s="1494"/>
      <c r="F23" s="1494"/>
      <c r="G23" s="1494"/>
      <c r="H23" s="1494"/>
      <c r="I23" s="1495"/>
      <c r="J23" s="1497" t="s">
        <v>340</v>
      </c>
      <c r="K23" s="1499"/>
      <c r="L23" s="1500"/>
      <c r="M23" s="1503" t="s">
        <v>340</v>
      </c>
      <c r="N23" s="1489" t="s">
        <v>340</v>
      </c>
      <c r="O23" s="601"/>
      <c r="AM23" s="53"/>
    </row>
    <row r="24" spans="1:39" ht="17.25" customHeight="1" thickBot="1">
      <c r="A24" s="598"/>
      <c r="B24" s="533"/>
      <c r="C24" s="1491"/>
      <c r="D24" s="1492"/>
      <c r="E24" s="1492"/>
      <c r="F24" s="1492"/>
      <c r="G24" s="1492"/>
      <c r="H24" s="1492"/>
      <c r="I24" s="1496"/>
      <c r="J24" s="1498" t="s">
        <v>340</v>
      </c>
      <c r="K24" s="1501"/>
      <c r="L24" s="1502"/>
      <c r="M24" s="1504" t="s">
        <v>340</v>
      </c>
      <c r="N24" s="1490" t="s">
        <v>340</v>
      </c>
      <c r="O24" s="601"/>
      <c r="AM24" s="53"/>
    </row>
    <row r="25" spans="1:39" ht="17.25" customHeight="1">
      <c r="A25" s="598"/>
      <c r="B25" s="533"/>
      <c r="C25" s="1493"/>
      <c r="D25" s="1494"/>
      <c r="E25" s="1494"/>
      <c r="F25" s="1494"/>
      <c r="G25" s="1494"/>
      <c r="H25" s="1494"/>
      <c r="I25" s="1495"/>
      <c r="J25" s="1497" t="s">
        <v>340</v>
      </c>
      <c r="K25" s="1499"/>
      <c r="L25" s="1500"/>
      <c r="M25" s="1503" t="s">
        <v>340</v>
      </c>
      <c r="N25" s="1489" t="s">
        <v>340</v>
      </c>
      <c r="O25" s="601"/>
      <c r="AM25" s="53"/>
    </row>
    <row r="26" spans="1:39" ht="17.25" customHeight="1" thickBot="1">
      <c r="A26" s="598"/>
      <c r="B26" s="533"/>
      <c r="C26" s="1491"/>
      <c r="D26" s="1492"/>
      <c r="E26" s="1492"/>
      <c r="F26" s="1492"/>
      <c r="G26" s="1492"/>
      <c r="H26" s="1492"/>
      <c r="I26" s="1496"/>
      <c r="J26" s="1498" t="s">
        <v>340</v>
      </c>
      <c r="K26" s="1501"/>
      <c r="L26" s="1502"/>
      <c r="M26" s="1504" t="s">
        <v>340</v>
      </c>
      <c r="N26" s="1490" t="s">
        <v>340</v>
      </c>
      <c r="O26" s="601"/>
      <c r="AM26" s="53"/>
    </row>
    <row r="27" spans="1:39" ht="17.25" customHeight="1">
      <c r="A27" s="598"/>
      <c r="B27" s="533"/>
      <c r="C27" s="1493"/>
      <c r="D27" s="1494"/>
      <c r="E27" s="1494"/>
      <c r="F27" s="1494"/>
      <c r="G27" s="1494"/>
      <c r="H27" s="1494"/>
      <c r="I27" s="1495"/>
      <c r="J27" s="1497" t="s">
        <v>340</v>
      </c>
      <c r="K27" s="1499"/>
      <c r="L27" s="1500"/>
      <c r="M27" s="1503" t="s">
        <v>340</v>
      </c>
      <c r="N27" s="1489" t="s">
        <v>340</v>
      </c>
      <c r="O27" s="601"/>
      <c r="AM27" s="53"/>
    </row>
    <row r="28" spans="1:39" ht="17.25" customHeight="1" thickBot="1">
      <c r="A28" s="598"/>
      <c r="B28" s="533"/>
      <c r="C28" s="1491"/>
      <c r="D28" s="1492"/>
      <c r="E28" s="1492"/>
      <c r="F28" s="1492"/>
      <c r="G28" s="1492"/>
      <c r="H28" s="1492"/>
      <c r="I28" s="1496"/>
      <c r="J28" s="1498" t="s">
        <v>340</v>
      </c>
      <c r="K28" s="1501"/>
      <c r="L28" s="1502"/>
      <c r="M28" s="1504" t="s">
        <v>340</v>
      </c>
      <c r="N28" s="1490" t="s">
        <v>340</v>
      </c>
      <c r="O28" s="601"/>
      <c r="AM28" s="53"/>
    </row>
    <row r="29" spans="1:39" ht="17.25" customHeight="1">
      <c r="A29" s="598"/>
      <c r="B29" s="533"/>
      <c r="C29" s="1493"/>
      <c r="D29" s="1494"/>
      <c r="E29" s="1494"/>
      <c r="F29" s="1494"/>
      <c r="G29" s="1494"/>
      <c r="H29" s="1494"/>
      <c r="I29" s="1495"/>
      <c r="J29" s="1497" t="s">
        <v>340</v>
      </c>
      <c r="K29" s="1499"/>
      <c r="L29" s="1500"/>
      <c r="M29" s="1503" t="s">
        <v>340</v>
      </c>
      <c r="N29" s="1489" t="s">
        <v>340</v>
      </c>
      <c r="O29" s="601"/>
      <c r="AM29" s="53"/>
    </row>
    <row r="30" spans="1:39" ht="17.25" customHeight="1" thickBot="1">
      <c r="A30" s="598"/>
      <c r="B30" s="533"/>
      <c r="C30" s="1491"/>
      <c r="D30" s="1492"/>
      <c r="E30" s="1492"/>
      <c r="F30" s="1492"/>
      <c r="G30" s="1492"/>
      <c r="H30" s="1492"/>
      <c r="I30" s="1496"/>
      <c r="J30" s="1498" t="s">
        <v>340</v>
      </c>
      <c r="K30" s="1501"/>
      <c r="L30" s="1502"/>
      <c r="M30" s="1504" t="s">
        <v>340</v>
      </c>
      <c r="N30" s="1490" t="s">
        <v>340</v>
      </c>
      <c r="O30" s="601"/>
      <c r="AM30" s="53"/>
    </row>
    <row r="31" spans="1:39" ht="17.25" customHeight="1">
      <c r="A31" s="598"/>
      <c r="B31" s="533"/>
      <c r="C31" s="1493"/>
      <c r="D31" s="1494"/>
      <c r="E31" s="1494"/>
      <c r="F31" s="1494"/>
      <c r="G31" s="1494"/>
      <c r="H31" s="1494"/>
      <c r="I31" s="1495"/>
      <c r="J31" s="1497" t="s">
        <v>340</v>
      </c>
      <c r="K31" s="1499"/>
      <c r="L31" s="1500"/>
      <c r="M31" s="1503" t="s">
        <v>340</v>
      </c>
      <c r="N31" s="1489" t="s">
        <v>340</v>
      </c>
      <c r="O31" s="601"/>
      <c r="AM31" s="53"/>
    </row>
    <row r="32" spans="1:39" ht="17.25" customHeight="1" thickBot="1">
      <c r="A32" s="598"/>
      <c r="B32" s="533"/>
      <c r="C32" s="1491"/>
      <c r="D32" s="1492"/>
      <c r="E32" s="1492"/>
      <c r="F32" s="1492"/>
      <c r="G32" s="1492"/>
      <c r="H32" s="1492"/>
      <c r="I32" s="1496"/>
      <c r="J32" s="1498" t="s">
        <v>340</v>
      </c>
      <c r="K32" s="1501"/>
      <c r="L32" s="1502"/>
      <c r="M32" s="1504" t="s">
        <v>340</v>
      </c>
      <c r="N32" s="1490" t="s">
        <v>340</v>
      </c>
      <c r="O32" s="601"/>
      <c r="AM32" s="53"/>
    </row>
    <row r="33" spans="1:39" ht="11.25" customHeight="1">
      <c r="A33" s="598"/>
      <c r="B33" s="406"/>
      <c r="C33" s="406"/>
      <c r="D33" s="406"/>
      <c r="E33" s="406"/>
      <c r="F33" s="406"/>
      <c r="G33" s="406"/>
      <c r="H33" s="406"/>
      <c r="I33" s="406"/>
      <c r="J33" s="406"/>
      <c r="K33" s="406"/>
      <c r="L33" s="406"/>
      <c r="M33" s="406"/>
      <c r="N33" s="406"/>
      <c r="O33" s="601"/>
    </row>
    <row r="34" spans="1:39">
      <c r="A34" s="598"/>
      <c r="B34" s="637" t="s">
        <v>42</v>
      </c>
      <c r="C34" s="406" t="s">
        <v>599</v>
      </c>
      <c r="D34" s="406"/>
      <c r="E34" s="406"/>
      <c r="F34" s="406"/>
      <c r="G34" s="406"/>
      <c r="H34" s="406"/>
      <c r="I34" s="406"/>
      <c r="J34" s="406"/>
      <c r="K34" s="406"/>
      <c r="L34" s="406"/>
      <c r="M34" s="406"/>
      <c r="N34" s="755" t="s">
        <v>752</v>
      </c>
      <c r="O34" s="601" t="s">
        <v>40</v>
      </c>
    </row>
    <row r="35" spans="1:39" ht="13.5" thickBot="1">
      <c r="A35" s="598"/>
      <c r="B35" s="637"/>
      <c r="C35" s="406"/>
      <c r="D35" s="406"/>
      <c r="E35" s="406"/>
      <c r="F35" s="406"/>
      <c r="G35" s="406"/>
      <c r="H35" s="406"/>
      <c r="I35" s="406"/>
      <c r="J35" s="406"/>
      <c r="K35" s="406"/>
      <c r="L35" s="406"/>
      <c r="M35" s="406" t="s">
        <v>541</v>
      </c>
      <c r="N35" s="406"/>
      <c r="O35" s="601" t="s">
        <v>40</v>
      </c>
    </row>
    <row r="36" spans="1:39" ht="24.75" customHeight="1" thickBot="1">
      <c r="A36" s="598"/>
      <c r="B36" s="637"/>
      <c r="C36" s="1505" t="s">
        <v>765</v>
      </c>
      <c r="D36" s="1505"/>
      <c r="E36" s="1505"/>
      <c r="F36" s="1505"/>
      <c r="G36" s="1505"/>
      <c r="H36" s="1505"/>
      <c r="I36" s="1505"/>
      <c r="J36" s="1505"/>
      <c r="K36" s="1505"/>
      <c r="L36" s="1505"/>
      <c r="M36" s="450">
        <v>5</v>
      </c>
      <c r="N36" s="452" t="b">
        <f>IF(OR('Pg. 2 Dev Team &amp; Sched'!E7=TRUE,'Pg. 2 Dev Team &amp; Sched'!E8=TRUE,'Pg. 2 Dev Team &amp; Sched'!E9=TRUE,'Pg. 2 Dev Team &amp; Sched'!E10=TRUE,'Pg. 2 Dev Team &amp; Sched'!E11=TRUE,'Pg. 2 Dev Team &amp; Sched'!E12,'Pg. 2 Dev Team &amp; Sched'!E13,'Pg. 2 Dev Team &amp; Sched'!E14,'Pg. 2 Dev Team &amp; Sched'!E15,'Pg. 2 Dev Team &amp; Sched'!E16,'Pg. 2 Dev Team &amp; Sched'!E17,'Pg. 2 Dev Team &amp; Sched'!E18,'Pg. 2 Dev Team &amp; Sched'!E19,'Pg. 2 Dev Team &amp; Sched'!E20,'Pg. 2 Dev Team &amp; Sched'!E21,'Pg. 2 Dev Team &amp; Sched'!E22,'Pg. 2 Dev Team &amp; Sched'!E23,'Pg. 2 Dev Team &amp; Sched'!F7=TRUE,'Pg. 2 Dev Team &amp; Sched'!F8=TRUE,'Pg. 2 Dev Team &amp; Sched'!F9=TRUE,'Pg. 2 Dev Team &amp; Sched'!F10=TRUE,'Pg. 2 Dev Team &amp; Sched'!F11=TRUE,'Pg. 2 Dev Team &amp; Sched'!F12=TRUE,'Pg. 2 Dev Team &amp; Sched'!F13=TRUE,'Pg. 2 Dev Team &amp; Sched'!F14=TRUE,'Pg. 2 Dev Team &amp; Sched'!F15=TRUE,'Pg. 2 Dev Team &amp; Sched'!F16=TRUE,'Pg. 2 Dev Team &amp; Sched'!F17=TRUE,'Pg. 2 Dev Team &amp; Sched'!F18=TRUE,'Pg. 2 Dev Team &amp; Sched'!F19=TRUE,'Pg. 2 Dev Team &amp; Sched'!F20=TRUE,'Pg. 2 Dev Team &amp; Sched'!F21=TRUE,'Pg. 2 Dev Team &amp; Sched'!F22=TRUE,'Pg. 2 Dev Team &amp; Sched'!F23=TRUE),TRUE,FALSE)</f>
        <v>0</v>
      </c>
      <c r="O36" s="780"/>
    </row>
    <row r="37" spans="1:39" s="59" customFormat="1" ht="6.75" customHeight="1" thickBot="1">
      <c r="A37" s="730"/>
      <c r="B37" s="637"/>
      <c r="C37" s="761"/>
      <c r="D37" s="761"/>
      <c r="E37" s="761"/>
      <c r="F37" s="761"/>
      <c r="G37" s="761"/>
      <c r="H37" s="761"/>
      <c r="I37" s="761"/>
      <c r="J37" s="761"/>
      <c r="K37" s="761"/>
      <c r="L37" s="761"/>
      <c r="M37" s="781"/>
      <c r="N37" s="261"/>
      <c r="O37" s="782"/>
      <c r="P37" s="148"/>
      <c r="Q37" s="148"/>
      <c r="R37" s="148"/>
      <c r="S37" s="148"/>
      <c r="T37" s="148"/>
      <c r="U37" s="148"/>
      <c r="V37" s="148"/>
      <c r="W37" s="148"/>
      <c r="X37" s="148"/>
      <c r="Y37" s="148"/>
      <c r="Z37" s="148"/>
      <c r="AA37" s="148"/>
      <c r="AB37" s="148"/>
      <c r="AC37" s="148"/>
      <c r="AD37" s="148"/>
      <c r="AE37" s="148"/>
      <c r="AF37" s="148"/>
      <c r="AG37" s="148"/>
      <c r="AH37" s="148"/>
      <c r="AI37" s="148"/>
      <c r="AJ37" s="148"/>
      <c r="AK37" s="148"/>
      <c r="AL37" s="148"/>
      <c r="AM37" s="148"/>
    </row>
    <row r="38" spans="1:39" s="147" customFormat="1" ht="12.75" customHeight="1" thickBot="1">
      <c r="A38" s="598"/>
      <c r="B38" s="771"/>
      <c r="C38" s="1506" t="s">
        <v>766</v>
      </c>
      <c r="D38" s="1506"/>
      <c r="E38" s="1506"/>
      <c r="F38" s="1506"/>
      <c r="G38" s="1506"/>
      <c r="H38" s="1506"/>
      <c r="I38" s="1506"/>
      <c r="J38" s="1506"/>
      <c r="K38" s="1506"/>
      <c r="L38" s="1507"/>
      <c r="M38" s="450">
        <v>0</v>
      </c>
      <c r="N38" s="452" t="b">
        <f>IF(OR('Pg. 2 Dev Team &amp; Sched'!E9=TRUE,'Pg. 2 Dev Team &amp; Sched'!E10=TRUE,'Pg. 2 Dev Team &amp; Sched'!E11=TRUE,'Pg. 2 Dev Team &amp; Sched'!E12=TRUE,'Pg. 2 Dev Team &amp; Sched'!E13=TRUE,'Pg. 2 Dev Team &amp; Sched'!E14,'Pg. 2 Dev Team &amp; Sched'!E15,'Pg. 2 Dev Team &amp; Sched'!E16,'Pg. 2 Dev Team &amp; Sched'!E17,'Pg. 2 Dev Team &amp; Sched'!E18,'Pg. 2 Dev Team &amp; Sched'!E19,'Pg. 2 Dev Team &amp; Sched'!E20,'Pg. 2 Dev Team &amp; Sched'!E21,'Pg. 2 Dev Team &amp; Sched'!E22,'Pg. 2 Dev Team &amp; Sched'!E23,'Pg. 2 Dev Team &amp; Sched'!E24,'Pg. 2 Dev Team &amp; Sched'!E25,'Pg. 2 Dev Team &amp; Sched'!F9=TRUE,'Pg. 2 Dev Team &amp; Sched'!F10=TRUE,'Pg. 2 Dev Team &amp; Sched'!F11=TRUE,'Pg. 2 Dev Team &amp; Sched'!F12=TRUE,'Pg. 2 Dev Team &amp; Sched'!F13=TRUE,'Pg. 2 Dev Team &amp; Sched'!F14=TRUE,'Pg. 2 Dev Team &amp; Sched'!F15=TRUE,'Pg. 2 Dev Team &amp; Sched'!F16=TRUE,'Pg. 2 Dev Team &amp; Sched'!F17=TRUE,'Pg. 2 Dev Team &amp; Sched'!F18=TRUE,'Pg. 2 Dev Team &amp; Sched'!F19=TRUE,'Pg. 2 Dev Team &amp; Sched'!F20=TRUE,'Pg. 2 Dev Team &amp; Sched'!F21=TRUE,'Pg. 2 Dev Team &amp; Sched'!F22=TRUE,'Pg. 2 Dev Team &amp; Sched'!F23=TRUE,'Pg. 2 Dev Team &amp; Sched'!F24=TRUE,'Pg. 2 Dev Team &amp; Sched'!F25=TRUE),FALSE,TRUE)</f>
        <v>1</v>
      </c>
      <c r="O38" s="601"/>
      <c r="P38" s="86"/>
      <c r="Q38" s="86"/>
      <c r="R38" s="86"/>
      <c r="S38" s="86"/>
      <c r="T38" s="86"/>
      <c r="U38" s="86"/>
      <c r="V38" s="86"/>
      <c r="W38" s="86"/>
      <c r="X38" s="86"/>
      <c r="Y38" s="86"/>
      <c r="Z38" s="86"/>
      <c r="AA38" s="86"/>
      <c r="AB38" s="86"/>
      <c r="AC38" s="86"/>
      <c r="AD38" s="86"/>
      <c r="AE38" s="86"/>
      <c r="AF38" s="86"/>
      <c r="AG38" s="86"/>
      <c r="AH38" s="86"/>
      <c r="AI38" s="86"/>
      <c r="AJ38" s="86"/>
      <c r="AK38" s="86"/>
      <c r="AL38" s="86"/>
      <c r="AM38" s="86"/>
    </row>
    <row r="39" spans="1:39" ht="12" customHeight="1">
      <c r="A39" s="598"/>
      <c r="B39" s="637"/>
      <c r="C39" s="406"/>
      <c r="D39" s="406"/>
      <c r="E39" s="406"/>
      <c r="F39" s="406"/>
      <c r="G39" s="406"/>
      <c r="H39" s="406"/>
      <c r="I39" s="406"/>
      <c r="J39" s="406"/>
      <c r="K39" s="406"/>
      <c r="L39" s="406"/>
      <c r="M39" s="406"/>
      <c r="N39" s="406"/>
      <c r="O39" s="601"/>
    </row>
    <row r="40" spans="1:39">
      <c r="A40" s="598"/>
      <c r="B40" s="637" t="s">
        <v>43</v>
      </c>
      <c r="C40" s="765" t="s">
        <v>864</v>
      </c>
      <c r="D40" s="640"/>
      <c r="E40" s="640"/>
      <c r="F40" s="640"/>
      <c r="G40" s="640"/>
      <c r="H40" s="640"/>
      <c r="I40" s="640"/>
      <c r="J40" s="640"/>
      <c r="K40" s="406"/>
      <c r="L40" s="406"/>
      <c r="M40" s="406"/>
      <c r="N40" s="755" t="s">
        <v>776</v>
      </c>
      <c r="O40" s="601"/>
    </row>
    <row r="41" spans="1:39" ht="13.5" thickBot="1">
      <c r="A41" s="598"/>
      <c r="B41" s="637"/>
      <c r="C41" s="761"/>
      <c r="D41" s="761"/>
      <c r="E41" s="761"/>
      <c r="F41" s="761"/>
      <c r="G41" s="761"/>
      <c r="H41" s="761"/>
      <c r="I41" s="761"/>
      <c r="J41" s="761"/>
      <c r="K41" s="761"/>
      <c r="L41" s="761"/>
      <c r="M41" s="406" t="s">
        <v>541</v>
      </c>
      <c r="N41" s="406"/>
      <c r="O41" s="601"/>
    </row>
    <row r="42" spans="1:39" ht="13.5" customHeight="1" thickBot="1">
      <c r="A42" s="598"/>
      <c r="B42" s="637"/>
      <c r="C42" s="1505" t="s">
        <v>779</v>
      </c>
      <c r="D42" s="1505"/>
      <c r="E42" s="1505"/>
      <c r="F42" s="1505"/>
      <c r="G42" s="1505"/>
      <c r="H42" s="1505"/>
      <c r="I42" s="1505"/>
      <c r="J42" s="1505"/>
      <c r="K42" s="1505"/>
      <c r="L42" s="1505"/>
      <c r="M42" s="449">
        <v>15</v>
      </c>
      <c r="N42" s="426" t="b">
        <v>1</v>
      </c>
      <c r="O42" s="601"/>
    </row>
    <row r="43" spans="1:39">
      <c r="A43" s="598"/>
      <c r="B43" s="637"/>
      <c r="C43" s="761"/>
      <c r="D43" s="1517" t="s">
        <v>40</v>
      </c>
      <c r="E43" s="1517"/>
      <c r="F43" s="1517"/>
      <c r="G43" s="1517"/>
      <c r="H43" s="1517"/>
      <c r="I43" s="1517"/>
      <c r="J43" s="1517"/>
      <c r="K43" s="1517"/>
      <c r="L43" s="761"/>
      <c r="M43" s="783"/>
      <c r="N43" s="763"/>
      <c r="O43" s="601"/>
    </row>
    <row r="44" spans="1:39" s="147" customFormat="1" ht="9.75" customHeight="1">
      <c r="A44" s="598"/>
      <c r="B44" s="637"/>
      <c r="C44" s="1083"/>
      <c r="D44" s="1083"/>
      <c r="E44" s="1083"/>
      <c r="F44" s="1083"/>
      <c r="G44" s="1083"/>
      <c r="H44" s="1083"/>
      <c r="I44" s="1083"/>
      <c r="J44" s="1083"/>
      <c r="K44" s="1083"/>
      <c r="L44" s="1083"/>
      <c r="M44" s="783"/>
      <c r="N44" s="763"/>
      <c r="O44" s="601"/>
      <c r="P44" s="86"/>
      <c r="Q44" s="86"/>
      <c r="R44" s="86"/>
      <c r="S44" s="86"/>
      <c r="T44" s="86"/>
      <c r="U44" s="86"/>
      <c r="V44" s="86"/>
      <c r="W44" s="86"/>
      <c r="X44" s="86"/>
      <c r="Y44" s="86"/>
      <c r="Z44" s="86"/>
      <c r="AA44" s="86"/>
      <c r="AB44" s="86"/>
      <c r="AC44" s="86"/>
      <c r="AD44" s="86"/>
      <c r="AE44" s="86"/>
      <c r="AF44" s="86"/>
      <c r="AG44" s="86"/>
      <c r="AH44" s="86"/>
      <c r="AI44" s="86"/>
      <c r="AJ44" s="86"/>
      <c r="AK44" s="86"/>
      <c r="AL44" s="86"/>
      <c r="AM44" s="86"/>
    </row>
    <row r="45" spans="1:39" s="147" customFormat="1">
      <c r="A45" s="598"/>
      <c r="B45" s="1090" t="s">
        <v>44</v>
      </c>
      <c r="C45" s="1091" t="s">
        <v>863</v>
      </c>
      <c r="D45" s="1092"/>
      <c r="E45" s="1092"/>
      <c r="F45" s="1092"/>
      <c r="G45" s="1092"/>
      <c r="H45" s="1092"/>
      <c r="I45" s="1092"/>
      <c r="J45" s="1092"/>
      <c r="K45" s="328"/>
      <c r="L45" s="328"/>
      <c r="M45" s="328"/>
      <c r="N45" s="1093" t="s">
        <v>752</v>
      </c>
      <c r="O45" s="601"/>
      <c r="P45" s="86"/>
      <c r="Q45" s="86"/>
      <c r="R45" s="86"/>
      <c r="S45" s="86"/>
      <c r="T45" s="86"/>
      <c r="U45" s="86"/>
      <c r="V45" s="86"/>
      <c r="W45" s="86"/>
      <c r="X45" s="86"/>
      <c r="Y45" s="86"/>
      <c r="Z45" s="86"/>
      <c r="AA45" s="86"/>
      <c r="AB45" s="86"/>
      <c r="AC45" s="86"/>
      <c r="AD45" s="86"/>
      <c r="AE45" s="86"/>
      <c r="AF45" s="86"/>
      <c r="AG45" s="86"/>
      <c r="AH45" s="86"/>
      <c r="AI45" s="86"/>
      <c r="AJ45" s="86"/>
      <c r="AK45" s="86"/>
      <c r="AL45" s="86"/>
      <c r="AM45" s="86"/>
    </row>
    <row r="46" spans="1:39" s="147" customFormat="1" ht="13.5" thickBot="1">
      <c r="A46" s="598"/>
      <c r="B46" s="1090"/>
      <c r="C46" s="1094"/>
      <c r="D46" s="1094"/>
      <c r="E46" s="1094"/>
      <c r="F46" s="1094"/>
      <c r="G46" s="1094"/>
      <c r="H46" s="1094"/>
      <c r="I46" s="1094"/>
      <c r="J46" s="1094"/>
      <c r="K46" s="1094"/>
      <c r="L46" s="1094"/>
      <c r="M46" s="328" t="s">
        <v>541</v>
      </c>
      <c r="N46" s="328"/>
      <c r="O46" s="601"/>
      <c r="P46" s="86"/>
      <c r="Q46" s="86"/>
      <c r="R46" s="86"/>
      <c r="S46" s="86"/>
      <c r="T46" s="86"/>
      <c r="U46" s="86"/>
      <c r="V46" s="86"/>
      <c r="W46" s="86"/>
      <c r="X46" s="86"/>
      <c r="Y46" s="86"/>
      <c r="Z46" s="86"/>
      <c r="AA46" s="86"/>
      <c r="AB46" s="86"/>
      <c r="AC46" s="86"/>
      <c r="AD46" s="86"/>
      <c r="AE46" s="86"/>
      <c r="AF46" s="86"/>
      <c r="AG46" s="86"/>
      <c r="AH46" s="86"/>
      <c r="AI46" s="86"/>
      <c r="AJ46" s="86"/>
      <c r="AK46" s="86"/>
      <c r="AL46" s="86"/>
      <c r="AM46" s="86"/>
    </row>
    <row r="47" spans="1:39" s="147" customFormat="1" ht="13.5" customHeight="1" thickBot="1">
      <c r="A47" s="598"/>
      <c r="B47" s="1090"/>
      <c r="C47" s="1516" t="s">
        <v>830</v>
      </c>
      <c r="D47" s="1516"/>
      <c r="E47" s="1516"/>
      <c r="F47" s="1516"/>
      <c r="G47" s="1516"/>
      <c r="H47" s="1516"/>
      <c r="I47" s="1516"/>
      <c r="J47" s="1516"/>
      <c r="K47" s="1516"/>
      <c r="L47" s="1516"/>
      <c r="M47" s="449">
        <v>30</v>
      </c>
      <c r="N47" s="426" t="s">
        <v>340</v>
      </c>
      <c r="O47" s="601"/>
      <c r="P47" s="86"/>
      <c r="Q47" s="86"/>
      <c r="R47" s="86"/>
      <c r="S47" s="86"/>
      <c r="T47" s="86"/>
      <c r="U47" s="86"/>
      <c r="V47" s="86"/>
      <c r="W47" s="86"/>
      <c r="X47" s="86"/>
      <c r="Y47" s="86"/>
      <c r="Z47" s="86"/>
      <c r="AA47" s="86"/>
      <c r="AB47" s="86"/>
      <c r="AC47" s="86"/>
      <c r="AD47" s="86"/>
      <c r="AE47" s="86"/>
      <c r="AF47" s="86"/>
      <c r="AG47" s="86"/>
      <c r="AH47" s="86"/>
      <c r="AI47" s="86"/>
      <c r="AJ47" s="86"/>
      <c r="AK47" s="86"/>
      <c r="AL47" s="86"/>
      <c r="AM47" s="86"/>
    </row>
    <row r="48" spans="1:39" s="59" customFormat="1" ht="6.75" customHeight="1" thickBot="1">
      <c r="A48" s="730"/>
      <c r="B48" s="637"/>
      <c r="C48" s="1084"/>
      <c r="D48" s="1084"/>
      <c r="E48" s="1084"/>
      <c r="F48" s="1084"/>
      <c r="G48" s="1084"/>
      <c r="H48" s="1084"/>
      <c r="I48" s="1084"/>
      <c r="J48" s="1084"/>
      <c r="K48" s="1084"/>
      <c r="L48" s="1084"/>
      <c r="M48" s="781"/>
      <c r="N48" s="261"/>
      <c r="O48" s="782"/>
      <c r="P48" s="148"/>
      <c r="Q48" s="148"/>
      <c r="R48" s="148"/>
      <c r="S48" s="148"/>
      <c r="T48" s="148"/>
      <c r="U48" s="148"/>
      <c r="V48" s="148"/>
      <c r="W48" s="148"/>
      <c r="X48" s="148"/>
      <c r="Y48" s="148"/>
      <c r="Z48" s="148"/>
      <c r="AA48" s="148"/>
      <c r="AB48" s="148"/>
      <c r="AC48" s="148"/>
      <c r="AD48" s="148"/>
      <c r="AE48" s="148"/>
      <c r="AF48" s="148"/>
      <c r="AG48" s="148"/>
      <c r="AH48" s="148"/>
      <c r="AI48" s="148"/>
      <c r="AJ48" s="148"/>
      <c r="AK48" s="148"/>
      <c r="AL48" s="148"/>
      <c r="AM48" s="148"/>
    </row>
    <row r="49" spans="1:39" s="147" customFormat="1" ht="24.75" customHeight="1" thickBot="1">
      <c r="A49" s="598"/>
      <c r="B49" s="1090"/>
      <c r="C49" s="1516" t="s">
        <v>831</v>
      </c>
      <c r="D49" s="1516"/>
      <c r="E49" s="1516"/>
      <c r="F49" s="1516"/>
      <c r="G49" s="1516"/>
      <c r="H49" s="1516"/>
      <c r="I49" s="1516"/>
      <c r="J49" s="1516"/>
      <c r="K49" s="1516"/>
      <c r="L49" s="1516"/>
      <c r="M49" s="451">
        <v>25</v>
      </c>
      <c r="N49" s="426" t="s">
        <v>340</v>
      </c>
      <c r="O49" s="601"/>
      <c r="P49" s="86"/>
      <c r="Q49" s="86"/>
      <c r="R49" s="86"/>
      <c r="S49" s="86"/>
      <c r="T49" s="86"/>
      <c r="U49" s="86"/>
      <c r="V49" s="86"/>
      <c r="W49" s="86"/>
      <c r="X49" s="86"/>
      <c r="Y49" s="86"/>
      <c r="Z49" s="86"/>
      <c r="AA49" s="86"/>
      <c r="AB49" s="86"/>
      <c r="AC49" s="86"/>
      <c r="AD49" s="86"/>
      <c r="AE49" s="86"/>
      <c r="AF49" s="86"/>
      <c r="AG49" s="86"/>
      <c r="AH49" s="86"/>
      <c r="AI49" s="86"/>
      <c r="AJ49" s="86"/>
      <c r="AK49" s="86"/>
      <c r="AL49" s="86"/>
      <c r="AM49" s="86"/>
    </row>
    <row r="50" spans="1:39" s="59" customFormat="1" ht="6.75" customHeight="1" thickBot="1">
      <c r="A50" s="730"/>
      <c r="B50" s="637"/>
      <c r="C50" s="1084"/>
      <c r="D50" s="1084"/>
      <c r="E50" s="1084"/>
      <c r="F50" s="1084"/>
      <c r="G50" s="1084"/>
      <c r="H50" s="1084"/>
      <c r="I50" s="1084"/>
      <c r="J50" s="1084"/>
      <c r="K50" s="1084"/>
      <c r="L50" s="1084"/>
      <c r="M50" s="781"/>
      <c r="N50" s="261"/>
      <c r="O50" s="782"/>
      <c r="P50" s="148"/>
      <c r="Q50" s="148"/>
      <c r="R50" s="148"/>
      <c r="S50" s="148"/>
      <c r="T50" s="148"/>
      <c r="U50" s="148"/>
      <c r="V50" s="148"/>
      <c r="W50" s="148"/>
      <c r="X50" s="148"/>
      <c r="Y50" s="148"/>
      <c r="Z50" s="148"/>
      <c r="AA50" s="148"/>
      <c r="AB50" s="148"/>
      <c r="AC50" s="148"/>
      <c r="AD50" s="148"/>
      <c r="AE50" s="148"/>
      <c r="AF50" s="148"/>
      <c r="AG50" s="148"/>
      <c r="AH50" s="148"/>
      <c r="AI50" s="148"/>
      <c r="AJ50" s="148"/>
      <c r="AK50" s="148"/>
      <c r="AL50" s="148"/>
      <c r="AM50" s="148"/>
    </row>
    <row r="51" spans="1:39" s="147" customFormat="1" ht="26.25" customHeight="1" thickBot="1">
      <c r="A51" s="598"/>
      <c r="B51" s="1090"/>
      <c r="C51" s="1516" t="s">
        <v>832</v>
      </c>
      <c r="D51" s="1516"/>
      <c r="E51" s="1516"/>
      <c r="F51" s="1516"/>
      <c r="G51" s="1516"/>
      <c r="H51" s="1516"/>
      <c r="I51" s="1516"/>
      <c r="J51" s="1516"/>
      <c r="K51" s="1516"/>
      <c r="L51" s="1516"/>
      <c r="M51" s="451">
        <v>20</v>
      </c>
      <c r="N51" s="426" t="s">
        <v>340</v>
      </c>
      <c r="O51" s="601"/>
      <c r="P51" s="86"/>
      <c r="Q51" s="86"/>
      <c r="R51" s="86"/>
      <c r="S51" s="86"/>
      <c r="T51" s="86"/>
      <c r="U51" s="86"/>
      <c r="V51" s="86"/>
      <c r="W51" s="86"/>
      <c r="X51" s="86"/>
      <c r="Y51" s="86"/>
      <c r="Z51" s="86"/>
      <c r="AA51" s="86"/>
      <c r="AB51" s="86"/>
      <c r="AC51" s="86"/>
      <c r="AD51" s="86"/>
      <c r="AE51" s="86"/>
      <c r="AF51" s="86"/>
      <c r="AG51" s="86"/>
      <c r="AH51" s="86"/>
      <c r="AI51" s="86"/>
      <c r="AJ51" s="86"/>
      <c r="AK51" s="86"/>
      <c r="AL51" s="86"/>
      <c r="AM51" s="86"/>
    </row>
    <row r="52" spans="1:39" s="59" customFormat="1" ht="6.75" customHeight="1" thickBot="1">
      <c r="A52" s="730"/>
      <c r="B52" s="637"/>
      <c r="C52" s="1084"/>
      <c r="D52" s="1084"/>
      <c r="E52" s="1084"/>
      <c r="F52" s="1084"/>
      <c r="G52" s="1084"/>
      <c r="H52" s="1084"/>
      <c r="I52" s="1084"/>
      <c r="J52" s="1084"/>
      <c r="K52" s="1084"/>
      <c r="L52" s="1084"/>
      <c r="M52" s="781"/>
      <c r="N52" s="261"/>
      <c r="O52" s="782"/>
      <c r="P52" s="148"/>
      <c r="Q52" s="148"/>
      <c r="R52" s="148"/>
      <c r="S52" s="148"/>
      <c r="T52" s="148"/>
      <c r="U52" s="148"/>
      <c r="V52" s="148"/>
      <c r="W52" s="148"/>
      <c r="X52" s="148"/>
      <c r="Y52" s="148"/>
      <c r="Z52" s="148"/>
      <c r="AA52" s="148"/>
      <c r="AB52" s="148"/>
      <c r="AC52" s="148"/>
      <c r="AD52" s="148"/>
      <c r="AE52" s="148"/>
      <c r="AF52" s="148"/>
      <c r="AG52" s="148"/>
      <c r="AH52" s="148"/>
      <c r="AI52" s="148"/>
      <c r="AJ52" s="148"/>
      <c r="AK52" s="148"/>
      <c r="AL52" s="148"/>
      <c r="AM52" s="148"/>
    </row>
    <row r="53" spans="1:39" s="147" customFormat="1" ht="24" customHeight="1" thickBot="1">
      <c r="A53" s="598"/>
      <c r="B53" s="1090"/>
      <c r="C53" s="1516" t="s">
        <v>833</v>
      </c>
      <c r="D53" s="1516"/>
      <c r="E53" s="1516"/>
      <c r="F53" s="1516"/>
      <c r="G53" s="1516"/>
      <c r="H53" s="1516"/>
      <c r="I53" s="1516"/>
      <c r="J53" s="1516"/>
      <c r="K53" s="1516"/>
      <c r="L53" s="1516"/>
      <c r="M53" s="451">
        <v>15</v>
      </c>
      <c r="N53" s="426" t="s">
        <v>340</v>
      </c>
      <c r="O53" s="601"/>
      <c r="P53" s="86"/>
      <c r="Q53" s="86"/>
      <c r="R53" s="86"/>
      <c r="S53" s="86"/>
      <c r="T53" s="86"/>
      <c r="U53" s="86"/>
      <c r="V53" s="86"/>
      <c r="W53" s="86"/>
      <c r="X53" s="86"/>
      <c r="Y53" s="86"/>
      <c r="Z53" s="86"/>
      <c r="AA53" s="86"/>
      <c r="AB53" s="86"/>
      <c r="AC53" s="86"/>
      <c r="AD53" s="86"/>
      <c r="AE53" s="86"/>
      <c r="AF53" s="86"/>
      <c r="AG53" s="86"/>
      <c r="AH53" s="86"/>
      <c r="AI53" s="86"/>
      <c r="AJ53" s="86"/>
      <c r="AK53" s="86"/>
      <c r="AL53" s="86"/>
      <c r="AM53" s="86"/>
    </row>
    <row r="54" spans="1:39" s="59" customFormat="1" ht="6.75" customHeight="1" thickBot="1">
      <c r="A54" s="730"/>
      <c r="B54" s="637"/>
      <c r="C54" s="1084"/>
      <c r="D54" s="1084"/>
      <c r="E54" s="1084"/>
      <c r="F54" s="1084"/>
      <c r="G54" s="1084"/>
      <c r="H54" s="1084"/>
      <c r="I54" s="1084"/>
      <c r="J54" s="1084"/>
      <c r="K54" s="1084"/>
      <c r="L54" s="1084"/>
      <c r="M54" s="781"/>
      <c r="N54" s="261"/>
      <c r="O54" s="782"/>
      <c r="P54" s="148"/>
      <c r="Q54" s="148"/>
      <c r="R54" s="148"/>
      <c r="S54" s="148"/>
      <c r="T54" s="148"/>
      <c r="U54" s="148"/>
      <c r="V54" s="148"/>
      <c r="W54" s="148"/>
      <c r="X54" s="148"/>
      <c r="Y54" s="148"/>
      <c r="Z54" s="148"/>
      <c r="AA54" s="148"/>
      <c r="AB54" s="148"/>
      <c r="AC54" s="148"/>
      <c r="AD54" s="148"/>
      <c r="AE54" s="148"/>
      <c r="AF54" s="148"/>
      <c r="AG54" s="148"/>
      <c r="AH54" s="148"/>
      <c r="AI54" s="148"/>
      <c r="AJ54" s="148"/>
      <c r="AK54" s="148"/>
      <c r="AL54" s="148"/>
      <c r="AM54" s="148"/>
    </row>
    <row r="55" spans="1:39" s="147" customFormat="1" ht="13.5" thickBot="1">
      <c r="A55" s="598"/>
      <c r="B55" s="1090"/>
      <c r="C55" s="513" t="s">
        <v>834</v>
      </c>
      <c r="D55" s="322"/>
      <c r="E55" s="322"/>
      <c r="F55" s="322"/>
      <c r="G55" s="322"/>
      <c r="H55" s="322"/>
      <c r="I55" s="322"/>
      <c r="J55" s="322"/>
      <c r="K55" s="322"/>
      <c r="L55" s="322"/>
      <c r="M55" s="449">
        <v>0</v>
      </c>
      <c r="N55" s="426" t="s">
        <v>340</v>
      </c>
      <c r="O55" s="601"/>
      <c r="P55" s="86"/>
      <c r="Q55" s="86"/>
      <c r="R55" s="86"/>
      <c r="S55" s="86"/>
      <c r="T55" s="86"/>
      <c r="U55" s="86"/>
      <c r="V55" s="86"/>
      <c r="W55" s="86"/>
      <c r="X55" s="86"/>
      <c r="Y55" s="86"/>
      <c r="Z55" s="86"/>
      <c r="AA55" s="86"/>
      <c r="AB55" s="86"/>
      <c r="AC55" s="86"/>
      <c r="AD55" s="86"/>
      <c r="AE55" s="86"/>
      <c r="AF55" s="86"/>
      <c r="AG55" s="86"/>
      <c r="AH55" s="86"/>
      <c r="AI55" s="86"/>
      <c r="AJ55" s="86"/>
      <c r="AK55" s="86"/>
      <c r="AL55" s="86"/>
      <c r="AM55" s="86"/>
    </row>
    <row r="56" spans="1:39" ht="4.5" customHeight="1">
      <c r="A56" s="645"/>
      <c r="B56" s="646"/>
      <c r="C56" s="647"/>
      <c r="D56" s="647"/>
      <c r="E56" s="647"/>
      <c r="F56" s="647"/>
      <c r="G56" s="647"/>
      <c r="H56" s="647"/>
      <c r="I56" s="647"/>
      <c r="J56" s="647"/>
      <c r="K56" s="647"/>
      <c r="L56" s="647"/>
      <c r="M56" s="647"/>
      <c r="N56" s="647"/>
      <c r="O56" s="770"/>
    </row>
    <row r="61" spans="1:39" s="42" customFormat="1">
      <c r="B61" s="87"/>
      <c r="O61" s="91"/>
      <c r="P61" s="91"/>
      <c r="Q61" s="91"/>
      <c r="R61" s="91"/>
      <c r="S61" s="91"/>
      <c r="T61" s="91"/>
      <c r="U61" s="91"/>
      <c r="V61" s="91"/>
      <c r="W61" s="91"/>
      <c r="X61" s="91"/>
      <c r="Y61" s="91"/>
      <c r="Z61" s="91"/>
      <c r="AA61" s="91"/>
      <c r="AB61" s="91"/>
      <c r="AC61" s="91"/>
      <c r="AD61" s="91"/>
      <c r="AE61" s="91"/>
      <c r="AF61" s="91"/>
      <c r="AG61" s="91"/>
      <c r="AH61" s="91"/>
      <c r="AI61" s="91"/>
      <c r="AJ61" s="91"/>
      <c r="AK61" s="91"/>
      <c r="AL61" s="91"/>
      <c r="AM61" s="91"/>
    </row>
    <row r="62" spans="1:39" s="42" customFormat="1">
      <c r="B62" s="87"/>
      <c r="O62" s="91"/>
      <c r="P62" s="91"/>
      <c r="Q62" s="91"/>
      <c r="R62" s="91"/>
      <c r="S62" s="91"/>
      <c r="T62" s="91"/>
      <c r="U62" s="91"/>
      <c r="V62" s="91"/>
      <c r="W62" s="91"/>
      <c r="X62" s="91"/>
      <c r="Y62" s="91"/>
      <c r="Z62" s="91"/>
      <c r="AA62" s="91"/>
      <c r="AB62" s="91"/>
      <c r="AC62" s="91"/>
      <c r="AD62" s="91"/>
      <c r="AE62" s="91"/>
      <c r="AF62" s="91"/>
      <c r="AG62" s="91"/>
      <c r="AH62" s="91"/>
      <c r="AI62" s="91"/>
      <c r="AJ62" s="91"/>
      <c r="AK62" s="91"/>
      <c r="AL62" s="91"/>
      <c r="AM62" s="91"/>
    </row>
    <row r="63" spans="1:39" s="42" customFormat="1">
      <c r="B63" s="87"/>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row>
    <row r="64" spans="1:39" s="42" customFormat="1">
      <c r="B64" s="87"/>
      <c r="O64" s="91"/>
      <c r="P64" s="91"/>
      <c r="Q64" s="91"/>
      <c r="R64" s="91"/>
      <c r="S64" s="91"/>
      <c r="T64" s="91"/>
      <c r="U64" s="91"/>
      <c r="V64" s="91"/>
      <c r="W64" s="91"/>
      <c r="X64" s="91"/>
      <c r="Y64" s="91"/>
      <c r="Z64" s="91"/>
      <c r="AA64" s="91"/>
      <c r="AB64" s="91"/>
      <c r="AC64" s="91"/>
      <c r="AD64" s="91"/>
      <c r="AE64" s="91"/>
      <c r="AF64" s="91"/>
      <c r="AG64" s="91"/>
      <c r="AH64" s="91"/>
      <c r="AI64" s="91"/>
      <c r="AJ64" s="91"/>
      <c r="AK64" s="91"/>
      <c r="AL64" s="91"/>
      <c r="AM64" s="91"/>
    </row>
    <row r="65" spans="2:39" s="42" customFormat="1">
      <c r="B65" s="87"/>
      <c r="O65" s="91"/>
      <c r="P65" s="91"/>
      <c r="Q65" s="91"/>
      <c r="R65" s="91"/>
      <c r="S65" s="91"/>
      <c r="T65" s="91"/>
      <c r="U65" s="91"/>
      <c r="V65" s="91"/>
      <c r="W65" s="91"/>
      <c r="X65" s="91"/>
      <c r="Y65" s="91"/>
      <c r="Z65" s="91"/>
      <c r="AA65" s="91"/>
      <c r="AB65" s="91"/>
      <c r="AC65" s="91"/>
      <c r="AD65" s="91"/>
      <c r="AE65" s="91"/>
      <c r="AF65" s="91"/>
      <c r="AG65" s="91"/>
      <c r="AH65" s="91"/>
      <c r="AI65" s="91"/>
      <c r="AJ65" s="91"/>
      <c r="AK65" s="91"/>
      <c r="AL65" s="91"/>
      <c r="AM65" s="91"/>
    </row>
    <row r="66" spans="2:39" s="42" customFormat="1">
      <c r="B66" s="87"/>
      <c r="O66" s="91"/>
      <c r="P66" s="91"/>
      <c r="Q66" s="91"/>
      <c r="R66" s="91"/>
      <c r="S66" s="91"/>
      <c r="T66" s="91"/>
      <c r="U66" s="91"/>
      <c r="V66" s="91"/>
      <c r="W66" s="91"/>
      <c r="X66" s="91"/>
      <c r="Y66" s="91"/>
      <c r="Z66" s="91"/>
      <c r="AA66" s="91"/>
      <c r="AB66" s="91"/>
      <c r="AC66" s="91"/>
      <c r="AD66" s="91"/>
      <c r="AE66" s="91"/>
      <c r="AF66" s="91"/>
      <c r="AG66" s="91"/>
      <c r="AH66" s="91"/>
      <c r="AI66" s="91"/>
      <c r="AJ66" s="91"/>
      <c r="AK66" s="91"/>
      <c r="AL66" s="91"/>
      <c r="AM66" s="91"/>
    </row>
    <row r="67" spans="2:39" s="42" customFormat="1">
      <c r="B67" s="87"/>
      <c r="O67" s="91"/>
      <c r="P67" s="91"/>
      <c r="Q67" s="91"/>
      <c r="R67" s="91"/>
      <c r="S67" s="91"/>
      <c r="T67" s="91"/>
      <c r="U67" s="91"/>
      <c r="V67" s="91"/>
      <c r="W67" s="91"/>
      <c r="X67" s="91"/>
      <c r="Y67" s="91"/>
      <c r="Z67" s="91"/>
      <c r="AA67" s="91"/>
      <c r="AB67" s="91"/>
      <c r="AC67" s="91"/>
      <c r="AD67" s="91"/>
      <c r="AE67" s="91"/>
      <c r="AF67" s="91"/>
      <c r="AG67" s="91"/>
      <c r="AH67" s="91"/>
      <c r="AI67" s="91"/>
      <c r="AJ67" s="91"/>
      <c r="AK67" s="91"/>
      <c r="AL67" s="91"/>
      <c r="AM67" s="91"/>
    </row>
  </sheetData>
  <sheetProtection algorithmName="SHA-512" hashValue="ErXyVNh451XAXCtskmqtg3iS5ChZs7ON0mhlZRx85f1wHy1teroiM6Ji9iRd9VDiPpondk9PgvjBflMnbQE7gg==" saltValue="3YFNk7Cc3KRF/G/ogj4WiQ==" spinCount="100000" sheet="1" selectLockedCells="1"/>
  <mergeCells count="72">
    <mergeCell ref="C47:L47"/>
    <mergeCell ref="C49:L49"/>
    <mergeCell ref="C51:L51"/>
    <mergeCell ref="C53:L53"/>
    <mergeCell ref="D43:K43"/>
    <mergeCell ref="C4:N4"/>
    <mergeCell ref="M17:M18"/>
    <mergeCell ref="N17:N18"/>
    <mergeCell ref="M19:M20"/>
    <mergeCell ref="N19:N20"/>
    <mergeCell ref="M15:N15"/>
    <mergeCell ref="C15:L15"/>
    <mergeCell ref="C20:H20"/>
    <mergeCell ref="C19:H19"/>
    <mergeCell ref="C18:H18"/>
    <mergeCell ref="C16:H16"/>
    <mergeCell ref="C17:H17"/>
    <mergeCell ref="D7:L7"/>
    <mergeCell ref="D9:L9"/>
    <mergeCell ref="D11:L11"/>
    <mergeCell ref="M29:M30"/>
    <mergeCell ref="C36:L36"/>
    <mergeCell ref="K16:L16"/>
    <mergeCell ref="M21:M22"/>
    <mergeCell ref="J17:J18"/>
    <mergeCell ref="K17:L18"/>
    <mergeCell ref="M27:M28"/>
    <mergeCell ref="M31:M32"/>
    <mergeCell ref="J19:J20"/>
    <mergeCell ref="K19:L20"/>
    <mergeCell ref="I17:I18"/>
    <mergeCell ref="I19:I20"/>
    <mergeCell ref="C42:L42"/>
    <mergeCell ref="C38:L38"/>
    <mergeCell ref="I21:I22"/>
    <mergeCell ref="J23:J24"/>
    <mergeCell ref="K23:L24"/>
    <mergeCell ref="J21:J22"/>
    <mergeCell ref="K21:L22"/>
    <mergeCell ref="I31:I32"/>
    <mergeCell ref="J31:J32"/>
    <mergeCell ref="K31:L32"/>
    <mergeCell ref="C32:H32"/>
    <mergeCell ref="C31:H31"/>
    <mergeCell ref="N21:N22"/>
    <mergeCell ref="M23:M24"/>
    <mergeCell ref="N23:N24"/>
    <mergeCell ref="N25:N26"/>
    <mergeCell ref="C21:H21"/>
    <mergeCell ref="I23:I24"/>
    <mergeCell ref="C24:H24"/>
    <mergeCell ref="C23:H23"/>
    <mergeCell ref="C22:H22"/>
    <mergeCell ref="C25:H25"/>
    <mergeCell ref="K25:L26"/>
    <mergeCell ref="M25:M26"/>
    <mergeCell ref="N31:N32"/>
    <mergeCell ref="C26:H26"/>
    <mergeCell ref="C27:H27"/>
    <mergeCell ref="I27:I28"/>
    <mergeCell ref="J27:J28"/>
    <mergeCell ref="K27:L28"/>
    <mergeCell ref="N27:N28"/>
    <mergeCell ref="C28:H28"/>
    <mergeCell ref="C30:H30"/>
    <mergeCell ref="I29:I30"/>
    <mergeCell ref="J29:J30"/>
    <mergeCell ref="K29:L30"/>
    <mergeCell ref="C29:H29"/>
    <mergeCell ref="N29:N30"/>
    <mergeCell ref="I25:I26"/>
    <mergeCell ref="J25:J26"/>
  </mergeCells>
  <phoneticPr fontId="0" type="noConversion"/>
  <dataValidations count="3">
    <dataValidation type="list" showInputMessage="1" showErrorMessage="1" sqref="J17 J19:J32" xr:uid="{00000000-0002-0000-0400-000002000000}">
      <formula1>"Select, New, Rehab"</formula1>
    </dataValidation>
    <dataValidation type="list" showInputMessage="1" showErrorMessage="1" sqref="N37 M17:N17 M19:N32" xr:uid="{00000000-0002-0000-0400-000001000000}">
      <formula1>"Select, Yes, No"</formula1>
    </dataValidation>
    <dataValidation type="list" showInputMessage="1" showErrorMessage="1" sqref="N11 N42 N7 N9 N47 N49 N51 N53 N55" xr:uid="{F403F033-A354-46F3-8826-D8B2B5F92622}">
      <formula1>"Select, True, False"</formula1>
    </dataValidation>
  </dataValidations>
  <printOptions horizontalCentered="1"/>
  <pageMargins left="0.5" right="0.5" top="0.5" bottom="0.5" header="0.3" footer="0.3"/>
  <pageSetup scale="85" firstPageNumber="4" orientation="portrait" r:id="rId1"/>
  <headerFooter>
    <oddFooter>&amp;L&amp;"Calibri,Regular"&amp;8CDBG-DR / NSP Restore Riverview Offsite RFP&amp;C 9&amp;R&amp;"Calibri,Regular"&amp;8  2/2021</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62D30B-42F8-4ED0-8E65-6D70BCB3C20E}">
  <sheetPr>
    <tabColor rgb="FF00B0F0"/>
    <pageSetUpPr fitToPage="1"/>
  </sheetPr>
  <dimension ref="A1:AQ50"/>
  <sheetViews>
    <sheetView showGridLines="0" zoomScaleNormal="100" workbookViewId="0">
      <selection activeCell="L6" sqref="L6"/>
    </sheetView>
  </sheetViews>
  <sheetFormatPr defaultColWidth="10.7109375" defaultRowHeight="12.75"/>
  <cols>
    <col min="1" max="1" width="2.7109375" style="147" customWidth="1"/>
    <col min="2" max="2" width="3.5703125" style="58" bestFit="1" customWidth="1"/>
    <col min="3" max="3" width="2.7109375" style="53" customWidth="1"/>
    <col min="4" max="4" width="7.5703125" style="53" customWidth="1"/>
    <col min="5" max="5" width="2.7109375" style="53" customWidth="1"/>
    <col min="6" max="7" width="7.5703125" style="53" customWidth="1"/>
    <col min="8" max="8" width="12.7109375" style="53" customWidth="1"/>
    <col min="9" max="9" width="7.5703125" style="53" customWidth="1"/>
    <col min="10" max="10" width="12.140625" style="53" customWidth="1"/>
    <col min="11" max="12" width="11.28515625" style="53" customWidth="1"/>
    <col min="13" max="13" width="3" style="86" customWidth="1"/>
    <col min="14" max="42" width="10.7109375" style="86"/>
    <col min="43" max="16384" width="10.7109375" style="53"/>
  </cols>
  <sheetData>
    <row r="1" spans="1:43" s="147" customFormat="1">
      <c r="A1" s="594"/>
      <c r="B1" s="595"/>
      <c r="C1" s="596"/>
      <c r="D1" s="596"/>
      <c r="E1" s="596"/>
      <c r="F1" s="596"/>
      <c r="G1" s="596"/>
      <c r="H1" s="596"/>
      <c r="I1" s="596"/>
      <c r="J1" s="596"/>
      <c r="K1" s="596"/>
      <c r="L1" s="596"/>
      <c r="M1" s="754"/>
      <c r="N1" s="86"/>
      <c r="O1" s="86"/>
      <c r="P1" s="86"/>
      <c r="Q1" s="86"/>
      <c r="R1" s="86"/>
      <c r="S1" s="86"/>
      <c r="T1" s="86"/>
      <c r="U1" s="86"/>
      <c r="V1" s="86"/>
      <c r="W1" s="86"/>
      <c r="X1" s="86"/>
      <c r="Y1" s="86"/>
      <c r="Z1" s="86"/>
      <c r="AA1" s="86"/>
      <c r="AB1" s="86"/>
      <c r="AC1" s="86"/>
      <c r="AD1" s="86"/>
      <c r="AE1" s="86"/>
      <c r="AF1" s="86"/>
      <c r="AG1" s="86"/>
      <c r="AH1" s="86"/>
      <c r="AI1" s="86"/>
      <c r="AJ1" s="86"/>
      <c r="AK1" s="86"/>
      <c r="AL1" s="86"/>
      <c r="AM1" s="86"/>
      <c r="AN1" s="86"/>
      <c r="AO1" s="86"/>
      <c r="AP1" s="86"/>
    </row>
    <row r="2" spans="1:43">
      <c r="A2" s="598"/>
      <c r="B2" s="731" t="s">
        <v>95</v>
      </c>
      <c r="C2" s="637" t="s">
        <v>542</v>
      </c>
      <c r="D2" s="406"/>
      <c r="E2" s="406"/>
      <c r="F2" s="406"/>
      <c r="G2" s="406"/>
      <c r="H2" s="406"/>
      <c r="I2" s="406"/>
      <c r="J2" s="406"/>
      <c r="K2" s="406"/>
      <c r="L2" s="406"/>
      <c r="M2" s="629"/>
      <c r="N2" s="148" t="s">
        <v>40</v>
      </c>
      <c r="O2" s="148"/>
      <c r="P2" s="148"/>
      <c r="Q2" s="148"/>
      <c r="R2" s="148"/>
      <c r="AQ2" s="86"/>
    </row>
    <row r="3" spans="1:43">
      <c r="A3" s="598"/>
      <c r="B3" s="637"/>
      <c r="C3" s="406"/>
      <c r="D3" s="406"/>
      <c r="E3" s="406"/>
      <c r="F3" s="406"/>
      <c r="G3" s="406"/>
      <c r="H3" s="406"/>
      <c r="I3" s="406"/>
      <c r="J3" s="406"/>
      <c r="K3" s="406"/>
      <c r="L3" s="406"/>
      <c r="M3" s="601"/>
    </row>
    <row r="4" spans="1:43">
      <c r="A4" s="598"/>
      <c r="B4" s="637" t="s">
        <v>124</v>
      </c>
      <c r="C4" s="406" t="s">
        <v>707</v>
      </c>
      <c r="D4" s="406"/>
      <c r="E4" s="406"/>
      <c r="F4" s="406"/>
      <c r="G4" s="406"/>
      <c r="H4" s="406"/>
      <c r="I4" s="406"/>
      <c r="J4" s="406"/>
      <c r="K4" s="406"/>
      <c r="L4" s="755" t="s">
        <v>752</v>
      </c>
      <c r="M4" s="601"/>
    </row>
    <row r="5" spans="1:43" s="42" customFormat="1" ht="13.5" thickBot="1">
      <c r="A5" s="633"/>
      <c r="B5" s="756"/>
      <c r="C5" s="1061"/>
      <c r="D5" s="1061"/>
      <c r="E5" s="1061"/>
      <c r="F5" s="1061"/>
      <c r="G5" s="1061"/>
      <c r="H5" s="1061"/>
      <c r="I5" s="1061"/>
      <c r="J5" s="1061"/>
      <c r="K5" s="406" t="s">
        <v>541</v>
      </c>
      <c r="L5" s="1061"/>
      <c r="M5" s="757"/>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row>
    <row r="6" spans="1:43" s="42" customFormat="1" ht="54" customHeight="1" thickBot="1">
      <c r="A6" s="633"/>
      <c r="B6" s="756"/>
      <c r="C6" s="1505" t="s">
        <v>539</v>
      </c>
      <c r="D6" s="1505"/>
      <c r="E6" s="1505"/>
      <c r="F6" s="1505"/>
      <c r="G6" s="1505"/>
      <c r="H6" s="1505"/>
      <c r="I6" s="1505"/>
      <c r="J6" s="1505"/>
      <c r="K6" s="451">
        <v>5</v>
      </c>
      <c r="L6" s="426" t="s">
        <v>340</v>
      </c>
      <c r="M6" s="757"/>
      <c r="N6" s="91"/>
      <c r="O6" s="91"/>
      <c r="P6" s="91"/>
      <c r="Q6" s="91"/>
      <c r="R6" s="91"/>
      <c r="S6" s="91"/>
      <c r="T6" s="91"/>
      <c r="U6" s="91"/>
      <c r="V6" s="91"/>
      <c r="W6" s="91"/>
      <c r="X6" s="91"/>
      <c r="Y6" s="91"/>
      <c r="Z6" s="91"/>
      <c r="AA6" s="91"/>
      <c r="AB6" s="91"/>
      <c r="AC6" s="91"/>
      <c r="AD6" s="91"/>
      <c r="AE6" s="91"/>
      <c r="AF6" s="91"/>
      <c r="AG6" s="91"/>
    </row>
    <row r="7" spans="1:43" s="42" customFormat="1" ht="13.5" thickBot="1">
      <c r="A7" s="633"/>
      <c r="B7" s="756"/>
      <c r="C7" s="1061"/>
      <c r="D7" s="758" t="s">
        <v>538</v>
      </c>
      <c r="E7" s="759"/>
      <c r="F7" s="759"/>
      <c r="G7" s="759"/>
      <c r="H7" s="759"/>
      <c r="I7" s="759"/>
      <c r="J7" s="1061"/>
      <c r="K7" s="1061"/>
      <c r="L7" s="760"/>
      <c r="M7" s="757"/>
      <c r="N7" s="91"/>
      <c r="O7" s="91"/>
      <c r="P7" s="91"/>
      <c r="Q7" s="91"/>
      <c r="R7" s="91"/>
      <c r="S7" s="91"/>
      <c r="T7" s="91"/>
      <c r="U7" s="91"/>
      <c r="V7" s="91"/>
      <c r="W7" s="91"/>
      <c r="X7" s="91"/>
      <c r="Y7" s="91"/>
      <c r="Z7" s="91"/>
      <c r="AA7" s="91"/>
      <c r="AB7" s="91"/>
      <c r="AC7" s="91"/>
      <c r="AD7" s="91"/>
      <c r="AE7" s="91"/>
      <c r="AF7" s="91"/>
      <c r="AG7" s="91"/>
    </row>
    <row r="8" spans="1:43" s="42" customFormat="1" ht="51" customHeight="1" thickBot="1">
      <c r="A8" s="633"/>
      <c r="B8" s="756"/>
      <c r="C8" s="1505" t="s">
        <v>540</v>
      </c>
      <c r="D8" s="1505"/>
      <c r="E8" s="1505"/>
      <c r="F8" s="1505"/>
      <c r="G8" s="1505"/>
      <c r="H8" s="1505"/>
      <c r="I8" s="1505"/>
      <c r="J8" s="1505"/>
      <c r="K8" s="451">
        <v>5</v>
      </c>
      <c r="L8" s="426" t="s">
        <v>340</v>
      </c>
      <c r="M8" s="757"/>
      <c r="N8" s="91"/>
      <c r="O8" s="91"/>
      <c r="P8" s="91"/>
      <c r="Q8" s="91"/>
      <c r="R8" s="91"/>
      <c r="S8" s="91"/>
      <c r="T8" s="91"/>
      <c r="U8" s="91"/>
      <c r="V8" s="91"/>
      <c r="W8" s="91"/>
      <c r="X8" s="91"/>
      <c r="Y8" s="91"/>
      <c r="Z8" s="91"/>
      <c r="AA8" s="91"/>
      <c r="AB8" s="91"/>
      <c r="AC8" s="91"/>
      <c r="AD8" s="91"/>
      <c r="AE8" s="91"/>
      <c r="AF8" s="91"/>
      <c r="AG8" s="91"/>
      <c r="AH8" s="91"/>
      <c r="AI8" s="91"/>
      <c r="AJ8" s="91"/>
      <c r="AK8" s="91"/>
      <c r="AL8" s="91"/>
      <c r="AM8" s="91"/>
      <c r="AN8" s="91"/>
      <c r="AO8" s="91"/>
      <c r="AP8" s="91"/>
    </row>
    <row r="9" spans="1:43" s="147" customFormat="1" ht="7.5" customHeight="1" thickBot="1">
      <c r="A9" s="598"/>
      <c r="B9" s="637"/>
      <c r="C9" s="1062"/>
      <c r="D9" s="1062"/>
      <c r="E9" s="1062"/>
      <c r="F9" s="1062"/>
      <c r="G9" s="1062"/>
      <c r="H9" s="1062"/>
      <c r="I9" s="1062"/>
      <c r="J9" s="1062"/>
      <c r="K9" s="1063"/>
      <c r="L9" s="763"/>
      <c r="M9" s="601"/>
      <c r="N9" s="86"/>
      <c r="O9" s="86"/>
      <c r="P9" s="86"/>
      <c r="Q9" s="86"/>
      <c r="R9" s="86"/>
      <c r="S9" s="86"/>
      <c r="T9" s="86"/>
      <c r="U9" s="86"/>
      <c r="V9" s="86"/>
      <c r="W9" s="86"/>
      <c r="X9" s="86"/>
      <c r="Y9" s="86"/>
      <c r="Z9" s="86"/>
      <c r="AA9" s="86"/>
      <c r="AB9" s="86"/>
      <c r="AC9" s="86"/>
      <c r="AD9" s="86"/>
      <c r="AE9" s="86"/>
      <c r="AF9" s="86"/>
      <c r="AG9" s="86"/>
      <c r="AH9" s="86"/>
      <c r="AI9" s="86"/>
      <c r="AJ9" s="86"/>
      <c r="AK9" s="86"/>
      <c r="AL9" s="86"/>
      <c r="AM9" s="86"/>
      <c r="AN9" s="86"/>
      <c r="AO9" s="86"/>
      <c r="AP9" s="86"/>
    </row>
    <row r="10" spans="1:43" s="147" customFormat="1" ht="13.5" thickBot="1">
      <c r="A10" s="598"/>
      <c r="B10" s="637"/>
      <c r="C10" s="1505" t="s">
        <v>595</v>
      </c>
      <c r="D10" s="1505"/>
      <c r="E10" s="1505"/>
      <c r="F10" s="1505"/>
      <c r="G10" s="1505"/>
      <c r="H10" s="1505"/>
      <c r="I10" s="1505"/>
      <c r="J10" s="1505"/>
      <c r="K10" s="453">
        <v>0</v>
      </c>
      <c r="L10" s="426" t="s">
        <v>340</v>
      </c>
      <c r="M10" s="764" t="s">
        <v>40</v>
      </c>
      <c r="N10" s="93"/>
      <c r="O10" s="93"/>
      <c r="P10" s="93"/>
      <c r="Q10" s="93"/>
      <c r="R10" s="86"/>
      <c r="S10" s="86"/>
      <c r="T10" s="86"/>
      <c r="U10" s="86"/>
      <c r="V10" s="86"/>
      <c r="W10" s="86"/>
      <c r="X10" s="86"/>
      <c r="Y10" s="86"/>
      <c r="Z10" s="86"/>
      <c r="AA10" s="86"/>
      <c r="AB10" s="86"/>
      <c r="AC10" s="86"/>
      <c r="AD10" s="86"/>
      <c r="AE10" s="86"/>
      <c r="AF10" s="86"/>
      <c r="AG10" s="86"/>
      <c r="AH10" s="86"/>
      <c r="AI10" s="86"/>
      <c r="AJ10" s="86"/>
      <c r="AK10" s="86"/>
      <c r="AL10" s="86"/>
      <c r="AM10" s="86"/>
      <c r="AN10" s="86"/>
      <c r="AO10" s="86"/>
      <c r="AP10" s="86"/>
    </row>
    <row r="11" spans="1:43" s="147" customFormat="1" ht="18" customHeight="1">
      <c r="A11" s="598"/>
      <c r="B11" s="637"/>
      <c r="C11" s="1064"/>
      <c r="D11" s="1061"/>
      <c r="E11" s="1061"/>
      <c r="F11" s="1061"/>
      <c r="G11" s="1061"/>
      <c r="H11" s="1061"/>
      <c r="I11" s="1061"/>
      <c r="J11" s="406"/>
      <c r="K11" s="406"/>
      <c r="L11" s="406"/>
      <c r="M11" s="601"/>
      <c r="N11" s="86"/>
      <c r="O11" s="86"/>
      <c r="P11" s="86"/>
      <c r="Q11" s="86"/>
      <c r="R11" s="86"/>
      <c r="S11" s="86"/>
      <c r="T11" s="86"/>
      <c r="U11" s="86"/>
      <c r="V11" s="86"/>
      <c r="W11" s="86"/>
      <c r="X11" s="86"/>
      <c r="Y11" s="86"/>
      <c r="Z11" s="86"/>
      <c r="AA11" s="86"/>
      <c r="AB11" s="86"/>
      <c r="AC11" s="86"/>
      <c r="AD11" s="86"/>
      <c r="AE11" s="86"/>
      <c r="AF11" s="86"/>
      <c r="AG11" s="86"/>
      <c r="AH11" s="86"/>
      <c r="AI11" s="86"/>
      <c r="AJ11" s="86"/>
      <c r="AK11" s="86"/>
      <c r="AL11" s="86"/>
      <c r="AM11" s="86"/>
      <c r="AN11" s="86"/>
      <c r="AO11" s="86"/>
      <c r="AP11" s="86"/>
    </row>
    <row r="12" spans="1:43">
      <c r="A12" s="598"/>
      <c r="B12" s="637" t="s">
        <v>157</v>
      </c>
      <c r="C12" s="765" t="s">
        <v>596</v>
      </c>
      <c r="D12" s="1061"/>
      <c r="E12" s="1061"/>
      <c r="F12" s="1061"/>
      <c r="G12" s="1061"/>
      <c r="H12" s="1061"/>
      <c r="I12" s="1061"/>
      <c r="J12" s="406"/>
      <c r="K12" s="406"/>
      <c r="L12" s="755" t="s">
        <v>752</v>
      </c>
      <c r="M12" s="601"/>
    </row>
    <row r="13" spans="1:43" ht="13.5" thickBot="1">
      <c r="A13" s="598"/>
      <c r="B13" s="637"/>
      <c r="C13" s="765"/>
      <c r="D13" s="1061"/>
      <c r="E13" s="1061"/>
      <c r="F13" s="1061"/>
      <c r="G13" s="1061"/>
      <c r="H13" s="1061"/>
      <c r="I13" s="1061"/>
      <c r="J13" s="406"/>
      <c r="K13" s="406" t="s">
        <v>541</v>
      </c>
      <c r="L13" s="406"/>
      <c r="M13" s="601"/>
    </row>
    <row r="14" spans="1:43" ht="12.75" customHeight="1" thickBot="1">
      <c r="A14" s="598"/>
      <c r="B14" s="637"/>
      <c r="C14" s="1505" t="s">
        <v>544</v>
      </c>
      <c r="D14" s="1505"/>
      <c r="E14" s="1505"/>
      <c r="F14" s="1505"/>
      <c r="G14" s="1505"/>
      <c r="H14" s="1505"/>
      <c r="I14" s="1505"/>
      <c r="J14" s="1505"/>
      <c r="K14" s="451">
        <v>20</v>
      </c>
      <c r="L14" s="426" t="s">
        <v>340</v>
      </c>
      <c r="M14" s="601"/>
    </row>
    <row r="15" spans="1:43" ht="7.5" customHeight="1" thickBot="1">
      <c r="A15" s="598"/>
      <c r="B15" s="637"/>
      <c r="C15" s="1062"/>
      <c r="D15" s="1062"/>
      <c r="E15" s="1062"/>
      <c r="F15" s="1062"/>
      <c r="G15" s="1062"/>
      <c r="H15" s="1062"/>
      <c r="I15" s="1062"/>
      <c r="J15" s="1062"/>
      <c r="K15" s="1063"/>
      <c r="L15" s="763"/>
      <c r="M15" s="766" t="s">
        <v>40</v>
      </c>
      <c r="N15" s="93"/>
      <c r="O15" s="93"/>
      <c r="P15" s="93"/>
      <c r="Q15" s="93"/>
    </row>
    <row r="16" spans="1:43" ht="13.5" thickBot="1">
      <c r="A16" s="598"/>
      <c r="B16" s="637"/>
      <c r="C16" s="1505" t="s">
        <v>545</v>
      </c>
      <c r="D16" s="1505"/>
      <c r="E16" s="1505"/>
      <c r="F16" s="1505"/>
      <c r="G16" s="1505"/>
      <c r="H16" s="1505"/>
      <c r="I16" s="1505"/>
      <c r="J16" s="1505"/>
      <c r="K16" s="453">
        <v>10</v>
      </c>
      <c r="L16" s="426" t="s">
        <v>340</v>
      </c>
      <c r="M16" s="601"/>
    </row>
    <row r="17" spans="1:42" s="147" customFormat="1" ht="7.5" customHeight="1" thickBot="1">
      <c r="A17" s="598"/>
      <c r="B17" s="637"/>
      <c r="C17" s="1062"/>
      <c r="D17" s="1062"/>
      <c r="E17" s="1062"/>
      <c r="F17" s="1062"/>
      <c r="G17" s="1062"/>
      <c r="H17" s="1062"/>
      <c r="I17" s="1062"/>
      <c r="J17" s="1062"/>
      <c r="K17" s="1063"/>
      <c r="L17" s="763"/>
      <c r="M17" s="766" t="s">
        <v>40</v>
      </c>
      <c r="N17" s="93"/>
      <c r="O17" s="93"/>
      <c r="P17" s="93"/>
      <c r="Q17" s="93"/>
      <c r="R17" s="86"/>
      <c r="S17" s="86"/>
      <c r="T17" s="86"/>
      <c r="U17" s="86"/>
      <c r="V17" s="86"/>
      <c r="W17" s="86"/>
      <c r="X17" s="86"/>
      <c r="Y17" s="86"/>
      <c r="Z17" s="86"/>
      <c r="AA17" s="86"/>
      <c r="AB17" s="86"/>
      <c r="AC17" s="86"/>
      <c r="AD17" s="86"/>
      <c r="AE17" s="86"/>
      <c r="AF17" s="86"/>
      <c r="AG17" s="86"/>
      <c r="AH17" s="86"/>
      <c r="AI17" s="86"/>
      <c r="AJ17" s="86"/>
      <c r="AK17" s="86"/>
      <c r="AL17" s="86"/>
      <c r="AM17" s="86"/>
      <c r="AN17" s="86"/>
      <c r="AO17" s="86"/>
      <c r="AP17" s="86"/>
    </row>
    <row r="18" spans="1:42" s="147" customFormat="1" ht="13.5" thickBot="1">
      <c r="A18" s="598"/>
      <c r="B18" s="637"/>
      <c r="C18" s="1505" t="s">
        <v>595</v>
      </c>
      <c r="D18" s="1505"/>
      <c r="E18" s="1505"/>
      <c r="F18" s="1505"/>
      <c r="G18" s="1505"/>
      <c r="H18" s="1505"/>
      <c r="I18" s="1505"/>
      <c r="J18" s="1505"/>
      <c r="K18" s="453">
        <v>0</v>
      </c>
      <c r="L18" s="426" t="s">
        <v>340</v>
      </c>
      <c r="M18" s="601"/>
      <c r="N18" s="86"/>
      <c r="O18" s="86"/>
      <c r="P18" s="86"/>
      <c r="Q18" s="86"/>
      <c r="R18" s="86"/>
      <c r="S18" s="86"/>
      <c r="T18" s="86"/>
      <c r="U18" s="86"/>
      <c r="V18" s="86"/>
      <c r="W18" s="86"/>
      <c r="X18" s="86"/>
      <c r="Y18" s="86"/>
      <c r="Z18" s="86"/>
      <c r="AA18" s="86"/>
      <c r="AB18" s="86"/>
      <c r="AC18" s="86"/>
      <c r="AD18" s="86"/>
      <c r="AE18" s="86"/>
      <c r="AF18" s="86"/>
      <c r="AG18" s="86"/>
      <c r="AH18" s="86"/>
      <c r="AI18" s="86"/>
      <c r="AJ18" s="86"/>
      <c r="AK18" s="86"/>
      <c r="AL18" s="86"/>
      <c r="AM18" s="86"/>
      <c r="AN18" s="86"/>
      <c r="AO18" s="86"/>
      <c r="AP18" s="86"/>
    </row>
    <row r="19" spans="1:42" ht="18" customHeight="1">
      <c r="A19" s="598"/>
      <c r="B19" s="637"/>
      <c r="C19" s="1064"/>
      <c r="D19" s="1061"/>
      <c r="E19" s="1061"/>
      <c r="F19" s="1061"/>
      <c r="G19" s="1061"/>
      <c r="H19" s="1061"/>
      <c r="I19" s="1061"/>
      <c r="J19" s="406"/>
      <c r="K19" s="406"/>
      <c r="L19" s="406"/>
      <c r="M19" s="601"/>
    </row>
    <row r="20" spans="1:42">
      <c r="A20" s="598"/>
      <c r="B20" s="637" t="s">
        <v>253</v>
      </c>
      <c r="C20" s="765" t="s">
        <v>597</v>
      </c>
      <c r="D20" s="1061"/>
      <c r="E20" s="1061"/>
      <c r="F20" s="1061"/>
      <c r="G20" s="1061"/>
      <c r="H20" s="1061"/>
      <c r="I20" s="1061"/>
      <c r="J20" s="767"/>
      <c r="K20" s="406"/>
      <c r="L20" s="763"/>
      <c r="M20" s="601"/>
    </row>
    <row r="21" spans="1:42" s="147" customFormat="1">
      <c r="A21" s="598"/>
      <c r="B21" s="637"/>
      <c r="C21" s="765"/>
      <c r="D21" s="1061"/>
      <c r="E21" s="1061"/>
      <c r="F21" s="1061"/>
      <c r="G21" s="1061"/>
      <c r="H21" s="1061"/>
      <c r="I21" s="1061"/>
      <c r="J21" s="767"/>
      <c r="K21" s="406"/>
      <c r="L21" s="755" t="s">
        <v>752</v>
      </c>
      <c r="M21" s="601"/>
      <c r="N21" s="86"/>
      <c r="O21" s="86"/>
      <c r="P21" s="86"/>
      <c r="Q21" s="86"/>
      <c r="R21" s="86"/>
      <c r="S21" s="86"/>
      <c r="T21" s="86"/>
      <c r="U21" s="86"/>
      <c r="V21" s="86"/>
      <c r="W21" s="86"/>
      <c r="X21" s="86"/>
      <c r="Y21" s="86"/>
      <c r="Z21" s="86"/>
      <c r="AA21" s="86"/>
      <c r="AB21" s="86"/>
      <c r="AC21" s="86"/>
      <c r="AD21" s="86"/>
      <c r="AE21" s="86"/>
      <c r="AF21" s="86"/>
      <c r="AG21" s="86"/>
      <c r="AH21" s="86"/>
      <c r="AI21" s="86"/>
      <c r="AJ21" s="86"/>
      <c r="AK21" s="86"/>
      <c r="AL21" s="86"/>
      <c r="AM21" s="86"/>
      <c r="AN21" s="86"/>
      <c r="AO21" s="86"/>
      <c r="AP21" s="86"/>
    </row>
    <row r="22" spans="1:42" ht="13.5" thickBot="1">
      <c r="A22" s="598"/>
      <c r="B22" s="637"/>
      <c r="C22" s="765"/>
      <c r="D22" s="1061"/>
      <c r="E22" s="1061"/>
      <c r="F22" s="1061"/>
      <c r="G22" s="1061"/>
      <c r="H22" s="1061"/>
      <c r="I22" s="1061"/>
      <c r="J22" s="767"/>
      <c r="K22" s="406" t="s">
        <v>541</v>
      </c>
      <c r="L22" s="406"/>
      <c r="M22" s="601"/>
    </row>
    <row r="23" spans="1:42" ht="29.25" customHeight="1" thickBot="1">
      <c r="A23" s="598"/>
      <c r="B23" s="637"/>
      <c r="C23" s="1505" t="s">
        <v>546</v>
      </c>
      <c r="D23" s="1505"/>
      <c r="E23" s="1505"/>
      <c r="F23" s="1505"/>
      <c r="G23" s="1505"/>
      <c r="H23" s="1505"/>
      <c r="I23" s="1505"/>
      <c r="J23" s="1505"/>
      <c r="K23" s="451">
        <v>20</v>
      </c>
      <c r="L23" s="426" t="s">
        <v>340</v>
      </c>
      <c r="M23" s="601"/>
    </row>
    <row r="24" spans="1:42" ht="8.25" customHeight="1" thickBot="1">
      <c r="A24" s="598"/>
      <c r="B24" s="637"/>
      <c r="C24" s="768"/>
      <c r="D24" s="768"/>
      <c r="E24" s="768"/>
      <c r="F24" s="768"/>
      <c r="G24" s="768"/>
      <c r="H24" s="768"/>
      <c r="I24" s="768"/>
      <c r="J24" s="768"/>
      <c r="K24" s="1063"/>
      <c r="L24" s="763"/>
      <c r="M24" s="601"/>
    </row>
    <row r="25" spans="1:42" ht="39" customHeight="1" thickBot="1">
      <c r="A25" s="598"/>
      <c r="B25" s="637"/>
      <c r="C25" s="1505" t="s">
        <v>547</v>
      </c>
      <c r="D25" s="1505"/>
      <c r="E25" s="1505"/>
      <c r="F25" s="1505"/>
      <c r="G25" s="1505"/>
      <c r="H25" s="1505"/>
      <c r="I25" s="1505"/>
      <c r="J25" s="1505"/>
      <c r="K25" s="451">
        <v>15</v>
      </c>
      <c r="L25" s="426" t="s">
        <v>340</v>
      </c>
      <c r="M25" s="601"/>
    </row>
    <row r="26" spans="1:42" ht="8.25" customHeight="1" thickBot="1">
      <c r="A26" s="598"/>
      <c r="B26" s="637"/>
      <c r="C26" s="768"/>
      <c r="D26" s="768"/>
      <c r="E26" s="768"/>
      <c r="F26" s="768"/>
      <c r="G26" s="768"/>
      <c r="H26" s="768"/>
      <c r="I26" s="768"/>
      <c r="J26" s="768"/>
      <c r="K26" s="1063"/>
      <c r="L26" s="763"/>
      <c r="M26" s="601"/>
    </row>
    <row r="27" spans="1:42" ht="25.5" customHeight="1" thickBot="1">
      <c r="A27" s="598"/>
      <c r="B27" s="637"/>
      <c r="C27" s="1505" t="s">
        <v>548</v>
      </c>
      <c r="D27" s="1505"/>
      <c r="E27" s="1505"/>
      <c r="F27" s="1505"/>
      <c r="G27" s="1505"/>
      <c r="H27" s="1505"/>
      <c r="I27" s="1505"/>
      <c r="J27" s="1505"/>
      <c r="K27" s="451">
        <v>10</v>
      </c>
      <c r="L27" s="426" t="s">
        <v>340</v>
      </c>
      <c r="M27" s="601"/>
    </row>
    <row r="28" spans="1:42" ht="8.25" customHeight="1" thickBot="1">
      <c r="A28" s="598"/>
      <c r="B28" s="637"/>
      <c r="C28" s="768"/>
      <c r="D28" s="768"/>
      <c r="E28" s="768"/>
      <c r="F28" s="768"/>
      <c r="G28" s="768"/>
      <c r="H28" s="768"/>
      <c r="I28" s="768"/>
      <c r="J28" s="768"/>
      <c r="K28" s="1063"/>
      <c r="L28" s="763"/>
      <c r="M28" s="601"/>
    </row>
    <row r="29" spans="1:42" ht="37.5" customHeight="1" thickBot="1">
      <c r="A29" s="598"/>
      <c r="B29" s="637"/>
      <c r="C29" s="1505" t="s">
        <v>549</v>
      </c>
      <c r="D29" s="1505"/>
      <c r="E29" s="1505"/>
      <c r="F29" s="1505"/>
      <c r="G29" s="1505"/>
      <c r="H29" s="1505"/>
      <c r="I29" s="1505"/>
      <c r="J29" s="1505"/>
      <c r="K29" s="451">
        <v>5</v>
      </c>
      <c r="L29" s="426" t="s">
        <v>340</v>
      </c>
      <c r="M29" s="601"/>
    </row>
    <row r="30" spans="1:42" s="147" customFormat="1" ht="8.25" customHeight="1" thickBot="1">
      <c r="A30" s="598"/>
      <c r="B30" s="637"/>
      <c r="C30" s="768"/>
      <c r="D30" s="768"/>
      <c r="E30" s="768"/>
      <c r="F30" s="768"/>
      <c r="G30" s="768"/>
      <c r="H30" s="768"/>
      <c r="I30" s="768"/>
      <c r="J30" s="768"/>
      <c r="K30" s="1063"/>
      <c r="L30" s="763"/>
      <c r="M30" s="601"/>
      <c r="N30" s="86"/>
      <c r="O30" s="86"/>
      <c r="P30" s="86"/>
      <c r="Q30" s="86"/>
      <c r="R30" s="86"/>
      <c r="S30" s="86"/>
      <c r="T30" s="86"/>
      <c r="U30" s="86"/>
      <c r="V30" s="86"/>
      <c r="W30" s="86"/>
      <c r="X30" s="86"/>
      <c r="Y30" s="86"/>
      <c r="Z30" s="86"/>
      <c r="AA30" s="86"/>
      <c r="AB30" s="86"/>
      <c r="AC30" s="86"/>
      <c r="AD30" s="86"/>
      <c r="AE30" s="86"/>
      <c r="AF30" s="86"/>
      <c r="AG30" s="86"/>
      <c r="AH30" s="86"/>
      <c r="AI30" s="86"/>
      <c r="AJ30" s="86"/>
      <c r="AK30" s="86"/>
      <c r="AL30" s="86"/>
      <c r="AM30" s="86"/>
      <c r="AN30" s="86"/>
      <c r="AO30" s="86"/>
      <c r="AP30" s="86"/>
    </row>
    <row r="31" spans="1:42" s="147" customFormat="1" ht="13.5" thickBot="1">
      <c r="A31" s="598"/>
      <c r="B31" s="637"/>
      <c r="C31" s="1505" t="s">
        <v>594</v>
      </c>
      <c r="D31" s="1505"/>
      <c r="E31" s="1505"/>
      <c r="F31" s="1505"/>
      <c r="G31" s="1505"/>
      <c r="H31" s="1505"/>
      <c r="I31" s="1505"/>
      <c r="J31" s="1505"/>
      <c r="K31" s="451">
        <v>0</v>
      </c>
      <c r="L31" s="426" t="s">
        <v>340</v>
      </c>
      <c r="M31" s="601"/>
      <c r="N31" s="86"/>
      <c r="O31" s="86"/>
      <c r="P31" s="86"/>
      <c r="Q31" s="86"/>
      <c r="R31" s="86"/>
      <c r="S31" s="86"/>
      <c r="T31" s="86"/>
      <c r="U31" s="86"/>
      <c r="V31" s="86"/>
      <c r="W31" s="86"/>
      <c r="X31" s="86"/>
      <c r="Y31" s="86"/>
      <c r="Z31" s="86"/>
      <c r="AA31" s="86"/>
      <c r="AB31" s="86"/>
      <c r="AC31" s="86"/>
      <c r="AD31" s="86"/>
      <c r="AE31" s="86"/>
      <c r="AF31" s="86"/>
      <c r="AG31" s="86"/>
      <c r="AH31" s="86"/>
      <c r="AI31" s="86"/>
      <c r="AJ31" s="86"/>
      <c r="AK31" s="86"/>
      <c r="AL31" s="86"/>
      <c r="AM31" s="86"/>
      <c r="AN31" s="86"/>
      <c r="AO31" s="86"/>
      <c r="AP31" s="86"/>
    </row>
    <row r="32" spans="1:42" ht="18" customHeight="1">
      <c r="A32" s="598"/>
      <c r="B32" s="637"/>
      <c r="C32" s="406"/>
      <c r="D32" s="406"/>
      <c r="E32" s="406"/>
      <c r="F32" s="406"/>
      <c r="G32" s="406"/>
      <c r="H32" s="406"/>
      <c r="I32" s="406"/>
      <c r="J32" s="406"/>
      <c r="K32" s="406"/>
      <c r="L32" s="406"/>
      <c r="M32" s="757"/>
      <c r="N32" s="91"/>
      <c r="O32" s="91"/>
      <c r="P32" s="91"/>
      <c r="Q32" s="91"/>
      <c r="R32" s="91"/>
      <c r="S32" s="91"/>
      <c r="T32" s="91"/>
    </row>
    <row r="33" spans="1:42" s="42" customFormat="1">
      <c r="A33" s="633"/>
      <c r="B33" s="637" t="s">
        <v>254</v>
      </c>
      <c r="C33" s="406" t="s">
        <v>809</v>
      </c>
      <c r="D33" s="1061"/>
      <c r="E33" s="1061"/>
      <c r="F33" s="1061"/>
      <c r="G33" s="1061"/>
      <c r="H33" s="1061"/>
      <c r="I33" s="1061"/>
      <c r="J33" s="1061"/>
      <c r="K33" s="1061"/>
      <c r="L33" s="1061"/>
      <c r="M33" s="757"/>
      <c r="N33" s="91"/>
      <c r="O33" s="91"/>
      <c r="P33" s="91"/>
      <c r="Q33" s="91"/>
      <c r="R33" s="91"/>
      <c r="S33" s="91"/>
      <c r="T33" s="91"/>
      <c r="U33" s="91"/>
      <c r="V33" s="91"/>
      <c r="W33" s="91"/>
      <c r="X33" s="91"/>
      <c r="Y33" s="91"/>
      <c r="Z33" s="91"/>
      <c r="AA33" s="91"/>
      <c r="AB33" s="91"/>
      <c r="AC33" s="91"/>
      <c r="AD33" s="91"/>
      <c r="AE33" s="91"/>
      <c r="AF33" s="91"/>
      <c r="AG33" s="91"/>
      <c r="AH33" s="91"/>
      <c r="AI33" s="91"/>
      <c r="AJ33" s="91"/>
      <c r="AK33" s="91"/>
      <c r="AL33" s="91"/>
      <c r="AM33" s="91"/>
      <c r="AN33" s="91"/>
      <c r="AO33" s="91"/>
      <c r="AP33" s="91"/>
    </row>
    <row r="34" spans="1:42" s="42" customFormat="1" ht="15.75" customHeight="1">
      <c r="A34" s="633"/>
      <c r="B34" s="637"/>
      <c r="C34" s="1074" t="s">
        <v>787</v>
      </c>
      <c r="E34" s="1061"/>
      <c r="F34" s="1061"/>
      <c r="G34" s="1061"/>
      <c r="H34" s="1061"/>
      <c r="I34" s="1061"/>
      <c r="J34" s="1061"/>
      <c r="K34" s="1061"/>
      <c r="L34" s="760"/>
      <c r="M34" s="757"/>
      <c r="N34" s="91"/>
      <c r="O34" s="91"/>
      <c r="P34" s="91"/>
      <c r="Q34" s="91"/>
      <c r="R34" s="91"/>
      <c r="S34" s="91"/>
      <c r="T34" s="91"/>
      <c r="U34" s="91"/>
      <c r="V34" s="91"/>
      <c r="W34" s="91"/>
      <c r="X34" s="91"/>
      <c r="Y34" s="91"/>
      <c r="Z34" s="91"/>
      <c r="AA34" s="91"/>
      <c r="AB34" s="91"/>
      <c r="AC34" s="91"/>
      <c r="AD34" s="91"/>
      <c r="AE34" s="91"/>
      <c r="AF34" s="91"/>
      <c r="AG34" s="91"/>
      <c r="AH34" s="91"/>
      <c r="AI34" s="91"/>
      <c r="AJ34" s="91"/>
      <c r="AK34" s="91"/>
      <c r="AL34" s="91"/>
      <c r="AM34" s="91"/>
      <c r="AN34" s="91"/>
      <c r="AO34" s="91"/>
      <c r="AP34" s="91"/>
    </row>
    <row r="35" spans="1:42" s="42" customFormat="1">
      <c r="A35" s="633"/>
      <c r="B35" s="637"/>
      <c r="C35" s="406"/>
      <c r="D35" s="769" t="s">
        <v>782</v>
      </c>
      <c r="E35" s="1061"/>
      <c r="F35" s="1061"/>
      <c r="G35" s="1061"/>
      <c r="H35" s="1061"/>
      <c r="I35" s="1061"/>
      <c r="J35" s="1061"/>
      <c r="K35" s="1061"/>
      <c r="L35" s="755" t="s">
        <v>783</v>
      </c>
      <c r="M35" s="757"/>
      <c r="N35" s="91"/>
      <c r="O35" s="91"/>
      <c r="P35" s="91"/>
      <c r="Q35" s="91"/>
      <c r="R35" s="91"/>
      <c r="S35" s="91"/>
      <c r="T35" s="91"/>
      <c r="U35" s="91"/>
      <c r="V35" s="91"/>
      <c r="W35" s="91"/>
      <c r="X35" s="91"/>
      <c r="Y35" s="91"/>
      <c r="Z35" s="91"/>
      <c r="AA35" s="91"/>
      <c r="AB35" s="91"/>
      <c r="AC35" s="91"/>
      <c r="AD35" s="91"/>
      <c r="AE35" s="91"/>
      <c r="AF35" s="91"/>
      <c r="AG35" s="91"/>
      <c r="AH35" s="91"/>
      <c r="AI35" s="91"/>
      <c r="AJ35" s="91"/>
      <c r="AK35" s="91"/>
      <c r="AL35" s="91"/>
      <c r="AM35" s="91"/>
      <c r="AN35" s="91"/>
      <c r="AO35" s="91"/>
      <c r="AP35" s="91"/>
    </row>
    <row r="36" spans="1:42" s="42" customFormat="1" ht="13.5" thickBot="1">
      <c r="A36" s="633"/>
      <c r="B36" s="756"/>
      <c r="C36" s="1061"/>
      <c r="D36" s="1061"/>
      <c r="E36" s="1061"/>
      <c r="F36" s="1061"/>
      <c r="G36" s="1061" t="s">
        <v>40</v>
      </c>
      <c r="H36" s="1061"/>
      <c r="I36" s="1061"/>
      <c r="J36" s="1061"/>
      <c r="K36" s="406" t="s">
        <v>541</v>
      </c>
      <c r="L36" s="406"/>
      <c r="M36" s="757"/>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row>
    <row r="37" spans="1:42" s="42" customFormat="1" ht="13.5" thickBot="1">
      <c r="A37" s="633"/>
      <c r="B37" s="756"/>
      <c r="C37" s="1061" t="s">
        <v>784</v>
      </c>
      <c r="D37" s="1061"/>
      <c r="E37" s="1061"/>
      <c r="F37" s="1061"/>
      <c r="G37" s="1061"/>
      <c r="H37" s="1061"/>
      <c r="I37" s="1061"/>
      <c r="J37" s="1061"/>
      <c r="K37" s="451">
        <v>15</v>
      </c>
      <c r="L37" s="426" t="s">
        <v>340</v>
      </c>
      <c r="M37" s="601"/>
      <c r="N37" s="86"/>
      <c r="O37" s="86"/>
      <c r="P37" s="86"/>
      <c r="Q37" s="148"/>
      <c r="R37" s="148"/>
      <c r="S37" s="148"/>
      <c r="T37" s="148"/>
      <c r="U37" s="1073"/>
      <c r="V37" s="91"/>
      <c r="W37" s="91"/>
      <c r="X37" s="91"/>
      <c r="Y37" s="91"/>
      <c r="Z37" s="91"/>
      <c r="AA37" s="91"/>
      <c r="AB37" s="91"/>
      <c r="AC37" s="91"/>
      <c r="AD37" s="91"/>
      <c r="AE37" s="91"/>
      <c r="AF37" s="91"/>
      <c r="AG37" s="91"/>
      <c r="AH37" s="91"/>
      <c r="AI37" s="91"/>
      <c r="AJ37" s="91"/>
      <c r="AK37" s="91"/>
      <c r="AL37" s="91"/>
      <c r="AM37" s="91"/>
      <c r="AN37" s="91"/>
      <c r="AO37" s="91"/>
      <c r="AP37" s="91"/>
    </row>
    <row r="38" spans="1:42" s="142" customFormat="1" ht="8.25" customHeight="1" thickBot="1">
      <c r="A38" s="598"/>
      <c r="B38" s="637"/>
      <c r="C38" s="768"/>
      <c r="D38" s="768"/>
      <c r="E38" s="768"/>
      <c r="F38" s="768"/>
      <c r="G38" s="768"/>
      <c r="H38" s="768"/>
      <c r="I38" s="768"/>
      <c r="J38" s="768"/>
      <c r="K38" s="1063"/>
      <c r="L38" s="763"/>
      <c r="M38" s="757"/>
      <c r="N38" s="86"/>
      <c r="O38" s="86"/>
      <c r="P38" s="86"/>
      <c r="Q38" s="1073"/>
      <c r="R38" s="1073"/>
      <c r="S38" s="1073"/>
      <c r="T38" s="1073"/>
      <c r="U38" s="148"/>
      <c r="V38" s="86"/>
      <c r="W38" s="86"/>
      <c r="X38" s="86"/>
      <c r="Y38" s="86"/>
      <c r="Z38" s="86"/>
      <c r="AA38" s="86"/>
      <c r="AB38" s="86"/>
      <c r="AC38" s="86"/>
      <c r="AD38" s="86"/>
      <c r="AE38" s="86"/>
      <c r="AF38" s="86"/>
      <c r="AG38" s="86"/>
      <c r="AH38" s="86"/>
      <c r="AI38" s="86"/>
      <c r="AJ38" s="86"/>
      <c r="AK38" s="86"/>
      <c r="AL38" s="86"/>
      <c r="AM38" s="86"/>
      <c r="AN38" s="86"/>
      <c r="AO38" s="86"/>
      <c r="AP38" s="86"/>
    </row>
    <row r="39" spans="1:42" s="42" customFormat="1" ht="13.5" thickBot="1">
      <c r="A39" s="633"/>
      <c r="B39" s="756"/>
      <c r="C39" s="1061" t="s">
        <v>785</v>
      </c>
      <c r="D39" s="1061"/>
      <c r="E39" s="1061"/>
      <c r="F39" s="1061"/>
      <c r="G39" s="1061"/>
      <c r="H39" s="1061"/>
      <c r="I39" s="1061"/>
      <c r="J39" s="1061"/>
      <c r="K39" s="451">
        <v>10</v>
      </c>
      <c r="L39" s="426" t="s">
        <v>340</v>
      </c>
      <c r="M39" s="601"/>
      <c r="N39" s="86"/>
      <c r="O39" s="86"/>
      <c r="P39" s="86"/>
      <c r="Q39" s="148"/>
      <c r="R39" s="148"/>
      <c r="S39" s="148"/>
      <c r="T39" s="148"/>
      <c r="U39" s="1073"/>
      <c r="V39" s="91"/>
      <c r="W39" s="91"/>
      <c r="X39" s="91"/>
      <c r="Y39" s="91"/>
      <c r="Z39" s="91"/>
      <c r="AA39" s="91"/>
      <c r="AB39" s="91"/>
      <c r="AC39" s="91"/>
      <c r="AD39" s="91"/>
      <c r="AE39" s="91"/>
      <c r="AF39" s="91"/>
      <c r="AG39" s="91"/>
      <c r="AH39" s="91"/>
      <c r="AI39" s="91"/>
      <c r="AJ39" s="91"/>
      <c r="AK39" s="91"/>
      <c r="AL39" s="91"/>
      <c r="AM39" s="91"/>
      <c r="AN39" s="91"/>
      <c r="AO39" s="91"/>
      <c r="AP39" s="91"/>
    </row>
    <row r="40" spans="1:42" s="142" customFormat="1" ht="8.25" customHeight="1" thickBot="1">
      <c r="A40" s="598"/>
      <c r="B40" s="637"/>
      <c r="C40" s="768"/>
      <c r="D40" s="768"/>
      <c r="E40" s="768"/>
      <c r="F40" s="768"/>
      <c r="G40" s="768"/>
      <c r="H40" s="768"/>
      <c r="I40" s="768"/>
      <c r="J40" s="768"/>
      <c r="K40" s="1063"/>
      <c r="L40" s="763"/>
      <c r="M40" s="601"/>
      <c r="N40" s="86"/>
      <c r="O40" s="86"/>
      <c r="P40" s="86"/>
      <c r="Q40" s="148"/>
      <c r="R40" s="148"/>
      <c r="S40" s="148"/>
      <c r="T40" s="148"/>
      <c r="U40" s="148"/>
      <c r="V40" s="86"/>
      <c r="W40" s="86"/>
      <c r="X40" s="86"/>
      <c r="Y40" s="86"/>
      <c r="Z40" s="86"/>
      <c r="AA40" s="86"/>
      <c r="AB40" s="86"/>
      <c r="AC40" s="86"/>
      <c r="AD40" s="86"/>
      <c r="AE40" s="86"/>
      <c r="AF40" s="86"/>
      <c r="AG40" s="86"/>
      <c r="AH40" s="86"/>
      <c r="AI40" s="86"/>
      <c r="AJ40" s="86"/>
      <c r="AK40" s="86"/>
      <c r="AL40" s="86"/>
      <c r="AM40" s="86"/>
      <c r="AN40" s="86"/>
      <c r="AO40" s="86"/>
      <c r="AP40" s="86"/>
    </row>
    <row r="41" spans="1:42" ht="13.5" thickBot="1">
      <c r="A41" s="598"/>
      <c r="B41" s="637"/>
      <c r="C41" s="1061" t="s">
        <v>786</v>
      </c>
      <c r="D41" s="406"/>
      <c r="E41" s="406"/>
      <c r="F41" s="406"/>
      <c r="G41" s="406"/>
      <c r="H41" s="406"/>
      <c r="I41" s="406"/>
      <c r="J41" s="406"/>
      <c r="K41" s="451">
        <v>0</v>
      </c>
      <c r="L41" s="426" t="s">
        <v>340</v>
      </c>
      <c r="M41" s="601"/>
      <c r="Q41" s="148"/>
      <c r="R41" s="148"/>
      <c r="S41" s="148"/>
      <c r="T41" s="148"/>
      <c r="U41" s="148"/>
    </row>
    <row r="42" spans="1:42" ht="13.5" thickBot="1">
      <c r="A42" s="598"/>
      <c r="B42" s="644"/>
      <c r="C42" s="763"/>
      <c r="D42" s="763"/>
      <c r="E42" s="763"/>
      <c r="F42" s="763"/>
      <c r="G42" s="1070" t="s">
        <v>781</v>
      </c>
      <c r="H42" s="763"/>
      <c r="I42" s="763"/>
      <c r="J42" s="763"/>
      <c r="K42" s="763"/>
      <c r="L42" s="763"/>
      <c r="M42" s="601"/>
      <c r="Q42" s="148"/>
      <c r="R42" s="148"/>
      <c r="S42" s="148"/>
      <c r="T42" s="148"/>
      <c r="U42" s="148"/>
    </row>
    <row r="43" spans="1:42" s="42" customFormat="1" ht="13.5" thickBot="1">
      <c r="A43" s="633"/>
      <c r="B43" s="756"/>
      <c r="C43" s="1061" t="s">
        <v>797</v>
      </c>
      <c r="D43" s="1061"/>
      <c r="E43" s="1061"/>
      <c r="F43" s="1061"/>
      <c r="G43" s="1061"/>
      <c r="H43" s="1061"/>
      <c r="I43" s="1061"/>
      <c r="J43" s="1061"/>
      <c r="K43" s="451">
        <v>15</v>
      </c>
      <c r="L43" s="426" t="s">
        <v>340</v>
      </c>
      <c r="M43" s="601"/>
      <c r="N43" s="86"/>
      <c r="O43" s="86"/>
      <c r="P43" s="86"/>
      <c r="Q43" s="148"/>
      <c r="R43" s="148"/>
      <c r="S43" s="148"/>
      <c r="T43" s="148"/>
      <c r="U43" s="1073"/>
      <c r="V43" s="91"/>
      <c r="W43" s="91"/>
      <c r="X43" s="91"/>
      <c r="Y43" s="91"/>
      <c r="Z43" s="91"/>
      <c r="AA43" s="91"/>
      <c r="AB43" s="91"/>
      <c r="AC43" s="91"/>
      <c r="AD43" s="91"/>
      <c r="AE43" s="91"/>
      <c r="AF43" s="91"/>
      <c r="AG43" s="91"/>
      <c r="AH43" s="91"/>
      <c r="AI43" s="91"/>
      <c r="AJ43" s="91"/>
      <c r="AK43" s="91"/>
      <c r="AL43" s="91"/>
      <c r="AM43" s="91"/>
      <c r="AN43" s="91"/>
      <c r="AO43" s="91"/>
      <c r="AP43" s="91"/>
    </row>
    <row r="44" spans="1:42" s="147" customFormat="1" ht="8.25" customHeight="1" thickBot="1">
      <c r="A44" s="598"/>
      <c r="B44" s="637"/>
      <c r="C44" s="768"/>
      <c r="D44" s="768"/>
      <c r="E44" s="768"/>
      <c r="F44" s="768"/>
      <c r="G44" s="768"/>
      <c r="H44" s="768"/>
      <c r="I44" s="768"/>
      <c r="J44" s="768"/>
      <c r="K44" s="1063"/>
      <c r="L44" s="763"/>
      <c r="M44" s="757"/>
      <c r="N44" s="86"/>
      <c r="O44" s="86"/>
      <c r="P44" s="86"/>
      <c r="Q44" s="1073"/>
      <c r="R44" s="1073"/>
      <c r="S44" s="1073"/>
      <c r="T44" s="1073"/>
      <c r="U44" s="148"/>
      <c r="V44" s="86"/>
      <c r="W44" s="86"/>
      <c r="X44" s="86"/>
      <c r="Y44" s="86"/>
      <c r="Z44" s="86"/>
      <c r="AA44" s="86"/>
      <c r="AB44" s="86"/>
      <c r="AC44" s="86"/>
      <c r="AD44" s="86"/>
      <c r="AE44" s="86"/>
      <c r="AF44" s="86"/>
      <c r="AG44" s="86"/>
      <c r="AH44" s="86"/>
      <c r="AI44" s="86"/>
      <c r="AJ44" s="86"/>
      <c r="AK44" s="86"/>
      <c r="AL44" s="86"/>
      <c r="AM44" s="86"/>
      <c r="AN44" s="86"/>
      <c r="AO44" s="86"/>
      <c r="AP44" s="86"/>
    </row>
    <row r="45" spans="1:42" s="42" customFormat="1" ht="13.5" thickBot="1">
      <c r="A45" s="633"/>
      <c r="B45" s="756"/>
      <c r="C45" s="1061" t="s">
        <v>792</v>
      </c>
      <c r="D45" s="1061"/>
      <c r="E45" s="1061"/>
      <c r="F45" s="1061"/>
      <c r="G45" s="1061"/>
      <c r="H45" s="1061"/>
      <c r="I45" s="1061"/>
      <c r="J45" s="1061"/>
      <c r="K45" s="451">
        <v>10</v>
      </c>
      <c r="L45" s="426" t="s">
        <v>340</v>
      </c>
      <c r="M45" s="601"/>
      <c r="N45" s="86"/>
      <c r="O45" s="86"/>
      <c r="P45" s="86"/>
      <c r="Q45" s="148"/>
      <c r="R45" s="148"/>
      <c r="S45" s="148"/>
      <c r="T45" s="148"/>
      <c r="U45" s="1073"/>
      <c r="V45" s="91"/>
      <c r="W45" s="91"/>
      <c r="X45" s="91"/>
      <c r="Y45" s="91"/>
      <c r="Z45" s="91"/>
      <c r="AA45" s="91"/>
      <c r="AB45" s="91"/>
      <c r="AC45" s="91"/>
      <c r="AD45" s="91"/>
      <c r="AE45" s="91"/>
      <c r="AF45" s="91"/>
      <c r="AG45" s="91"/>
      <c r="AH45" s="91"/>
      <c r="AI45" s="91"/>
      <c r="AJ45" s="91"/>
      <c r="AK45" s="91"/>
      <c r="AL45" s="91"/>
      <c r="AM45" s="91"/>
      <c r="AN45" s="91"/>
      <c r="AO45" s="91"/>
      <c r="AP45" s="91"/>
    </row>
    <row r="46" spans="1:42" s="147" customFormat="1" ht="8.25" customHeight="1" thickBot="1">
      <c r="A46" s="598"/>
      <c r="B46" s="637"/>
      <c r="C46" s="768"/>
      <c r="D46" s="768"/>
      <c r="E46" s="768"/>
      <c r="F46" s="768"/>
      <c r="G46" s="768"/>
      <c r="H46" s="768"/>
      <c r="I46" s="768"/>
      <c r="J46" s="768"/>
      <c r="K46" s="1063"/>
      <c r="L46" s="763"/>
      <c r="M46" s="601"/>
      <c r="N46" s="86"/>
      <c r="O46" s="86"/>
      <c r="P46" s="86"/>
      <c r="Q46" s="148"/>
      <c r="R46" s="148"/>
      <c r="S46" s="148"/>
      <c r="T46" s="148"/>
      <c r="U46" s="148"/>
      <c r="V46" s="86"/>
      <c r="W46" s="86"/>
      <c r="X46" s="86"/>
      <c r="Y46" s="86"/>
      <c r="Z46" s="86"/>
      <c r="AA46" s="86"/>
      <c r="AB46" s="86"/>
      <c r="AC46" s="86"/>
      <c r="AD46" s="86"/>
      <c r="AE46" s="86"/>
      <c r="AF46" s="86"/>
      <c r="AG46" s="86"/>
      <c r="AH46" s="86"/>
      <c r="AI46" s="86"/>
      <c r="AJ46" s="86"/>
      <c r="AK46" s="86"/>
      <c r="AL46" s="86"/>
      <c r="AM46" s="86"/>
      <c r="AN46" s="86"/>
      <c r="AO46" s="86"/>
      <c r="AP46" s="86"/>
    </row>
    <row r="47" spans="1:42" s="147" customFormat="1" ht="13.5" thickBot="1">
      <c r="A47" s="598"/>
      <c r="B47" s="637"/>
      <c r="C47" s="1061" t="s">
        <v>794</v>
      </c>
      <c r="D47" s="406"/>
      <c r="E47" s="406"/>
      <c r="F47" s="406"/>
      <c r="G47" s="406"/>
      <c r="H47" s="406"/>
      <c r="I47" s="406"/>
      <c r="J47" s="406"/>
      <c r="K47" s="451">
        <v>0</v>
      </c>
      <c r="L47" s="426" t="s">
        <v>340</v>
      </c>
      <c r="M47" s="601"/>
      <c r="N47" s="86"/>
      <c r="O47" s="86"/>
      <c r="P47" s="86"/>
      <c r="Q47" s="148"/>
      <c r="R47" s="148"/>
      <c r="S47" s="148"/>
      <c r="T47" s="148"/>
      <c r="U47" s="148"/>
      <c r="V47" s="86"/>
      <c r="W47" s="86"/>
      <c r="X47" s="86"/>
      <c r="Y47" s="86"/>
      <c r="Z47" s="86"/>
      <c r="AA47" s="86"/>
      <c r="AB47" s="86"/>
      <c r="AC47" s="86"/>
      <c r="AD47" s="86"/>
      <c r="AE47" s="86"/>
      <c r="AF47" s="86"/>
      <c r="AG47" s="86"/>
      <c r="AH47" s="86"/>
      <c r="AI47" s="86"/>
      <c r="AJ47" s="86"/>
      <c r="AK47" s="86"/>
      <c r="AL47" s="86"/>
      <c r="AM47" s="86"/>
      <c r="AN47" s="86"/>
      <c r="AO47" s="86"/>
      <c r="AP47" s="86"/>
    </row>
    <row r="48" spans="1:42">
      <c r="A48" s="645"/>
      <c r="B48" s="646"/>
      <c r="C48" s="647"/>
      <c r="D48" s="647"/>
      <c r="E48" s="647"/>
      <c r="F48" s="647"/>
      <c r="G48" s="647"/>
      <c r="H48" s="647"/>
      <c r="I48" s="647"/>
      <c r="J48" s="647"/>
      <c r="K48" s="647"/>
      <c r="L48" s="647"/>
      <c r="M48" s="770"/>
      <c r="Q48" s="148"/>
      <c r="R48" s="148"/>
      <c r="S48" s="148"/>
      <c r="T48" s="148"/>
      <c r="U48" s="148"/>
    </row>
    <row r="49" spans="17:21">
      <c r="Q49" s="148"/>
      <c r="R49" s="148"/>
      <c r="S49" s="148"/>
      <c r="T49" s="148"/>
      <c r="U49" s="148"/>
    </row>
    <row r="50" spans="17:21">
      <c r="Q50" s="148"/>
      <c r="R50" s="148"/>
      <c r="S50" s="148"/>
      <c r="T50" s="148"/>
      <c r="U50" s="148"/>
    </row>
  </sheetData>
  <sheetProtection algorithmName="SHA-512" hashValue="T9zh5H4wcf4+WxP8W9tIrfWyjG/YXWTdLzriQSbupXjjuwyLCokB4W8ZgJx+8LAxPVEdYpJ/fMOkohFaWQ2jLA==" saltValue="iEsXzcUCsg8cYvpf9styPw==" spinCount="100000" sheet="1" selectLockedCells="1"/>
  <mergeCells count="11">
    <mergeCell ref="C31:J31"/>
    <mergeCell ref="C18:J18"/>
    <mergeCell ref="C10:J10"/>
    <mergeCell ref="C29:J29"/>
    <mergeCell ref="C16:J16"/>
    <mergeCell ref="C8:J8"/>
    <mergeCell ref="C6:J6"/>
    <mergeCell ref="C23:J23"/>
    <mergeCell ref="C27:J27"/>
    <mergeCell ref="C14:J14"/>
    <mergeCell ref="C25:J25"/>
  </mergeCells>
  <phoneticPr fontId="54" type="noConversion"/>
  <dataValidations count="1">
    <dataValidation type="list" showInputMessage="1" showErrorMessage="1" sqref="L6 L8 L14 L16 L18 L23 L25 L27 L29 L31 L37 L39 L41 L10 L43 L45 L47" xr:uid="{285334CE-9A43-422D-9123-8643FDFBCD36}">
      <formula1>"Select, True, False"</formula1>
    </dataValidation>
  </dataValidations>
  <printOptions horizontalCentered="1"/>
  <pageMargins left="0.5" right="0.5" top="0.5" bottom="0.5" header="0.3" footer="0.3"/>
  <pageSetup scale="96" firstPageNumber="4" orientation="portrait" r:id="rId1"/>
  <headerFooter>
    <oddFooter>&amp;L&amp;"Calibri,Regular"&amp;8CDBG-DR / NSP Restore Riverview Offsite RFP&amp;C 10&amp;R&amp;"Calibri,Regular"&amp;8 2/2021</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7">
    <tabColor rgb="FF00B0F0"/>
    <pageSetUpPr fitToPage="1"/>
  </sheetPr>
  <dimension ref="A1:AQ54"/>
  <sheetViews>
    <sheetView showGridLines="0" zoomScaleNormal="100" workbookViewId="0">
      <selection activeCell="I13" sqref="I13:S13"/>
    </sheetView>
  </sheetViews>
  <sheetFormatPr defaultColWidth="10.42578125" defaultRowHeight="12.75"/>
  <cols>
    <col min="1" max="1" width="2.28515625" style="149" customWidth="1"/>
    <col min="2" max="2" width="3.28515625" style="150" customWidth="1"/>
    <col min="3" max="6" width="4.28515625" style="151" customWidth="1"/>
    <col min="7" max="7" width="15.42578125" style="151" customWidth="1"/>
    <col min="8" max="8" width="1.28515625" style="151" customWidth="1"/>
    <col min="9" max="10" width="4.28515625" style="151" customWidth="1"/>
    <col min="11" max="11" width="4.140625" style="151" customWidth="1"/>
    <col min="12" max="14" width="4.28515625" style="151" customWidth="1"/>
    <col min="15" max="17" width="4.28515625" style="149" customWidth="1"/>
    <col min="18" max="18" width="10.85546875" style="149" bestFit="1" customWidth="1"/>
    <col min="19" max="19" width="6.85546875" style="149" customWidth="1"/>
    <col min="20" max="20" width="2.28515625" style="149" customWidth="1"/>
    <col min="21" max="234" width="9.7109375" style="149" customWidth="1"/>
    <col min="235" max="16384" width="10.42578125" style="149"/>
  </cols>
  <sheetData>
    <row r="1" spans="1:43" ht="6" customHeight="1">
      <c r="A1" s="725"/>
      <c r="B1" s="726"/>
      <c r="C1" s="727"/>
      <c r="D1" s="727"/>
      <c r="E1" s="727"/>
      <c r="F1" s="727"/>
      <c r="G1" s="727"/>
      <c r="H1" s="727"/>
      <c r="I1" s="727"/>
      <c r="J1" s="727"/>
      <c r="K1" s="727"/>
      <c r="L1" s="727"/>
      <c r="M1" s="727"/>
      <c r="N1" s="727"/>
      <c r="O1" s="728"/>
      <c r="P1" s="728"/>
      <c r="Q1" s="728"/>
      <c r="R1" s="728"/>
      <c r="S1" s="728"/>
      <c r="T1" s="729"/>
    </row>
    <row r="2" spans="1:43" s="59" customFormat="1">
      <c r="A2" s="730"/>
      <c r="B2" s="731" t="s">
        <v>95</v>
      </c>
      <c r="C2" s="637" t="s">
        <v>542</v>
      </c>
      <c r="D2" s="406"/>
      <c r="E2" s="406"/>
      <c r="F2" s="406"/>
      <c r="G2" s="406"/>
      <c r="H2" s="406"/>
      <c r="I2" s="406"/>
      <c r="J2" s="406"/>
      <c r="K2" s="406"/>
      <c r="L2" s="406"/>
      <c r="M2" s="406"/>
      <c r="N2" s="732"/>
      <c r="O2" s="732"/>
      <c r="P2" s="732"/>
      <c r="Q2" s="732"/>
      <c r="R2" s="732"/>
      <c r="S2" s="732"/>
      <c r="T2" s="733"/>
      <c r="U2" s="148"/>
      <c r="V2" s="148"/>
      <c r="W2" s="148"/>
      <c r="X2" s="148"/>
      <c r="Y2" s="148"/>
      <c r="Z2" s="148"/>
      <c r="AA2" s="148"/>
      <c r="AB2" s="148"/>
      <c r="AC2" s="148"/>
      <c r="AD2" s="148"/>
      <c r="AE2" s="148"/>
      <c r="AF2" s="148"/>
      <c r="AG2" s="148"/>
      <c r="AH2" s="148"/>
      <c r="AI2" s="148"/>
      <c r="AJ2" s="148"/>
      <c r="AK2" s="148"/>
      <c r="AL2" s="148"/>
      <c r="AM2" s="148"/>
      <c r="AN2" s="148"/>
      <c r="AO2" s="148"/>
      <c r="AP2" s="148"/>
      <c r="AQ2" s="148"/>
    </row>
    <row r="3" spans="1:43" s="59" customFormat="1">
      <c r="A3" s="730"/>
      <c r="B3" s="731"/>
      <c r="C3" s="637"/>
      <c r="D3" s="406"/>
      <c r="E3" s="406"/>
      <c r="F3" s="406"/>
      <c r="G3" s="406"/>
      <c r="H3" s="406"/>
      <c r="I3" s="406"/>
      <c r="J3" s="406"/>
      <c r="K3" s="406"/>
      <c r="L3" s="406"/>
      <c r="M3" s="406"/>
      <c r="N3" s="732"/>
      <c r="O3" s="732"/>
      <c r="P3" s="732"/>
      <c r="Q3" s="732"/>
      <c r="R3" s="732"/>
      <c r="S3" s="732"/>
      <c r="T3" s="733"/>
      <c r="U3" s="148"/>
      <c r="V3" s="148"/>
      <c r="W3" s="148"/>
      <c r="X3" s="148"/>
      <c r="Y3" s="148"/>
      <c r="Z3" s="148"/>
      <c r="AA3" s="148"/>
      <c r="AB3" s="148"/>
      <c r="AC3" s="148"/>
      <c r="AD3" s="148"/>
      <c r="AE3" s="148"/>
      <c r="AF3" s="148"/>
      <c r="AG3" s="148"/>
      <c r="AH3" s="148"/>
      <c r="AI3" s="148"/>
      <c r="AJ3" s="148"/>
      <c r="AK3" s="148"/>
      <c r="AL3" s="148"/>
      <c r="AM3" s="148"/>
      <c r="AN3" s="148"/>
      <c r="AO3" s="148"/>
      <c r="AP3" s="148"/>
      <c r="AQ3" s="148"/>
    </row>
    <row r="4" spans="1:43" ht="15" customHeight="1">
      <c r="A4" s="734"/>
      <c r="B4" s="369" t="s">
        <v>309</v>
      </c>
      <c r="C4" s="370" t="s">
        <v>601</v>
      </c>
      <c r="D4" s="370"/>
      <c r="E4" s="370"/>
      <c r="F4" s="370"/>
      <c r="G4" s="370"/>
      <c r="H4" s="371"/>
      <c r="I4" s="371"/>
      <c r="J4" s="371"/>
      <c r="K4" s="371"/>
      <c r="L4" s="372"/>
      <c r="M4" s="372"/>
      <c r="N4" s="372"/>
      <c r="O4" s="372"/>
      <c r="P4" s="370"/>
      <c r="Q4" s="370"/>
      <c r="R4" s="370"/>
      <c r="S4" s="370"/>
      <c r="T4" s="918" t="s">
        <v>40</v>
      </c>
    </row>
    <row r="5" spans="1:43" ht="12.2" customHeight="1">
      <c r="A5" s="734"/>
      <c r="B5" s="325"/>
      <c r="C5" s="373"/>
      <c r="D5" s="373"/>
      <c r="E5" s="373"/>
      <c r="F5" s="373"/>
      <c r="G5" s="373"/>
      <c r="H5" s="372"/>
      <c r="I5" s="372"/>
      <c r="J5" s="372"/>
      <c r="K5" s="372"/>
      <c r="L5" s="372"/>
      <c r="M5" s="372"/>
      <c r="N5" s="372"/>
      <c r="O5" s="372"/>
      <c r="P5" s="327"/>
      <c r="Q5" s="735"/>
      <c r="R5" s="370"/>
      <c r="S5" s="370"/>
      <c r="T5" s="736"/>
    </row>
    <row r="6" spans="1:43">
      <c r="A6" s="734"/>
      <c r="B6" s="324"/>
      <c r="C6" s="1519" t="s">
        <v>559</v>
      </c>
      <c r="D6" s="1519"/>
      <c r="E6" s="1519"/>
      <c r="F6" s="1519"/>
      <c r="G6" s="1519"/>
      <c r="H6" s="1519"/>
      <c r="I6" s="1519"/>
      <c r="J6" s="1519"/>
      <c r="K6" s="262"/>
      <c r="L6" s="509"/>
      <c r="M6" s="326"/>
      <c r="N6" s="327" t="s">
        <v>359</v>
      </c>
      <c r="O6" s="327"/>
      <c r="P6" s="327"/>
      <c r="Q6" s="327"/>
      <c r="R6" s="327"/>
      <c r="S6" s="263"/>
      <c r="T6" s="736"/>
    </row>
    <row r="7" spans="1:43">
      <c r="A7" s="734"/>
      <c r="B7" s="324"/>
      <c r="C7" s="377" t="s">
        <v>560</v>
      </c>
      <c r="D7" s="377"/>
      <c r="E7" s="377"/>
      <c r="F7" s="377"/>
      <c r="G7" s="377"/>
      <c r="H7" s="377"/>
      <c r="I7" s="377"/>
      <c r="J7" s="377"/>
      <c r="K7" s="326"/>
      <c r="L7" s="326"/>
      <c r="M7" s="326"/>
      <c r="N7" s="326"/>
      <c r="O7" s="326"/>
      <c r="P7" s="326"/>
      <c r="Q7" s="377"/>
      <c r="R7" s="326"/>
      <c r="S7" s="370"/>
      <c r="T7" s="736"/>
    </row>
    <row r="8" spans="1:43" ht="6" customHeight="1">
      <c r="A8" s="734"/>
      <c r="B8" s="324"/>
      <c r="C8" s="377"/>
      <c r="D8" s="326"/>
      <c r="E8" s="377"/>
      <c r="F8" s="377"/>
      <c r="G8" s="377"/>
      <c r="H8" s="326"/>
      <c r="I8" s="326"/>
      <c r="J8" s="326"/>
      <c r="K8" s="326"/>
      <c r="L8" s="326"/>
      <c r="M8" s="326"/>
      <c r="N8" s="326"/>
      <c r="O8" s="326"/>
      <c r="P8" s="326"/>
      <c r="Q8" s="326"/>
      <c r="R8" s="326"/>
      <c r="S8" s="370"/>
      <c r="T8" s="736"/>
    </row>
    <row r="9" spans="1:43" ht="15" customHeight="1">
      <c r="A9" s="734"/>
      <c r="B9" s="324"/>
      <c r="C9" s="1519" t="s">
        <v>357</v>
      </c>
      <c r="D9" s="1519"/>
      <c r="E9" s="1519"/>
      <c r="F9" s="1519"/>
      <c r="G9" s="1519"/>
      <c r="H9" s="1519"/>
      <c r="I9" s="1519"/>
      <c r="J9" s="1519"/>
      <c r="K9" s="263"/>
      <c r="L9" s="370"/>
      <c r="M9" s="370"/>
      <c r="N9" s="327" t="s">
        <v>360</v>
      </c>
      <c r="O9" s="327"/>
      <c r="P9" s="327"/>
      <c r="Q9" s="327"/>
      <c r="R9" s="327"/>
      <c r="S9" s="263"/>
      <c r="T9" s="736"/>
    </row>
    <row r="10" spans="1:43" ht="6" customHeight="1">
      <c r="A10" s="734"/>
      <c r="C10" s="510"/>
      <c r="D10" s="497"/>
      <c r="E10" s="510"/>
      <c r="F10" s="510"/>
      <c r="G10" s="510"/>
      <c r="H10" s="497"/>
      <c r="I10" s="497"/>
      <c r="J10" s="497"/>
      <c r="K10" s="497"/>
      <c r="L10" s="497"/>
      <c r="M10" s="497"/>
      <c r="N10" s="497"/>
      <c r="O10" s="497"/>
      <c r="P10" s="497"/>
      <c r="Q10" s="497"/>
      <c r="R10" s="497"/>
      <c r="S10" s="737"/>
      <c r="T10" s="736"/>
    </row>
    <row r="11" spans="1:43" ht="15" customHeight="1">
      <c r="A11" s="734"/>
      <c r="B11" s="324"/>
      <c r="C11" s="1519" t="s">
        <v>358</v>
      </c>
      <c r="D11" s="1519"/>
      <c r="E11" s="1519"/>
      <c r="F11" s="1519"/>
      <c r="G11" s="1519"/>
      <c r="H11" s="1519"/>
      <c r="I11" s="1519"/>
      <c r="J11" s="1519"/>
      <c r="K11" s="264"/>
      <c r="L11" s="327"/>
      <c r="M11" s="326"/>
      <c r="N11" s="327" t="s">
        <v>40</v>
      </c>
      <c r="O11" s="327"/>
      <c r="P11" s="327"/>
      <c r="Q11" s="327"/>
      <c r="R11" s="327"/>
      <c r="S11" s="327"/>
      <c r="T11" s="736"/>
    </row>
    <row r="12" spans="1:43" ht="6" customHeight="1">
      <c r="A12" s="734"/>
      <c r="B12" s="324"/>
      <c r="C12" s="377"/>
      <c r="D12" s="377"/>
      <c r="E12" s="377"/>
      <c r="F12" s="377"/>
      <c r="G12" s="377"/>
      <c r="H12" s="377"/>
      <c r="I12" s="377"/>
      <c r="J12" s="377"/>
      <c r="K12" s="326"/>
      <c r="L12" s="326"/>
      <c r="M12" s="326"/>
      <c r="N12" s="326"/>
      <c r="O12" s="370"/>
      <c r="P12" s="370"/>
      <c r="Q12" s="370"/>
      <c r="R12" s="370"/>
      <c r="S12" s="370"/>
      <c r="T12" s="736"/>
    </row>
    <row r="13" spans="1:43" ht="15" customHeight="1">
      <c r="A13" s="734"/>
      <c r="B13" s="324"/>
      <c r="C13" s="1524" t="s">
        <v>361</v>
      </c>
      <c r="D13" s="1524"/>
      <c r="E13" s="1524"/>
      <c r="F13" s="1524"/>
      <c r="G13" s="1524"/>
      <c r="H13" s="1524"/>
      <c r="I13" s="1527"/>
      <c r="J13" s="1528"/>
      <c r="K13" s="1528"/>
      <c r="L13" s="1528"/>
      <c r="M13" s="1528"/>
      <c r="N13" s="1528"/>
      <c r="O13" s="1528"/>
      <c r="P13" s="1528"/>
      <c r="Q13" s="1528"/>
      <c r="R13" s="1528"/>
      <c r="S13" s="1529"/>
      <c r="T13" s="736"/>
    </row>
    <row r="14" spans="1:43" ht="15" customHeight="1">
      <c r="A14" s="734"/>
      <c r="B14" s="324"/>
      <c r="C14" s="377"/>
      <c r="D14" s="327"/>
      <c r="E14" s="327"/>
      <c r="F14" s="326"/>
      <c r="G14" s="326"/>
      <c r="H14" s="326"/>
      <c r="I14" s="326"/>
      <c r="J14" s="326"/>
      <c r="K14" s="327"/>
      <c r="L14" s="327"/>
      <c r="M14" s="326"/>
      <c r="N14" s="326"/>
      <c r="O14" s="370"/>
      <c r="P14" s="370"/>
      <c r="Q14" s="325"/>
      <c r="R14" s="325"/>
      <c r="S14" s="377"/>
      <c r="T14" s="736"/>
    </row>
    <row r="15" spans="1:43" ht="25.5" customHeight="1">
      <c r="A15" s="734"/>
      <c r="B15" s="324"/>
      <c r="C15" s="1519" t="s">
        <v>228</v>
      </c>
      <c r="D15" s="1519"/>
      <c r="E15" s="1519"/>
      <c r="F15" s="1519"/>
      <c r="G15" s="1519"/>
      <c r="H15" s="380"/>
      <c r="I15" s="1525"/>
      <c r="J15" s="1526"/>
      <c r="K15" s="737"/>
      <c r="L15" s="1519" t="s">
        <v>345</v>
      </c>
      <c r="M15" s="1519"/>
      <c r="N15" s="1519"/>
      <c r="O15" s="1519"/>
      <c r="P15" s="1519"/>
      <c r="Q15" s="1519"/>
      <c r="R15" s="1519"/>
      <c r="S15" s="265"/>
      <c r="T15" s="736"/>
      <c r="U15" s="153"/>
      <c r="V15" s="153"/>
      <c r="W15" s="153"/>
      <c r="X15" s="153"/>
      <c r="Y15" s="153"/>
      <c r="Z15" s="153"/>
      <c r="AA15" s="153"/>
      <c r="AB15" s="153"/>
      <c r="AC15" s="153"/>
    </row>
    <row r="16" spans="1:43" ht="28.5" customHeight="1">
      <c r="A16" s="734"/>
      <c r="B16" s="324"/>
      <c r="C16" s="1519" t="s">
        <v>320</v>
      </c>
      <c r="D16" s="1519"/>
      <c r="E16" s="1519"/>
      <c r="F16" s="1519"/>
      <c r="G16" s="1519"/>
      <c r="H16" s="380"/>
      <c r="I16" s="1312"/>
      <c r="J16" s="1313"/>
      <c r="K16" s="737"/>
      <c r="L16" s="1519" t="s">
        <v>562</v>
      </c>
      <c r="M16" s="1519"/>
      <c r="N16" s="1519"/>
      <c r="O16" s="1519"/>
      <c r="P16" s="1519"/>
      <c r="Q16" s="1519"/>
      <c r="R16" s="1519"/>
      <c r="S16" s="115"/>
      <c r="T16" s="736"/>
      <c r="X16" s="153"/>
      <c r="Y16" s="153"/>
      <c r="Z16" s="153"/>
      <c r="AA16" s="153"/>
      <c r="AB16" s="153"/>
      <c r="AC16" s="153"/>
      <c r="AD16" s="153"/>
      <c r="AE16" s="153"/>
      <c r="AF16" s="153"/>
    </row>
    <row r="17" spans="1:20" ht="21" customHeight="1">
      <c r="A17" s="734"/>
      <c r="B17" s="325"/>
      <c r="C17" s="738"/>
      <c r="D17" s="738"/>
      <c r="E17" s="1523" t="s">
        <v>734</v>
      </c>
      <c r="F17" s="1523"/>
      <c r="G17" s="1523"/>
      <c r="H17" s="1523"/>
      <c r="I17" s="1523"/>
      <c r="J17" s="1523"/>
      <c r="K17" s="1523"/>
      <c r="L17" s="1523"/>
      <c r="M17" s="1523"/>
      <c r="N17" s="1523"/>
      <c r="O17" s="1523"/>
      <c r="P17" s="1523"/>
      <c r="Q17" s="1523"/>
      <c r="R17" s="1523"/>
      <c r="S17" s="370"/>
      <c r="T17" s="736"/>
    </row>
    <row r="18" spans="1:20" ht="13.5" thickBot="1">
      <c r="A18" s="734"/>
      <c r="B18" s="376"/>
      <c r="C18" s="376"/>
      <c r="D18" s="376"/>
      <c r="E18" s="376"/>
      <c r="F18" s="376"/>
      <c r="G18" s="376"/>
      <c r="H18" s="376"/>
      <c r="I18" s="376"/>
      <c r="J18" s="376"/>
      <c r="K18" s="378"/>
      <c r="L18" s="378"/>
      <c r="M18" s="378"/>
      <c r="N18" s="378"/>
      <c r="O18" s="379"/>
      <c r="P18" s="379"/>
      <c r="Q18" s="379"/>
      <c r="R18" s="379"/>
      <c r="S18" s="379"/>
      <c r="T18" s="736"/>
    </row>
    <row r="19" spans="1:20" ht="19.5" customHeight="1" thickTop="1">
      <c r="A19" s="734"/>
      <c r="B19" s="325"/>
      <c r="C19" s="738"/>
      <c r="D19" s="738"/>
      <c r="E19" s="738"/>
      <c r="F19" s="738"/>
      <c r="G19" s="738"/>
      <c r="H19" s="738"/>
      <c r="I19" s="738"/>
      <c r="J19" s="738"/>
      <c r="K19" s="738"/>
      <c r="L19" s="738"/>
      <c r="M19" s="738"/>
      <c r="N19" s="738"/>
      <c r="O19" s="738"/>
      <c r="P19" s="738"/>
      <c r="Q19" s="738"/>
      <c r="R19" s="738"/>
      <c r="S19" s="739" t="s">
        <v>752</v>
      </c>
      <c r="T19" s="736"/>
    </row>
    <row r="20" spans="1:20">
      <c r="A20" s="734"/>
      <c r="B20" s="325"/>
      <c r="C20" s="370" t="s">
        <v>579</v>
      </c>
      <c r="D20" s="370"/>
      <c r="E20" s="370"/>
      <c r="F20" s="370"/>
      <c r="G20" s="370"/>
      <c r="H20" s="370"/>
      <c r="I20" s="370"/>
      <c r="J20" s="370"/>
      <c r="K20" s="370"/>
      <c r="L20" s="370"/>
      <c r="M20" s="370"/>
      <c r="N20" s="370"/>
      <c r="O20" s="370"/>
      <c r="P20" s="370"/>
      <c r="Q20" s="370"/>
      <c r="R20" s="370" t="s">
        <v>541</v>
      </c>
      <c r="S20" s="370"/>
      <c r="T20" s="736"/>
    </row>
    <row r="21" spans="1:20" ht="6" customHeight="1" thickBot="1">
      <c r="A21" s="734"/>
      <c r="B21" s="324"/>
      <c r="C21" s="377"/>
      <c r="D21" s="377"/>
      <c r="E21" s="377"/>
      <c r="F21" s="377"/>
      <c r="G21" s="377"/>
      <c r="H21" s="377"/>
      <c r="I21" s="377"/>
      <c r="J21" s="377"/>
      <c r="K21" s="326"/>
      <c r="L21" s="326"/>
      <c r="M21" s="326"/>
      <c r="N21" s="326"/>
      <c r="O21" s="370"/>
      <c r="P21" s="370"/>
      <c r="Q21" s="370"/>
      <c r="R21" s="370"/>
      <c r="S21" s="370"/>
      <c r="T21" s="736"/>
    </row>
    <row r="22" spans="1:20" ht="30" customHeight="1" thickBot="1">
      <c r="A22" s="734"/>
      <c r="B22" s="374"/>
      <c r="C22" s="1519" t="s">
        <v>563</v>
      </c>
      <c r="D22" s="1519"/>
      <c r="E22" s="1519"/>
      <c r="F22" s="1519"/>
      <c r="G22" s="1519"/>
      <c r="H22" s="1519"/>
      <c r="I22" s="1519"/>
      <c r="J22" s="1519"/>
      <c r="K22" s="1519"/>
      <c r="L22" s="1519"/>
      <c r="M22" s="1519"/>
      <c r="N22" s="1519"/>
      <c r="O22" s="1519"/>
      <c r="P22" s="1519"/>
      <c r="Q22" s="1519"/>
      <c r="R22" s="451">
        <v>20</v>
      </c>
      <c r="S22" s="426" t="s">
        <v>340</v>
      </c>
      <c r="T22" s="736"/>
    </row>
    <row r="23" spans="1:20" ht="6.75" customHeight="1" thickBot="1">
      <c r="A23" s="734"/>
      <c r="B23" s="324"/>
      <c r="C23" s="1521" t="s">
        <v>40</v>
      </c>
      <c r="D23" s="1521"/>
      <c r="E23" s="1521"/>
      <c r="F23" s="1521"/>
      <c r="G23" s="1521"/>
      <c r="H23" s="1521"/>
      <c r="I23" s="1521"/>
      <c r="J23" s="1521"/>
      <c r="K23" s="1521"/>
      <c r="L23" s="1521"/>
      <c r="M23" s="1521"/>
      <c r="N23" s="1521"/>
      <c r="O23" s="1521"/>
      <c r="P23" s="370"/>
      <c r="Q23" s="370"/>
      <c r="R23" s="370"/>
      <c r="S23" s="737"/>
      <c r="T23" s="736"/>
    </row>
    <row r="24" spans="1:20" ht="38.25" customHeight="1" thickBot="1">
      <c r="A24" s="734"/>
      <c r="B24" s="374"/>
      <c r="C24" s="1519" t="s">
        <v>564</v>
      </c>
      <c r="D24" s="1519"/>
      <c r="E24" s="1519"/>
      <c r="F24" s="1519"/>
      <c r="G24" s="1519"/>
      <c r="H24" s="1519"/>
      <c r="I24" s="1519"/>
      <c r="J24" s="1519"/>
      <c r="K24" s="1519"/>
      <c r="L24" s="1519"/>
      <c r="M24" s="1519"/>
      <c r="N24" s="1519"/>
      <c r="O24" s="1519"/>
      <c r="P24" s="1519"/>
      <c r="Q24" s="1519"/>
      <c r="R24" s="451">
        <v>15</v>
      </c>
      <c r="S24" s="426" t="s">
        <v>340</v>
      </c>
      <c r="T24" s="736"/>
    </row>
    <row r="25" spans="1:20" ht="6.75" customHeight="1" thickBot="1">
      <c r="A25" s="734"/>
      <c r="B25" s="324"/>
      <c r="C25" s="1521" t="s">
        <v>40</v>
      </c>
      <c r="D25" s="1521"/>
      <c r="E25" s="1521"/>
      <c r="F25" s="1521"/>
      <c r="G25" s="1521"/>
      <c r="H25" s="1521"/>
      <c r="I25" s="1521"/>
      <c r="J25" s="1521"/>
      <c r="K25" s="1521"/>
      <c r="L25" s="1521"/>
      <c r="M25" s="1521"/>
      <c r="N25" s="1521"/>
      <c r="O25" s="1521"/>
      <c r="P25" s="370"/>
      <c r="Q25" s="370"/>
      <c r="R25" s="370"/>
      <c r="S25" s="737"/>
      <c r="T25" s="736"/>
    </row>
    <row r="26" spans="1:20" ht="41.25" customHeight="1" thickBot="1">
      <c r="A26" s="734"/>
      <c r="B26" s="375"/>
      <c r="C26" s="1519" t="s">
        <v>565</v>
      </c>
      <c r="D26" s="1519"/>
      <c r="E26" s="1519"/>
      <c r="F26" s="1519"/>
      <c r="G26" s="1519"/>
      <c r="H26" s="1519"/>
      <c r="I26" s="1519"/>
      <c r="J26" s="1519"/>
      <c r="K26" s="1519"/>
      <c r="L26" s="1519"/>
      <c r="M26" s="1519"/>
      <c r="N26" s="1519"/>
      <c r="O26" s="1519"/>
      <c r="P26" s="1519"/>
      <c r="Q26" s="1519"/>
      <c r="R26" s="451">
        <v>10</v>
      </c>
      <c r="S26" s="426" t="s">
        <v>340</v>
      </c>
      <c r="T26" s="736"/>
    </row>
    <row r="27" spans="1:20" ht="6.75" customHeight="1" thickBot="1">
      <c r="A27" s="734"/>
      <c r="B27" s="324"/>
      <c r="C27" s="1521" t="s">
        <v>40</v>
      </c>
      <c r="D27" s="1521"/>
      <c r="E27" s="1521"/>
      <c r="F27" s="1521"/>
      <c r="G27" s="1521"/>
      <c r="H27" s="1521"/>
      <c r="I27" s="1521"/>
      <c r="J27" s="1521"/>
      <c r="K27" s="1521"/>
      <c r="L27" s="1521"/>
      <c r="M27" s="1521"/>
      <c r="N27" s="1521"/>
      <c r="O27" s="1521"/>
      <c r="P27" s="370"/>
      <c r="Q27" s="370"/>
      <c r="R27" s="370"/>
      <c r="S27" s="737"/>
      <c r="T27" s="736"/>
    </row>
    <row r="28" spans="1:20" ht="16.5" thickBot="1">
      <c r="A28" s="734"/>
      <c r="B28" s="375"/>
      <c r="C28" s="1519" t="s">
        <v>594</v>
      </c>
      <c r="D28" s="1519"/>
      <c r="E28" s="1519"/>
      <c r="F28" s="1519"/>
      <c r="G28" s="1519"/>
      <c r="H28" s="1519"/>
      <c r="I28" s="1519"/>
      <c r="J28" s="1519"/>
      <c r="K28" s="1519"/>
      <c r="L28" s="1519"/>
      <c r="M28" s="1519"/>
      <c r="N28" s="1519"/>
      <c r="O28" s="1519"/>
      <c r="P28" s="1519"/>
      <c r="Q28" s="1519"/>
      <c r="R28" s="451">
        <v>0</v>
      </c>
      <c r="S28" s="426" t="s">
        <v>340</v>
      </c>
      <c r="T28" s="736"/>
    </row>
    <row r="29" spans="1:20" ht="13.5" thickBot="1">
      <c r="A29" s="734"/>
      <c r="B29" s="376"/>
      <c r="C29" s="376"/>
      <c r="D29" s="376"/>
      <c r="E29" s="376"/>
      <c r="F29" s="376"/>
      <c r="G29" s="376"/>
      <c r="H29" s="376"/>
      <c r="I29" s="376"/>
      <c r="J29" s="376"/>
      <c r="K29" s="378"/>
      <c r="L29" s="378"/>
      <c r="M29" s="378"/>
      <c r="N29" s="378"/>
      <c r="O29" s="379"/>
      <c r="P29" s="379"/>
      <c r="Q29" s="379"/>
      <c r="R29" s="379"/>
      <c r="S29" s="379"/>
      <c r="T29" s="736"/>
    </row>
    <row r="30" spans="1:20" ht="13.5" thickTop="1">
      <c r="A30" s="734"/>
      <c r="B30" s="324"/>
      <c r="C30" s="377"/>
      <c r="D30" s="377"/>
      <c r="E30" s="377"/>
      <c r="F30" s="377"/>
      <c r="G30" s="377"/>
      <c r="H30" s="377"/>
      <c r="I30" s="377"/>
      <c r="J30" s="377"/>
      <c r="K30" s="326"/>
      <c r="L30" s="326"/>
      <c r="M30" s="326"/>
      <c r="N30" s="326"/>
      <c r="O30" s="370"/>
      <c r="P30" s="370"/>
      <c r="Q30" s="370"/>
      <c r="R30" s="370"/>
      <c r="S30" s="370"/>
      <c r="T30" s="736"/>
    </row>
    <row r="31" spans="1:20" ht="38.25" customHeight="1">
      <c r="A31" s="734"/>
      <c r="B31" s="324"/>
      <c r="C31" s="1519" t="s">
        <v>553</v>
      </c>
      <c r="D31" s="1519"/>
      <c r="E31" s="1519"/>
      <c r="F31" s="1519"/>
      <c r="G31" s="1519"/>
      <c r="H31" s="1519"/>
      <c r="I31" s="1519"/>
      <c r="J31" s="1519"/>
      <c r="K31" s="1519"/>
      <c r="L31" s="1519"/>
      <c r="M31" s="1519"/>
      <c r="N31" s="1519"/>
      <c r="O31" s="1519"/>
      <c r="P31" s="1519"/>
      <c r="Q31" s="1519"/>
      <c r="R31" s="1519"/>
      <c r="S31" s="1519"/>
      <c r="T31" s="736"/>
    </row>
    <row r="32" spans="1:20" ht="6" customHeight="1">
      <c r="A32" s="734"/>
      <c r="B32" s="324"/>
      <c r="C32" s="377"/>
      <c r="D32" s="377"/>
      <c r="E32" s="377"/>
      <c r="F32" s="377"/>
      <c r="G32" s="377"/>
      <c r="H32" s="377"/>
      <c r="I32" s="377"/>
      <c r="J32" s="377"/>
      <c r="K32" s="326"/>
      <c r="L32" s="326"/>
      <c r="M32" s="326"/>
      <c r="N32" s="326"/>
      <c r="O32" s="370"/>
      <c r="P32" s="370"/>
      <c r="Q32" s="370"/>
      <c r="R32" s="370"/>
      <c r="S32" s="370"/>
      <c r="T32" s="736"/>
    </row>
    <row r="33" spans="1:20" ht="12.75" customHeight="1">
      <c r="A33" s="734"/>
      <c r="B33" s="370"/>
      <c r="C33" s="325" t="s">
        <v>393</v>
      </c>
      <c r="D33" s="1522" t="s">
        <v>635</v>
      </c>
      <c r="E33" s="1522"/>
      <c r="F33" s="1522"/>
      <c r="G33" s="1522"/>
      <c r="H33" s="1522"/>
      <c r="I33" s="1522"/>
      <c r="J33" s="740"/>
      <c r="K33" s="740"/>
      <c r="L33" s="740"/>
      <c r="M33" s="740"/>
      <c r="N33" s="740"/>
      <c r="O33" s="740"/>
      <c r="P33" s="740"/>
      <c r="Q33" s="740"/>
      <c r="R33" s="740"/>
      <c r="S33" s="740"/>
      <c r="T33" s="741"/>
    </row>
    <row r="34" spans="1:20" ht="12.75" customHeight="1">
      <c r="A34" s="734"/>
      <c r="B34" s="325"/>
      <c r="C34" s="325"/>
      <c r="D34" s="742">
        <v>0</v>
      </c>
      <c r="E34" s="1519" t="s">
        <v>590</v>
      </c>
      <c r="F34" s="1519"/>
      <c r="G34" s="1519"/>
      <c r="H34" s="1519"/>
      <c r="I34" s="1519"/>
      <c r="J34" s="1519"/>
      <c r="K34" s="1519"/>
      <c r="L34" s="1519"/>
      <c r="M34" s="1519"/>
      <c r="N34" s="1519"/>
      <c r="O34" s="1519"/>
      <c r="P34" s="1519"/>
      <c r="Q34" s="1519"/>
      <c r="R34" s="1519"/>
      <c r="S34" s="580"/>
      <c r="T34" s="743"/>
    </row>
    <row r="35" spans="1:20" ht="41.25" customHeight="1">
      <c r="A35" s="734"/>
      <c r="B35" s="325"/>
      <c r="C35" s="325"/>
      <c r="D35" s="744">
        <v>0</v>
      </c>
      <c r="E35" s="1519" t="s">
        <v>591</v>
      </c>
      <c r="F35" s="1519"/>
      <c r="G35" s="1519"/>
      <c r="H35" s="1519"/>
      <c r="I35" s="1519"/>
      <c r="J35" s="1519"/>
      <c r="K35" s="1519"/>
      <c r="L35" s="1519"/>
      <c r="M35" s="1519"/>
      <c r="N35" s="1519"/>
      <c r="O35" s="1519"/>
      <c r="P35" s="1519"/>
      <c r="Q35" s="1519"/>
      <c r="R35" s="1519"/>
      <c r="S35" s="580"/>
      <c r="T35" s="743"/>
    </row>
    <row r="36" spans="1:20" ht="15" customHeight="1">
      <c r="A36" s="734"/>
      <c r="B36" s="370"/>
      <c r="C36" s="1520" t="s">
        <v>364</v>
      </c>
      <c r="D36" s="1520"/>
      <c r="E36" s="1520"/>
      <c r="F36" s="1520"/>
      <c r="G36" s="1520"/>
      <c r="H36" s="1520"/>
      <c r="I36" s="1520"/>
      <c r="J36" s="1520"/>
      <c r="K36" s="1520"/>
      <c r="L36" s="1520"/>
      <c r="M36" s="1520"/>
      <c r="N36" s="1520"/>
      <c r="O36" s="1520"/>
      <c r="P36" s="1520"/>
      <c r="Q36" s="1520"/>
      <c r="R36" s="1520"/>
      <c r="S36" s="1520"/>
      <c r="T36" s="743"/>
    </row>
    <row r="37" spans="1:20" ht="6" customHeight="1">
      <c r="A37" s="734"/>
      <c r="B37" s="324"/>
      <c r="C37" s="377"/>
      <c r="D37" s="377"/>
      <c r="E37" s="377"/>
      <c r="F37" s="377"/>
      <c r="G37" s="377"/>
      <c r="H37" s="377"/>
      <c r="I37" s="377"/>
      <c r="J37" s="377"/>
      <c r="K37" s="326"/>
      <c r="L37" s="326"/>
      <c r="M37" s="326"/>
      <c r="N37" s="326"/>
      <c r="O37" s="370"/>
      <c r="P37" s="370"/>
      <c r="Q37" s="370"/>
      <c r="R37" s="370"/>
      <c r="S37" s="370"/>
      <c r="T37" s="736"/>
    </row>
    <row r="38" spans="1:20">
      <c r="A38" s="734"/>
      <c r="B38" s="370" t="s">
        <v>712</v>
      </c>
      <c r="C38" s="325" t="s">
        <v>393</v>
      </c>
      <c r="D38" s="745" t="s">
        <v>636</v>
      </c>
      <c r="E38" s="327"/>
      <c r="F38" s="327"/>
      <c r="G38" s="327"/>
      <c r="H38" s="327"/>
      <c r="I38" s="327"/>
      <c r="J38" s="327"/>
      <c r="K38" s="327"/>
      <c r="L38" s="327"/>
      <c r="M38" s="327"/>
      <c r="N38" s="327"/>
      <c r="O38" s="327"/>
      <c r="P38" s="327"/>
      <c r="Q38" s="327"/>
      <c r="R38" s="327"/>
      <c r="S38" s="327"/>
      <c r="T38" s="746"/>
    </row>
    <row r="39" spans="1:20" ht="66" customHeight="1">
      <c r="A39" s="734"/>
      <c r="B39" s="370"/>
      <c r="C39" s="325"/>
      <c r="D39" s="744">
        <v>0</v>
      </c>
      <c r="E39" s="1519" t="s">
        <v>757</v>
      </c>
      <c r="F39" s="1519"/>
      <c r="G39" s="1519"/>
      <c r="H39" s="1519"/>
      <c r="I39" s="1519"/>
      <c r="J39" s="1519"/>
      <c r="K39" s="1519"/>
      <c r="L39" s="1519"/>
      <c r="M39" s="1519"/>
      <c r="N39" s="1519"/>
      <c r="O39" s="1519"/>
      <c r="P39" s="1519"/>
      <c r="Q39" s="1519"/>
      <c r="R39" s="327"/>
      <c r="S39" s="327"/>
      <c r="T39" s="746"/>
    </row>
    <row r="40" spans="1:20" ht="36.75" customHeight="1">
      <c r="A40" s="734"/>
      <c r="B40" s="370"/>
      <c r="C40" s="324"/>
      <c r="D40" s="744">
        <v>0</v>
      </c>
      <c r="E40" s="1519" t="s">
        <v>365</v>
      </c>
      <c r="F40" s="1519"/>
      <c r="G40" s="1519"/>
      <c r="H40" s="1519"/>
      <c r="I40" s="1519"/>
      <c r="J40" s="1519"/>
      <c r="K40" s="1519"/>
      <c r="L40" s="1519"/>
      <c r="M40" s="1519"/>
      <c r="N40" s="1519"/>
      <c r="O40" s="1519"/>
      <c r="P40" s="1519"/>
      <c r="Q40" s="1519"/>
      <c r="R40" s="580"/>
      <c r="S40" s="580"/>
      <c r="T40" s="743"/>
    </row>
    <row r="41" spans="1:20">
      <c r="A41" s="734"/>
      <c r="B41" s="324"/>
      <c r="C41" s="509"/>
      <c r="D41" s="747"/>
      <c r="E41" s="1519"/>
      <c r="F41" s="1519"/>
      <c r="G41" s="1519"/>
      <c r="H41" s="1519"/>
      <c r="I41" s="1519"/>
      <c r="J41" s="1519"/>
      <c r="K41" s="1519"/>
      <c r="L41" s="1519"/>
      <c r="M41" s="1519"/>
      <c r="N41" s="1519"/>
      <c r="O41" s="1519"/>
      <c r="P41" s="1519"/>
      <c r="Q41" s="1519"/>
      <c r="R41" s="1519"/>
      <c r="S41" s="1519"/>
      <c r="T41" s="736"/>
    </row>
    <row r="42" spans="1:20" ht="35.25" customHeight="1">
      <c r="A42" s="734"/>
      <c r="B42" s="324"/>
      <c r="C42" s="1518" t="s">
        <v>561</v>
      </c>
      <c r="D42" s="1518"/>
      <c r="E42" s="1518"/>
      <c r="F42" s="1518"/>
      <c r="G42" s="1518"/>
      <c r="H42" s="1518"/>
      <c r="I42" s="1518"/>
      <c r="J42" s="1518"/>
      <c r="K42" s="1518"/>
      <c r="L42" s="1518"/>
      <c r="M42" s="1518"/>
      <c r="N42" s="1518"/>
      <c r="O42" s="1518"/>
      <c r="P42" s="1518"/>
      <c r="Q42" s="1518"/>
      <c r="R42" s="1518"/>
      <c r="S42" s="1518"/>
      <c r="T42" s="736"/>
    </row>
    <row r="43" spans="1:20">
      <c r="A43" s="748"/>
      <c r="B43" s="749"/>
      <c r="C43" s="750"/>
      <c r="D43" s="750"/>
      <c r="E43" s="750"/>
      <c r="F43" s="750"/>
      <c r="G43" s="750"/>
      <c r="H43" s="750"/>
      <c r="I43" s="750"/>
      <c r="J43" s="750"/>
      <c r="K43" s="750"/>
      <c r="L43" s="750"/>
      <c r="M43" s="750"/>
      <c r="N43" s="750"/>
      <c r="O43" s="750"/>
      <c r="P43" s="751"/>
      <c r="Q43" s="752"/>
      <c r="R43" s="752"/>
      <c r="S43" s="752"/>
      <c r="T43" s="753"/>
    </row>
    <row r="44" spans="1:20">
      <c r="C44" s="154"/>
      <c r="D44" s="154"/>
      <c r="E44" s="154"/>
      <c r="F44" s="154"/>
      <c r="G44" s="154"/>
      <c r="H44" s="154"/>
      <c r="I44" s="154"/>
      <c r="J44" s="154"/>
      <c r="K44" s="154"/>
      <c r="L44" s="154"/>
      <c r="M44" s="154"/>
      <c r="N44" s="154"/>
      <c r="O44" s="154"/>
    </row>
    <row r="45" spans="1:20" ht="12.75" customHeight="1">
      <c r="C45" s="154"/>
      <c r="D45" s="154"/>
      <c r="E45" s="154"/>
      <c r="F45" s="154"/>
      <c r="G45" s="154"/>
      <c r="H45" s="154"/>
      <c r="I45" s="154"/>
      <c r="J45" s="154"/>
      <c r="K45" s="154"/>
      <c r="L45" s="154"/>
      <c r="M45" s="154"/>
      <c r="N45" s="154"/>
      <c r="O45" s="154"/>
    </row>
    <row r="46" spans="1:20">
      <c r="C46" s="154"/>
      <c r="D46" s="154"/>
      <c r="E46" s="154"/>
      <c r="F46" s="154"/>
      <c r="G46" s="154"/>
      <c r="H46" s="154"/>
      <c r="I46" s="154"/>
      <c r="J46" s="154"/>
      <c r="K46" s="154"/>
      <c r="L46" s="154"/>
      <c r="M46" s="154"/>
      <c r="N46" s="154"/>
      <c r="O46" s="154"/>
    </row>
    <row r="47" spans="1:20">
      <c r="C47" s="154"/>
      <c r="D47" s="154"/>
      <c r="E47" s="154"/>
      <c r="F47" s="154"/>
      <c r="G47" s="154"/>
      <c r="H47" s="154"/>
      <c r="I47" s="154"/>
      <c r="J47" s="154"/>
      <c r="K47" s="154"/>
      <c r="L47" s="154"/>
      <c r="M47" s="154"/>
      <c r="N47" s="154"/>
      <c r="O47" s="154"/>
    </row>
    <row r="48" spans="1:20" ht="15.75" customHeight="1">
      <c r="C48" s="154"/>
      <c r="D48" s="154"/>
      <c r="E48" s="154"/>
      <c r="F48" s="154"/>
      <c r="G48" s="154"/>
      <c r="H48" s="154"/>
      <c r="I48" s="154"/>
      <c r="J48" s="154"/>
      <c r="K48" s="154"/>
      <c r="L48" s="154"/>
      <c r="M48" s="154"/>
      <c r="N48" s="154"/>
      <c r="O48" s="154"/>
    </row>
    <row r="49" spans="3:15">
      <c r="C49" s="154"/>
      <c r="D49" s="154"/>
      <c r="E49" s="154"/>
      <c r="F49" s="154"/>
      <c r="G49" s="154"/>
      <c r="H49" s="154"/>
      <c r="I49" s="154"/>
      <c r="J49" s="154"/>
      <c r="K49" s="154"/>
      <c r="L49" s="154"/>
      <c r="M49" s="154"/>
      <c r="N49" s="154"/>
      <c r="O49" s="154"/>
    </row>
    <row r="50" spans="3:15" ht="15.75" customHeight="1">
      <c r="C50" s="154"/>
      <c r="D50" s="154"/>
      <c r="E50" s="154"/>
      <c r="F50" s="154"/>
      <c r="G50" s="154"/>
      <c r="H50" s="154"/>
      <c r="I50" s="154"/>
      <c r="J50" s="154"/>
      <c r="K50" s="154"/>
      <c r="L50" s="154"/>
      <c r="M50" s="154"/>
      <c r="N50" s="154"/>
      <c r="O50" s="154"/>
    </row>
    <row r="51" spans="3:15">
      <c r="C51" s="154"/>
      <c r="D51" s="154"/>
      <c r="E51" s="154"/>
      <c r="F51" s="154"/>
      <c r="G51" s="154"/>
      <c r="H51" s="154"/>
      <c r="I51" s="154"/>
      <c r="J51" s="154"/>
      <c r="K51" s="154"/>
      <c r="L51" s="154"/>
      <c r="M51" s="154"/>
      <c r="N51" s="154"/>
      <c r="O51" s="154"/>
    </row>
    <row r="52" spans="3:15" ht="15.75" customHeight="1">
      <c r="C52" s="154"/>
      <c r="D52" s="154"/>
      <c r="E52" s="154"/>
      <c r="F52" s="154"/>
      <c r="G52" s="154"/>
      <c r="H52" s="154"/>
      <c r="I52" s="154"/>
      <c r="J52" s="154"/>
      <c r="K52" s="154"/>
      <c r="L52" s="154"/>
      <c r="M52" s="154"/>
      <c r="N52" s="154"/>
      <c r="O52" s="154"/>
    </row>
    <row r="53" spans="3:15" ht="12.75" customHeight="1">
      <c r="C53" s="154"/>
      <c r="D53" s="154"/>
      <c r="E53" s="154"/>
      <c r="F53" s="154"/>
      <c r="G53" s="154"/>
      <c r="H53" s="154"/>
      <c r="I53" s="154"/>
      <c r="J53" s="154"/>
      <c r="K53" s="154"/>
      <c r="L53" s="154"/>
      <c r="M53" s="154"/>
      <c r="N53" s="154"/>
      <c r="O53" s="154"/>
    </row>
    <row r="54" spans="3:15" ht="12.75" customHeight="1">
      <c r="C54" s="154"/>
      <c r="D54" s="154"/>
      <c r="E54" s="154"/>
      <c r="F54" s="154"/>
      <c r="G54" s="154"/>
      <c r="H54" s="154"/>
      <c r="I54" s="154"/>
      <c r="J54" s="154"/>
      <c r="K54" s="154"/>
      <c r="L54" s="154"/>
      <c r="M54" s="154"/>
      <c r="N54" s="154"/>
      <c r="O54" s="154"/>
    </row>
  </sheetData>
  <sheetProtection algorithmName="SHA-512" hashValue="XdRgP20A0Q9i/lippSQ6idrnkDlSbeZFX9DXbI63aPQ1ZaCUJze/eukqivJK9oDkw2vIb8sV+52dES4l1QTRyQ==" saltValue="mWYyUuiy+CUkgtEgwr2NYA==" spinCount="100000" sheet="1" selectLockedCells="1"/>
  <protectedRanges>
    <protectedRange sqref="S16" name="Range1_1"/>
  </protectedRanges>
  <dataConsolidate link="1"/>
  <mergeCells count="28">
    <mergeCell ref="C9:J9"/>
    <mergeCell ref="L15:R15"/>
    <mergeCell ref="L16:R16"/>
    <mergeCell ref="C6:J6"/>
    <mergeCell ref="C15:G15"/>
    <mergeCell ref="C16:G16"/>
    <mergeCell ref="C13:H13"/>
    <mergeCell ref="I15:J15"/>
    <mergeCell ref="I16:J16"/>
    <mergeCell ref="I13:S13"/>
    <mergeCell ref="C26:Q26"/>
    <mergeCell ref="E34:R34"/>
    <mergeCell ref="E35:R35"/>
    <mergeCell ref="C36:S36"/>
    <mergeCell ref="C11:J11"/>
    <mergeCell ref="C22:Q22"/>
    <mergeCell ref="C27:O27"/>
    <mergeCell ref="C28:Q28"/>
    <mergeCell ref="D33:I33"/>
    <mergeCell ref="C24:Q24"/>
    <mergeCell ref="C25:O25"/>
    <mergeCell ref="C23:O23"/>
    <mergeCell ref="E17:R17"/>
    <mergeCell ref="C42:S42"/>
    <mergeCell ref="E41:S41"/>
    <mergeCell ref="E39:Q39"/>
    <mergeCell ref="E40:Q40"/>
    <mergeCell ref="C31:S31"/>
  </mergeCells>
  <dataValidations count="2">
    <dataValidation type="list" allowBlank="1" showInputMessage="1" showErrorMessage="1" sqref="I16:J16" xr:uid="{84A8D195-65D3-43BB-8EE3-994B2D13E5B2}">
      <formula1>"Select One, Yes, No, "</formula1>
    </dataValidation>
    <dataValidation type="list" showInputMessage="1" showErrorMessage="1" sqref="S22 S24 S26 S28" xr:uid="{BE6A10FD-034B-4500-8F6E-EAC4B51F6799}">
      <formula1>"Select, True, False"</formula1>
    </dataValidation>
  </dataValidations>
  <printOptions horizontalCentered="1"/>
  <pageMargins left="0.5" right="0.5" top="0.5" bottom="0.5" header="0.3" footer="0.3"/>
  <pageSetup scale="95" firstPageNumber="22" orientation="portrait" r:id="rId1"/>
  <headerFooter>
    <oddFooter>&amp;L&amp;"Calibri,Regular"&amp;8CDBG-DR / NSP Restore Riverview Offsite RFP&amp;C 11&amp;R&amp;"Calibri,Regular"&amp;8  2/2021</oddFooter>
  </headerFooter>
  <ignoredErrors>
    <ignoredError sqref="M4:N5 M14:N14 M7:N7 B13 B11 B9 M10:N10 B6 M6 J14 J4:J5 M12:N12 M11 H4:I5 H14:I14 H7:J7 I13 H12:J12 H10:J10 J20 H20:I20 H16 H15 M20:N20 B15 B16 B17:D17 B10:E10 B12:E12 B7 B14:E14 B5:E5 D15:E15 D16:E16 O4:O5 O14 O20 D7:E7 D4:E4 B20 D20:E20"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77836" r:id="rId4" name="Check Box 12">
              <controlPr defaultSize="0" autoFill="0" autoLine="0" autoPict="0">
                <anchor moveWithCells="1">
                  <from>
                    <xdr:col>10</xdr:col>
                    <xdr:colOff>28575</xdr:colOff>
                    <xdr:row>4</xdr:row>
                    <xdr:rowOff>104775</xdr:rowOff>
                  </from>
                  <to>
                    <xdr:col>10</xdr:col>
                    <xdr:colOff>257175</xdr:colOff>
                    <xdr:row>6</xdr:row>
                    <xdr:rowOff>38100</xdr:rowOff>
                  </to>
                </anchor>
              </controlPr>
            </control>
          </mc:Choice>
        </mc:AlternateContent>
        <mc:AlternateContent xmlns:mc="http://schemas.openxmlformats.org/markup-compatibility/2006">
          <mc:Choice Requires="x14">
            <control shapeId="77837" r:id="rId5" name="Check Box 13">
              <controlPr defaultSize="0" autoFill="0" autoLine="0" autoPict="0">
                <anchor moveWithCells="1">
                  <from>
                    <xdr:col>10</xdr:col>
                    <xdr:colOff>28575</xdr:colOff>
                    <xdr:row>7</xdr:row>
                    <xdr:rowOff>47625</xdr:rowOff>
                  </from>
                  <to>
                    <xdr:col>10</xdr:col>
                    <xdr:colOff>257175</xdr:colOff>
                    <xdr:row>9</xdr:row>
                    <xdr:rowOff>28575</xdr:rowOff>
                  </to>
                </anchor>
              </controlPr>
            </control>
          </mc:Choice>
        </mc:AlternateContent>
        <mc:AlternateContent xmlns:mc="http://schemas.openxmlformats.org/markup-compatibility/2006">
          <mc:Choice Requires="x14">
            <control shapeId="77838" r:id="rId6" name="Check Box 14">
              <controlPr defaultSize="0" autoFill="0" autoLine="0" autoPict="0">
                <anchor moveWithCells="1">
                  <from>
                    <xdr:col>10</xdr:col>
                    <xdr:colOff>19050</xdr:colOff>
                    <xdr:row>9</xdr:row>
                    <xdr:rowOff>47625</xdr:rowOff>
                  </from>
                  <to>
                    <xdr:col>10</xdr:col>
                    <xdr:colOff>247650</xdr:colOff>
                    <xdr:row>11</xdr:row>
                    <xdr:rowOff>28575</xdr:rowOff>
                  </to>
                </anchor>
              </controlPr>
            </control>
          </mc:Choice>
        </mc:AlternateContent>
        <mc:AlternateContent xmlns:mc="http://schemas.openxmlformats.org/markup-compatibility/2006">
          <mc:Choice Requires="x14">
            <control shapeId="77839" r:id="rId7" name="Check Box 15">
              <controlPr defaultSize="0" autoFill="0" autoLine="0" autoPict="0">
                <anchor moveWithCells="1">
                  <from>
                    <xdr:col>18</xdr:col>
                    <xdr:colOff>104775</xdr:colOff>
                    <xdr:row>4</xdr:row>
                    <xdr:rowOff>152400</xdr:rowOff>
                  </from>
                  <to>
                    <xdr:col>18</xdr:col>
                    <xdr:colOff>342900</xdr:colOff>
                    <xdr:row>6</xdr:row>
                    <xdr:rowOff>0</xdr:rowOff>
                  </to>
                </anchor>
              </controlPr>
            </control>
          </mc:Choice>
        </mc:AlternateContent>
        <mc:AlternateContent xmlns:mc="http://schemas.openxmlformats.org/markup-compatibility/2006">
          <mc:Choice Requires="x14">
            <control shapeId="77840" r:id="rId8" name="Check Box 16">
              <controlPr defaultSize="0" autoFill="0" autoLine="0" autoPict="0">
                <anchor moveWithCells="1">
                  <from>
                    <xdr:col>18</xdr:col>
                    <xdr:colOff>114300</xdr:colOff>
                    <xdr:row>7</xdr:row>
                    <xdr:rowOff>57150</xdr:rowOff>
                  </from>
                  <to>
                    <xdr:col>18</xdr:col>
                    <xdr:colOff>352425</xdr:colOff>
                    <xdr:row>9</xdr:row>
                    <xdr:rowOff>38100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tabColor rgb="FFFFFF00"/>
    <pageSetUpPr fitToPage="1"/>
  </sheetPr>
  <dimension ref="A1:CM1043"/>
  <sheetViews>
    <sheetView showGridLines="0" zoomScaleNormal="100" workbookViewId="0">
      <selection activeCell="L4" sqref="L4"/>
    </sheetView>
  </sheetViews>
  <sheetFormatPr defaultColWidth="10.7109375" defaultRowHeight="12.75"/>
  <cols>
    <col min="1" max="1" width="2.28515625" style="63" customWidth="1"/>
    <col min="2" max="2" width="3.7109375" style="63" customWidth="1"/>
    <col min="3" max="3" width="4.7109375" style="73" customWidth="1"/>
    <col min="4" max="4" width="5.7109375" style="73" customWidth="1"/>
    <col min="5" max="5" width="3.7109375" style="73" customWidth="1"/>
    <col min="6" max="6" width="6" style="73" customWidth="1"/>
    <col min="7" max="20" width="3.7109375" style="73" customWidth="1"/>
    <col min="21" max="21" width="2" style="73" customWidth="1"/>
    <col min="22" max="23" width="3.7109375" style="73" customWidth="1"/>
    <col min="24" max="24" width="5.28515625" style="63" bestFit="1" customWidth="1"/>
    <col min="25" max="25" width="3.140625" style="143" customWidth="1"/>
    <col min="26" max="91" width="10.7109375" style="143"/>
    <col min="92" max="16384" width="10.7109375" style="63"/>
  </cols>
  <sheetData>
    <row r="1" spans="1:26">
      <c r="A1" s="698"/>
      <c r="B1" s="699"/>
      <c r="C1" s="700"/>
      <c r="D1" s="700"/>
      <c r="E1" s="700"/>
      <c r="F1" s="700"/>
      <c r="G1" s="700"/>
      <c r="H1" s="700"/>
      <c r="I1" s="700"/>
      <c r="J1" s="700"/>
      <c r="K1" s="700"/>
      <c r="L1" s="700"/>
      <c r="M1" s="700"/>
      <c r="N1" s="700"/>
      <c r="O1" s="700"/>
      <c r="P1" s="700"/>
      <c r="Q1" s="700"/>
      <c r="R1" s="700"/>
      <c r="S1" s="700"/>
      <c r="T1" s="700"/>
      <c r="U1" s="700"/>
      <c r="V1" s="700"/>
      <c r="W1" s="700"/>
      <c r="X1" s="699"/>
      <c r="Y1" s="701"/>
    </row>
    <row r="2" spans="1:26">
      <c r="A2" s="702"/>
      <c r="B2" s="703" t="s">
        <v>105</v>
      </c>
      <c r="C2" s="1377" t="s">
        <v>528</v>
      </c>
      <c r="D2" s="1377"/>
      <c r="E2" s="1377"/>
      <c r="F2" s="1377"/>
      <c r="G2" s="1377"/>
      <c r="H2" s="1377"/>
      <c r="I2" s="1377"/>
      <c r="J2" s="1377"/>
      <c r="K2" s="1377"/>
      <c r="L2" s="1377"/>
      <c r="M2" s="1377"/>
      <c r="N2" s="1377"/>
      <c r="O2" s="1377"/>
      <c r="P2" s="1377"/>
      <c r="Q2" s="1377"/>
      <c r="R2" s="1377"/>
      <c r="S2" s="1377"/>
      <c r="T2" s="1377"/>
      <c r="U2" s="1377"/>
      <c r="V2" s="1377"/>
      <c r="W2" s="1377"/>
      <c r="X2" s="1377"/>
      <c r="Y2" s="662"/>
    </row>
    <row r="3" spans="1:26" ht="9" customHeight="1">
      <c r="A3" s="702"/>
      <c r="B3" s="704"/>
      <c r="C3" s="69"/>
      <c r="D3" s="69"/>
      <c r="E3" s="69"/>
      <c r="F3" s="69"/>
      <c r="G3" s="69"/>
      <c r="H3" s="705"/>
      <c r="I3" s="69"/>
      <c r="J3" s="69"/>
      <c r="K3" s="69"/>
      <c r="L3" s="69"/>
      <c r="M3" s="69"/>
      <c r="N3" s="69"/>
      <c r="O3" s="69"/>
      <c r="P3" s="69"/>
      <c r="Q3" s="69"/>
      <c r="R3" s="69"/>
      <c r="S3" s="69"/>
      <c r="T3" s="69"/>
      <c r="U3" s="69"/>
      <c r="V3" s="706"/>
      <c r="W3" s="706"/>
      <c r="X3" s="706"/>
      <c r="Y3" s="662"/>
    </row>
    <row r="4" spans="1:26">
      <c r="A4" s="702"/>
      <c r="B4" s="68"/>
      <c r="C4" s="705"/>
      <c r="D4" s="707"/>
      <c r="E4" s="707"/>
      <c r="F4" s="707"/>
      <c r="G4" s="708"/>
      <c r="H4" s="705"/>
      <c r="I4" s="71"/>
      <c r="J4" s="708" t="s">
        <v>313</v>
      </c>
      <c r="K4" s="72"/>
      <c r="L4" s="499"/>
      <c r="M4" s="706"/>
      <c r="N4" s="706"/>
      <c r="O4" s="706"/>
      <c r="P4" s="706"/>
      <c r="Q4" s="706"/>
      <c r="R4" s="706"/>
      <c r="S4" s="706"/>
      <c r="T4" s="706"/>
      <c r="U4" s="706"/>
      <c r="V4" s="706"/>
      <c r="W4" s="706"/>
      <c r="X4" s="706"/>
      <c r="Y4" s="662"/>
    </row>
    <row r="5" spans="1:26" ht="4.5" customHeight="1">
      <c r="A5" s="702"/>
      <c r="B5" s="68"/>
      <c r="C5" s="705"/>
      <c r="D5" s="708"/>
      <c r="E5" s="708"/>
      <c r="F5" s="708"/>
      <c r="G5" s="708"/>
      <c r="H5" s="705"/>
      <c r="I5" s="71"/>
      <c r="J5" s="708"/>
      <c r="K5" s="72"/>
      <c r="L5" s="705"/>
      <c r="M5" s="706"/>
      <c r="N5" s="706"/>
      <c r="O5" s="706"/>
      <c r="P5" s="706"/>
      <c r="Q5" s="706"/>
      <c r="R5" s="706"/>
      <c r="S5" s="706"/>
      <c r="T5" s="706"/>
      <c r="U5" s="706"/>
      <c r="V5" s="706"/>
      <c r="W5" s="706"/>
      <c r="X5" s="706"/>
      <c r="Y5" s="662"/>
    </row>
    <row r="6" spans="1:26">
      <c r="A6" s="702"/>
      <c r="B6" s="68"/>
      <c r="C6" s="705"/>
      <c r="D6" s="707"/>
      <c r="E6" s="707"/>
      <c r="F6" s="707"/>
      <c r="G6" s="708"/>
      <c r="H6" s="705"/>
      <c r="I6" s="71"/>
      <c r="J6" s="708" t="s">
        <v>68</v>
      </c>
      <c r="K6" s="72"/>
      <c r="L6" s="499"/>
      <c r="M6" s="706"/>
      <c r="N6" s="706"/>
      <c r="O6" s="706"/>
      <c r="P6" s="706"/>
      <c r="Q6" s="706"/>
      <c r="R6" s="706"/>
      <c r="S6" s="706"/>
      <c r="T6" s="706"/>
      <c r="U6" s="706"/>
      <c r="V6" s="706"/>
      <c r="W6" s="706"/>
      <c r="X6" s="706"/>
      <c r="Y6" s="662"/>
    </row>
    <row r="7" spans="1:26" ht="4.5" customHeight="1">
      <c r="A7" s="702"/>
      <c r="B7" s="68"/>
      <c r="C7" s="705"/>
      <c r="D7" s="708"/>
      <c r="E7" s="708"/>
      <c r="F7" s="708"/>
      <c r="G7" s="708"/>
      <c r="H7" s="705"/>
      <c r="I7" s="71"/>
      <c r="J7" s="708"/>
      <c r="K7" s="72"/>
      <c r="L7" s="71"/>
      <c r="M7" s="706"/>
      <c r="N7" s="706"/>
      <c r="O7" s="706"/>
      <c r="P7" s="706"/>
      <c r="Q7" s="706"/>
      <c r="R7" s="706"/>
      <c r="S7" s="706"/>
      <c r="T7" s="706"/>
      <c r="U7" s="706"/>
      <c r="V7" s="706"/>
      <c r="W7" s="706"/>
      <c r="X7" s="706"/>
      <c r="Y7" s="662"/>
    </row>
    <row r="8" spans="1:26">
      <c r="A8" s="702"/>
      <c r="B8" s="68"/>
      <c r="C8" s="705"/>
      <c r="D8" s="707"/>
      <c r="E8" s="707"/>
      <c r="F8" s="707"/>
      <c r="G8" s="708"/>
      <c r="H8" s="705"/>
      <c r="I8" s="71"/>
      <c r="J8" s="708" t="s">
        <v>314</v>
      </c>
      <c r="K8" s="72"/>
      <c r="L8" s="499"/>
      <c r="M8" s="70" t="s">
        <v>40</v>
      </c>
      <c r="N8" s="70"/>
      <c r="O8" s="70"/>
      <c r="P8" s="70"/>
      <c r="Q8" s="70"/>
      <c r="R8" s="70"/>
      <c r="S8" s="70"/>
      <c r="T8" s="70"/>
      <c r="U8" s="512"/>
      <c r="V8" s="706"/>
      <c r="W8" s="706"/>
      <c r="X8" s="706"/>
      <c r="Y8" s="662"/>
    </row>
    <row r="9" spans="1:26" ht="4.5" customHeight="1">
      <c r="A9" s="702"/>
      <c r="B9" s="68"/>
      <c r="C9" s="705"/>
      <c r="D9" s="708"/>
      <c r="E9" s="708"/>
      <c r="F9" s="708"/>
      <c r="G9" s="708"/>
      <c r="H9" s="705"/>
      <c r="I9" s="71"/>
      <c r="J9" s="708"/>
      <c r="K9" s="72"/>
      <c r="L9" s="705"/>
      <c r="M9" s="706"/>
      <c r="N9" s="706"/>
      <c r="O9" s="706"/>
      <c r="P9" s="706"/>
      <c r="Q9" s="706"/>
      <c r="R9" s="706"/>
      <c r="S9" s="706"/>
      <c r="T9" s="706"/>
      <c r="U9" s="706"/>
      <c r="V9" s="706"/>
      <c r="W9" s="706"/>
      <c r="X9" s="706"/>
      <c r="Y9" s="662"/>
    </row>
    <row r="10" spans="1:26">
      <c r="A10" s="702"/>
      <c r="B10" s="68"/>
      <c r="C10" s="705"/>
      <c r="D10" s="707"/>
      <c r="E10" s="707"/>
      <c r="F10" s="707"/>
      <c r="G10" s="708"/>
      <c r="H10" s="705"/>
      <c r="I10" s="71"/>
      <c r="J10" s="708" t="s">
        <v>760</v>
      </c>
      <c r="K10" s="72"/>
      <c r="L10" s="499"/>
      <c r="M10" s="70" t="s">
        <v>40</v>
      </c>
      <c r="N10" s="70"/>
      <c r="O10" s="70"/>
      <c r="P10" s="70"/>
      <c r="Q10" s="70"/>
      <c r="R10" s="70"/>
      <c r="S10" s="70"/>
      <c r="T10" s="70"/>
      <c r="U10" s="512"/>
      <c r="V10" s="64"/>
      <c r="W10" s="706"/>
      <c r="X10" s="706"/>
      <c r="Y10" s="662"/>
    </row>
    <row r="11" spans="1:26" ht="9" customHeight="1">
      <c r="A11" s="702"/>
      <c r="B11" s="68"/>
      <c r="C11" s="709"/>
      <c r="D11" s="707"/>
      <c r="E11" s="70"/>
      <c r="F11" s="70"/>
      <c r="G11" s="70"/>
      <c r="H11" s="70"/>
      <c r="I11" s="70"/>
      <c r="J11" s="72"/>
      <c r="K11" s="72"/>
      <c r="L11" s="705"/>
      <c r="M11" s="72"/>
      <c r="N11" s="72"/>
      <c r="O11" s="72"/>
      <c r="P11" s="70"/>
      <c r="Q11" s="70"/>
      <c r="R11" s="70"/>
      <c r="S11" s="70"/>
      <c r="T11" s="69"/>
      <c r="U11" s="69"/>
      <c r="V11" s="500"/>
      <c r="W11" s="500"/>
      <c r="X11" s="72"/>
      <c r="Y11" s="662"/>
    </row>
    <row r="12" spans="1:26" ht="20.100000000000001" customHeight="1">
      <c r="A12" s="702"/>
      <c r="B12" s="68"/>
      <c r="C12" s="1422" t="s">
        <v>266</v>
      </c>
      <c r="D12" s="1422"/>
      <c r="E12" s="1422"/>
      <c r="F12" s="1422"/>
      <c r="G12" s="1422"/>
      <c r="H12" s="1422"/>
      <c r="I12" s="1422"/>
      <c r="J12" s="1422"/>
      <c r="K12" s="1422"/>
      <c r="L12" s="1422"/>
      <c r="M12" s="1422"/>
      <c r="N12" s="1422"/>
      <c r="O12" s="1422"/>
      <c r="P12" s="1422"/>
      <c r="Q12" s="1422"/>
      <c r="R12" s="1422"/>
      <c r="S12" s="1422"/>
      <c r="T12" s="1422"/>
      <c r="U12" s="1422"/>
      <c r="V12" s="1422"/>
      <c r="W12" s="1422"/>
      <c r="X12" s="1422"/>
      <c r="Y12" s="662"/>
    </row>
    <row r="13" spans="1:26">
      <c r="A13" s="702"/>
      <c r="B13" s="68"/>
      <c r="C13" s="1533" t="s">
        <v>227</v>
      </c>
      <c r="D13" s="1533"/>
      <c r="E13" s="1533"/>
      <c r="F13" s="1533"/>
      <c r="G13" s="68"/>
      <c r="H13" s="1535"/>
      <c r="I13" s="1535"/>
      <c r="J13" s="68"/>
      <c r="K13" s="68"/>
      <c r="L13" s="1533" t="s">
        <v>835</v>
      </c>
      <c r="M13" s="1533"/>
      <c r="N13" s="1533"/>
      <c r="O13" s="1533"/>
      <c r="P13" s="1533"/>
      <c r="Q13" s="1533"/>
      <c r="R13" s="1533"/>
      <c r="S13" s="1533"/>
      <c r="T13" s="1533"/>
      <c r="U13" s="68"/>
      <c r="V13" s="1532"/>
      <c r="W13" s="1532"/>
      <c r="X13" s="70"/>
      <c r="Y13" s="662"/>
      <c r="Z13" s="143" t="s">
        <v>40</v>
      </c>
    </row>
    <row r="14" spans="1:26" ht="9" customHeight="1">
      <c r="A14" s="702"/>
      <c r="B14" s="68"/>
      <c r="C14" s="709"/>
      <c r="D14" s="707"/>
      <c r="E14" s="70"/>
      <c r="F14" s="70"/>
      <c r="G14" s="70"/>
      <c r="H14" s="70"/>
      <c r="I14" s="70"/>
      <c r="J14" s="70"/>
      <c r="K14" s="70"/>
      <c r="L14" s="70"/>
      <c r="M14" s="500"/>
      <c r="N14" s="500"/>
      <c r="O14" s="500"/>
      <c r="P14" s="500"/>
      <c r="Q14" s="500"/>
      <c r="R14" s="500"/>
      <c r="S14" s="500"/>
      <c r="T14" s="72"/>
      <c r="U14" s="72"/>
      <c r="V14" s="72"/>
      <c r="W14" s="70"/>
      <c r="X14" s="72"/>
      <c r="Y14" s="662"/>
    </row>
    <row r="15" spans="1:26" ht="20.100000000000001" customHeight="1">
      <c r="A15" s="702"/>
      <c r="B15" s="68"/>
      <c r="C15" s="1534" t="s">
        <v>64</v>
      </c>
      <c r="D15" s="1534"/>
      <c r="E15" s="1534"/>
      <c r="F15" s="1534"/>
      <c r="G15" s="1534"/>
      <c r="H15" s="1534"/>
      <c r="I15" s="1534"/>
      <c r="J15" s="1534"/>
      <c r="K15" s="1534"/>
      <c r="L15" s="1534"/>
      <c r="M15" s="1534"/>
      <c r="N15" s="1534"/>
      <c r="O15" s="1534"/>
      <c r="P15" s="1534"/>
      <c r="Q15" s="1534"/>
      <c r="R15" s="1534"/>
      <c r="S15" s="1534"/>
      <c r="T15" s="1534"/>
      <c r="U15" s="1534"/>
      <c r="V15" s="1534"/>
      <c r="W15" s="1534"/>
      <c r="X15" s="1534"/>
      <c r="Y15" s="662"/>
    </row>
    <row r="16" spans="1:26">
      <c r="A16" s="702"/>
      <c r="B16" s="68"/>
      <c r="C16" s="1533" t="s">
        <v>315</v>
      </c>
      <c r="D16" s="1533"/>
      <c r="E16" s="1533"/>
      <c r="F16" s="1533"/>
      <c r="G16" s="512"/>
      <c r="H16" s="65"/>
      <c r="I16" s="69"/>
      <c r="J16" s="1533" t="s">
        <v>316</v>
      </c>
      <c r="K16" s="1533"/>
      <c r="L16" s="1533"/>
      <c r="M16" s="512"/>
      <c r="N16" s="66"/>
      <c r="O16" s="69"/>
      <c r="P16" s="1426" t="s">
        <v>344</v>
      </c>
      <c r="Q16" s="1426"/>
      <c r="R16" s="1426"/>
      <c r="S16" s="1426"/>
      <c r="T16" s="1426"/>
      <c r="U16" s="1426"/>
      <c r="V16" s="710"/>
      <c r="W16" s="67"/>
      <c r="X16" s="72"/>
      <c r="Y16" s="662"/>
    </row>
    <row r="17" spans="1:91" ht="9" customHeight="1">
      <c r="A17" s="702"/>
      <c r="B17" s="68"/>
      <c r="C17" s="1533"/>
      <c r="D17" s="1533"/>
      <c r="E17" s="1533"/>
      <c r="F17" s="1533"/>
      <c r="G17" s="512"/>
      <c r="H17" s="69"/>
      <c r="I17" s="69"/>
      <c r="J17" s="69"/>
      <c r="K17" s="70"/>
      <c r="L17" s="70"/>
      <c r="M17" s="69"/>
      <c r="N17" s="512"/>
      <c r="O17" s="69"/>
      <c r="P17" s="69"/>
      <c r="Q17" s="69"/>
      <c r="R17" s="69"/>
      <c r="S17" s="69"/>
      <c r="T17" s="69"/>
      <c r="U17" s="69"/>
      <c r="V17" s="69"/>
      <c r="W17" s="69"/>
      <c r="X17" s="72"/>
      <c r="Y17" s="662"/>
    </row>
    <row r="18" spans="1:91" ht="15" customHeight="1">
      <c r="A18" s="702"/>
      <c r="B18" s="68"/>
      <c r="C18" s="1533" t="s">
        <v>319</v>
      </c>
      <c r="D18" s="1533"/>
      <c r="E18" s="1533"/>
      <c r="F18" s="1533"/>
      <c r="G18" s="512"/>
      <c r="H18" s="1238"/>
      <c r="I18" s="1239"/>
      <c r="J18" s="1239"/>
      <c r="K18" s="1239"/>
      <c r="L18" s="1239"/>
      <c r="M18" s="1239"/>
      <c r="N18" s="1239"/>
      <c r="O18" s="1239"/>
      <c r="P18" s="1239"/>
      <c r="Q18" s="1239"/>
      <c r="R18" s="1239"/>
      <c r="S18" s="1239"/>
      <c r="T18" s="1239"/>
      <c r="U18" s="1239"/>
      <c r="V18" s="1239"/>
      <c r="W18" s="1240"/>
      <c r="X18" s="72"/>
      <c r="Y18" s="662"/>
    </row>
    <row r="19" spans="1:91" ht="9" customHeight="1">
      <c r="A19" s="702"/>
      <c r="B19" s="68"/>
      <c r="C19" s="512"/>
      <c r="D19" s="512"/>
      <c r="E19" s="512"/>
      <c r="F19" s="512"/>
      <c r="G19" s="512"/>
      <c r="H19" s="70"/>
      <c r="I19" s="70"/>
      <c r="J19" s="70"/>
      <c r="K19" s="70"/>
      <c r="L19" s="70"/>
      <c r="M19" s="711"/>
      <c r="N19" s="512"/>
      <c r="O19" s="69"/>
      <c r="P19" s="69"/>
      <c r="Q19" s="69"/>
      <c r="R19" s="71"/>
      <c r="S19" s="500"/>
      <c r="T19" s="69"/>
      <c r="U19" s="69"/>
      <c r="V19" s="69"/>
      <c r="W19" s="70"/>
      <c r="X19" s="72"/>
      <c r="Y19" s="662"/>
    </row>
    <row r="20" spans="1:91" ht="20.100000000000001" customHeight="1">
      <c r="A20" s="702"/>
      <c r="B20" s="68"/>
      <c r="C20" s="1377" t="s">
        <v>65</v>
      </c>
      <c r="D20" s="1377"/>
      <c r="E20" s="1377"/>
      <c r="F20" s="1377"/>
      <c r="G20" s="1377"/>
      <c r="H20" s="1377"/>
      <c r="I20" s="1377"/>
      <c r="J20" s="1377"/>
      <c r="K20" s="1377"/>
      <c r="L20" s="1377"/>
      <c r="M20" s="1377"/>
      <c r="N20" s="1377"/>
      <c r="O20" s="1377"/>
      <c r="P20" s="1377"/>
      <c r="Q20" s="1377"/>
      <c r="R20" s="1377"/>
      <c r="S20" s="1377"/>
      <c r="T20" s="1377"/>
      <c r="U20" s="1377"/>
      <c r="V20" s="1377"/>
      <c r="W20" s="1377"/>
      <c r="X20" s="1377"/>
      <c r="Y20" s="662"/>
    </row>
    <row r="21" spans="1:91">
      <c r="A21" s="702"/>
      <c r="B21" s="68"/>
      <c r="C21" s="1533" t="s">
        <v>245</v>
      </c>
      <c r="D21" s="1533"/>
      <c r="E21" s="1533"/>
      <c r="F21" s="1533"/>
      <c r="G21" s="512"/>
      <c r="H21" s="65"/>
      <c r="I21" s="69"/>
      <c r="J21" s="69"/>
      <c r="K21" s="69"/>
      <c r="L21" s="69"/>
      <c r="M21" s="69"/>
      <c r="N21" s="69"/>
      <c r="O21" s="1533" t="s">
        <v>349</v>
      </c>
      <c r="P21" s="1533"/>
      <c r="Q21" s="1533"/>
      <c r="R21" s="1533"/>
      <c r="S21" s="1533"/>
      <c r="T21" s="1533"/>
      <c r="U21" s="512"/>
      <c r="V21" s="1532"/>
      <c r="W21" s="1532"/>
      <c r="X21" s="70"/>
      <c r="Y21" s="662"/>
    </row>
    <row r="22" spans="1:91" ht="4.5" customHeight="1">
      <c r="A22" s="702"/>
      <c r="B22" s="68"/>
      <c r="C22" s="708"/>
      <c r="D22" s="708"/>
      <c r="E22" s="708"/>
      <c r="F22" s="708"/>
      <c r="G22" s="708"/>
      <c r="H22" s="71"/>
      <c r="I22" s="71"/>
      <c r="J22" s="72"/>
      <c r="K22" s="72"/>
      <c r="L22" s="72"/>
      <c r="M22" s="706"/>
      <c r="N22" s="706"/>
      <c r="O22" s="706"/>
      <c r="P22" s="706"/>
      <c r="Q22" s="706"/>
      <c r="R22" s="706"/>
      <c r="S22" s="706"/>
      <c r="T22" s="706"/>
      <c r="U22" s="706"/>
      <c r="V22" s="706"/>
      <c r="W22" s="706"/>
      <c r="X22" s="706"/>
      <c r="Y22" s="662"/>
    </row>
    <row r="23" spans="1:91">
      <c r="A23" s="702"/>
      <c r="B23" s="68"/>
      <c r="C23" s="1533" t="s">
        <v>317</v>
      </c>
      <c r="D23" s="1533"/>
      <c r="E23" s="1533"/>
      <c r="F23" s="1533"/>
      <c r="G23" s="512"/>
      <c r="H23" s="65"/>
      <c r="I23" s="69"/>
      <c r="J23" s="69"/>
      <c r="K23" s="69"/>
      <c r="L23" s="69"/>
      <c r="M23" s="69"/>
      <c r="N23" s="512"/>
      <c r="O23" s="1533" t="s">
        <v>497</v>
      </c>
      <c r="P23" s="1533"/>
      <c r="Q23" s="1533"/>
      <c r="R23" s="1533"/>
      <c r="S23" s="1533"/>
      <c r="T23" s="1533"/>
      <c r="U23" s="512"/>
      <c r="V23" s="1532"/>
      <c r="W23" s="1532"/>
      <c r="X23" s="70" t="s">
        <v>515</v>
      </c>
      <c r="Y23" s="662"/>
    </row>
    <row r="24" spans="1:91" ht="4.5" customHeight="1">
      <c r="A24" s="702"/>
      <c r="B24" s="68"/>
      <c r="C24" s="708"/>
      <c r="D24" s="708"/>
      <c r="E24" s="708"/>
      <c r="F24" s="708"/>
      <c r="G24" s="708"/>
      <c r="H24" s="71"/>
      <c r="I24" s="71"/>
      <c r="J24" s="72"/>
      <c r="K24" s="72"/>
      <c r="L24" s="72"/>
      <c r="M24" s="706"/>
      <c r="N24" s="706"/>
      <c r="O24" s="706"/>
      <c r="P24" s="706"/>
      <c r="Q24" s="706"/>
      <c r="R24" s="706"/>
      <c r="S24" s="706"/>
      <c r="T24" s="706"/>
      <c r="U24" s="706"/>
      <c r="V24" s="706"/>
      <c r="W24" s="706"/>
      <c r="X24" s="706" t="s">
        <v>40</v>
      </c>
      <c r="Y24" s="662"/>
    </row>
    <row r="25" spans="1:91">
      <c r="A25" s="702"/>
      <c r="B25" s="68"/>
      <c r="C25" s="1533" t="s">
        <v>318</v>
      </c>
      <c r="D25" s="1533"/>
      <c r="E25" s="1533"/>
      <c r="F25" s="1533"/>
      <c r="G25" s="512"/>
      <c r="H25" s="65"/>
      <c r="I25" s="69"/>
      <c r="J25" s="69"/>
      <c r="K25" s="70"/>
      <c r="L25" s="70"/>
      <c r="M25" s="512"/>
      <c r="N25" s="512"/>
      <c r="O25" s="71"/>
      <c r="P25" s="71"/>
      <c r="Q25" s="71"/>
      <c r="R25" s="71"/>
      <c r="S25" s="71"/>
      <c r="T25" s="70"/>
      <c r="U25" s="70"/>
      <c r="V25" s="1532"/>
      <c r="W25" s="1532"/>
      <c r="X25" s="70" t="s">
        <v>516</v>
      </c>
      <c r="Y25" s="662"/>
    </row>
    <row r="26" spans="1:91" ht="4.5" customHeight="1">
      <c r="A26" s="702"/>
      <c r="B26" s="68"/>
      <c r="C26" s="708"/>
      <c r="D26" s="708"/>
      <c r="E26" s="708"/>
      <c r="F26" s="708"/>
      <c r="G26" s="708"/>
      <c r="H26" s="71"/>
      <c r="I26" s="71"/>
      <c r="J26" s="72"/>
      <c r="K26" s="72"/>
      <c r="L26" s="72"/>
      <c r="M26" s="706"/>
      <c r="N26" s="706"/>
      <c r="O26" s="706"/>
      <c r="P26" s="706"/>
      <c r="Q26" s="706"/>
      <c r="R26" s="706"/>
      <c r="S26" s="706"/>
      <c r="T26" s="706"/>
      <c r="U26" s="706"/>
      <c r="V26" s="706"/>
      <c r="W26" s="706"/>
      <c r="X26" s="706"/>
      <c r="Y26" s="662"/>
    </row>
    <row r="27" spans="1:91">
      <c r="A27" s="702"/>
      <c r="B27" s="68"/>
      <c r="C27" s="1533" t="s">
        <v>319</v>
      </c>
      <c r="D27" s="1533"/>
      <c r="E27" s="1533"/>
      <c r="F27" s="1533"/>
      <c r="G27" s="512"/>
      <c r="H27" s="65"/>
      <c r="I27" s="69"/>
      <c r="J27" s="69"/>
      <c r="K27" s="70"/>
      <c r="L27" s="70"/>
      <c r="M27" s="512"/>
      <c r="N27" s="512"/>
      <c r="O27" s="71"/>
      <c r="P27" s="71"/>
      <c r="Q27" s="71"/>
      <c r="R27" s="72"/>
      <c r="S27" s="72"/>
      <c r="T27" s="72"/>
      <c r="U27" s="72"/>
      <c r="V27" s="1532"/>
      <c r="W27" s="1532"/>
      <c r="X27" s="70" t="s">
        <v>517</v>
      </c>
      <c r="Y27" s="662"/>
    </row>
    <row r="28" spans="1:91" ht="4.5" customHeight="1">
      <c r="A28" s="702"/>
      <c r="B28" s="68"/>
      <c r="C28" s="708"/>
      <c r="D28" s="708"/>
      <c r="E28" s="708"/>
      <c r="F28" s="708"/>
      <c r="G28" s="708"/>
      <c r="H28" s="71"/>
      <c r="I28" s="71"/>
      <c r="J28" s="72"/>
      <c r="K28" s="72"/>
      <c r="L28" s="72"/>
      <c r="M28" s="706"/>
      <c r="N28" s="706"/>
      <c r="O28" s="706"/>
      <c r="P28" s="706"/>
      <c r="Q28" s="706"/>
      <c r="R28" s="706"/>
      <c r="S28" s="706"/>
      <c r="T28" s="706"/>
      <c r="U28" s="706"/>
      <c r="V28" s="706"/>
      <c r="W28" s="706"/>
      <c r="X28" s="706"/>
      <c r="Y28" s="662"/>
    </row>
    <row r="29" spans="1:91">
      <c r="A29" s="702"/>
      <c r="B29" s="706"/>
      <c r="C29" s="706"/>
      <c r="D29" s="706"/>
      <c r="E29" s="706"/>
      <c r="F29" s="706"/>
      <c r="G29" s="706"/>
      <c r="H29" s="706"/>
      <c r="I29" s="706"/>
      <c r="J29" s="706"/>
      <c r="K29" s="706"/>
      <c r="L29" s="706"/>
      <c r="M29" s="706"/>
      <c r="N29" s="706"/>
      <c r="O29" s="706"/>
      <c r="P29" s="706"/>
      <c r="Q29" s="706"/>
      <c r="R29" s="706"/>
      <c r="S29" s="706"/>
      <c r="T29" s="706"/>
      <c r="U29" s="706"/>
      <c r="V29" s="1532"/>
      <c r="W29" s="1532"/>
      <c r="X29" s="70" t="s">
        <v>518</v>
      </c>
      <c r="Y29" s="662"/>
    </row>
    <row r="30" spans="1:91" ht="13.15" customHeight="1">
      <c r="A30" s="702"/>
      <c r="B30" s="706"/>
      <c r="C30" s="706"/>
      <c r="D30" s="706"/>
      <c r="E30" s="706"/>
      <c r="F30" s="706"/>
      <c r="G30" s="706"/>
      <c r="H30" s="706"/>
      <c r="I30" s="706"/>
      <c r="J30" s="706"/>
      <c r="K30" s="706"/>
      <c r="L30" s="706"/>
      <c r="M30" s="706"/>
      <c r="N30" s="706"/>
      <c r="O30" s="706"/>
      <c r="P30" s="706"/>
      <c r="Q30" s="706"/>
      <c r="R30" s="706"/>
      <c r="S30" s="706"/>
      <c r="T30" s="706"/>
      <c r="U30" s="706"/>
      <c r="V30" s="706"/>
      <c r="W30" s="706"/>
      <c r="X30" s="706"/>
      <c r="Y30" s="662"/>
    </row>
    <row r="31" spans="1:91" s="45" customFormat="1">
      <c r="A31" s="623"/>
      <c r="B31" s="712" t="s">
        <v>580</v>
      </c>
      <c r="C31" s="1377" t="s">
        <v>651</v>
      </c>
      <c r="D31" s="1377"/>
      <c r="E31" s="1377"/>
      <c r="F31" s="1377"/>
      <c r="G31" s="1377"/>
      <c r="H31" s="1377"/>
      <c r="I31" s="1377"/>
      <c r="J31" s="1377"/>
      <c r="K31" s="1377"/>
      <c r="L31" s="1377"/>
      <c r="M31" s="1377"/>
      <c r="N31" s="1377"/>
      <c r="O31" s="1377"/>
      <c r="P31" s="1377"/>
      <c r="Q31" s="1377"/>
      <c r="R31" s="1377"/>
      <c r="S31" s="1377"/>
      <c r="T31" s="1377"/>
      <c r="U31" s="706"/>
      <c r="V31" s="706"/>
      <c r="W31" s="706"/>
      <c r="X31" s="706"/>
      <c r="Y31" s="662"/>
      <c r="Z31" s="143"/>
      <c r="AA31" s="143"/>
      <c r="AB31" s="143"/>
      <c r="AC31" s="143"/>
      <c r="AD31" s="143"/>
      <c r="AE31" s="143"/>
      <c r="AF31" s="143"/>
      <c r="AG31" s="143"/>
      <c r="AH31" s="143"/>
      <c r="AI31" s="143"/>
      <c r="AJ31" s="143"/>
      <c r="AK31" s="143"/>
      <c r="AL31" s="143"/>
      <c r="AM31" s="143"/>
      <c r="AN31" s="143"/>
      <c r="AO31" s="143"/>
      <c r="AP31" s="143"/>
      <c r="AQ31" s="143"/>
      <c r="AR31" s="143"/>
      <c r="AS31" s="143"/>
      <c r="AT31" s="143"/>
      <c r="AU31" s="143"/>
      <c r="AV31" s="143"/>
      <c r="AW31" s="143"/>
      <c r="AX31" s="143"/>
      <c r="AY31" s="143"/>
      <c r="AZ31" s="143"/>
      <c r="BA31" s="143"/>
      <c r="BB31" s="143"/>
      <c r="BC31" s="143"/>
      <c r="BD31" s="143"/>
      <c r="BE31" s="143"/>
      <c r="BF31" s="143"/>
      <c r="BG31" s="143"/>
      <c r="BH31" s="143"/>
      <c r="BI31" s="143"/>
      <c r="BJ31" s="143"/>
      <c r="BK31" s="143"/>
      <c r="BL31" s="143"/>
      <c r="BM31" s="143"/>
      <c r="BN31" s="143"/>
      <c r="BO31" s="143"/>
      <c r="BP31" s="143"/>
      <c r="BQ31" s="143"/>
      <c r="BR31" s="143"/>
      <c r="BS31" s="143"/>
      <c r="BT31" s="143"/>
      <c r="BU31" s="143"/>
      <c r="BV31" s="143"/>
      <c r="BW31" s="143"/>
      <c r="BX31" s="143"/>
      <c r="BY31" s="143"/>
      <c r="BZ31" s="143"/>
      <c r="CA31" s="143"/>
      <c r="CB31" s="143"/>
      <c r="CC31" s="143"/>
      <c r="CD31" s="143"/>
      <c r="CE31" s="143"/>
      <c r="CF31" s="143"/>
      <c r="CG31" s="143"/>
      <c r="CH31" s="143"/>
      <c r="CI31" s="143"/>
      <c r="CJ31" s="143"/>
      <c r="CK31" s="143"/>
      <c r="CL31" s="143"/>
      <c r="CM31" s="143"/>
    </row>
    <row r="32" spans="1:91" s="45" customFormat="1">
      <c r="A32" s="623"/>
      <c r="B32" s="515"/>
      <c r="C32" s="515"/>
      <c r="D32" s="502"/>
      <c r="E32" s="502"/>
      <c r="F32" s="502"/>
      <c r="G32" s="502"/>
      <c r="H32" s="502"/>
      <c r="I32" s="502"/>
      <c r="J32" s="502"/>
      <c r="K32" s="502"/>
      <c r="L32" s="502"/>
      <c r="M32" s="502"/>
      <c r="N32" s="502"/>
      <c r="O32" s="502"/>
      <c r="P32" s="502"/>
      <c r="Q32" s="502"/>
      <c r="R32" s="502"/>
      <c r="S32" s="502"/>
      <c r="T32" s="502"/>
      <c r="U32" s="577"/>
      <c r="V32" s="632"/>
      <c r="W32" s="706"/>
      <c r="X32" s="706"/>
      <c r="Y32" s="662"/>
      <c r="Z32" s="143"/>
      <c r="AA32" s="143"/>
      <c r="AB32" s="143"/>
      <c r="AC32" s="143"/>
      <c r="AD32" s="143"/>
      <c r="AE32" s="143"/>
      <c r="AF32" s="143"/>
      <c r="AG32" s="143"/>
      <c r="AH32" s="143"/>
      <c r="AI32" s="143"/>
      <c r="AJ32" s="143"/>
      <c r="AK32" s="143"/>
      <c r="AL32" s="143"/>
      <c r="AM32" s="143"/>
      <c r="AN32" s="143"/>
      <c r="AO32" s="143"/>
      <c r="AP32" s="143"/>
      <c r="AQ32" s="143"/>
      <c r="AR32" s="143"/>
      <c r="AS32" s="143"/>
      <c r="AT32" s="143"/>
      <c r="AU32" s="143"/>
      <c r="AV32" s="143"/>
      <c r="AW32" s="143"/>
      <c r="AX32" s="143"/>
      <c r="AY32" s="143"/>
      <c r="AZ32" s="143"/>
      <c r="BA32" s="143"/>
      <c r="BB32" s="143"/>
      <c r="BC32" s="143"/>
      <c r="BD32" s="143"/>
      <c r="BE32" s="143"/>
      <c r="BF32" s="143"/>
      <c r="BG32" s="143"/>
      <c r="BH32" s="143"/>
      <c r="BI32" s="143"/>
      <c r="BJ32" s="143"/>
      <c r="BK32" s="143"/>
      <c r="BL32" s="143"/>
      <c r="BM32" s="143"/>
      <c r="BN32" s="143"/>
      <c r="BO32" s="143"/>
      <c r="BP32" s="143"/>
      <c r="BQ32" s="143"/>
      <c r="BR32" s="143"/>
      <c r="BS32" s="143"/>
      <c r="BT32" s="143"/>
      <c r="BU32" s="143"/>
      <c r="BV32" s="143"/>
      <c r="BW32" s="143"/>
      <c r="BX32" s="143"/>
      <c r="BY32" s="143"/>
      <c r="BZ32" s="143"/>
      <c r="CA32" s="143"/>
      <c r="CB32" s="143"/>
      <c r="CC32" s="143"/>
      <c r="CD32" s="143"/>
      <c r="CE32" s="143"/>
      <c r="CF32" s="143"/>
      <c r="CG32" s="143"/>
      <c r="CH32" s="143"/>
      <c r="CI32" s="143"/>
      <c r="CJ32" s="143"/>
      <c r="CK32" s="143"/>
      <c r="CL32" s="143"/>
      <c r="CM32" s="143"/>
    </row>
    <row r="33" spans="1:91" s="45" customFormat="1" ht="66" customHeight="1">
      <c r="A33" s="623"/>
      <c r="B33" s="515"/>
      <c r="C33" s="515"/>
      <c r="D33" s="1342" t="s">
        <v>646</v>
      </c>
      <c r="E33" s="1342"/>
      <c r="F33" s="1342"/>
      <c r="G33" s="1342"/>
      <c r="H33" s="1342"/>
      <c r="I33" s="1342"/>
      <c r="J33" s="1342"/>
      <c r="K33" s="1342"/>
      <c r="L33" s="1342"/>
      <c r="M33" s="1342"/>
      <c r="N33" s="1342"/>
      <c r="O33" s="1342"/>
      <c r="P33" s="1342"/>
      <c r="Q33" s="1342"/>
      <c r="R33" s="1342"/>
      <c r="S33" s="1342"/>
      <c r="T33" s="1342"/>
      <c r="U33" s="577"/>
      <c r="V33" s="713"/>
      <c r="W33" s="706"/>
      <c r="X33" s="706"/>
      <c r="Y33" s="662"/>
      <c r="Z33" s="143"/>
      <c r="AA33" s="143"/>
      <c r="AB33" s="143"/>
      <c r="AC33" s="143"/>
      <c r="AD33" s="143"/>
      <c r="AE33" s="143"/>
      <c r="AF33" s="143"/>
      <c r="AG33" s="143"/>
      <c r="AH33" s="143"/>
      <c r="AI33" s="143"/>
      <c r="AJ33" s="143"/>
      <c r="AK33" s="143"/>
      <c r="AL33" s="143"/>
      <c r="AM33" s="143"/>
      <c r="AN33" s="143"/>
      <c r="AO33" s="143"/>
      <c r="AP33" s="143"/>
      <c r="AQ33" s="143"/>
      <c r="AR33" s="143"/>
      <c r="AS33" s="143"/>
      <c r="AT33" s="143"/>
      <c r="AU33" s="143"/>
      <c r="AV33" s="143"/>
      <c r="AW33" s="143"/>
      <c r="AX33" s="143"/>
      <c r="AY33" s="143"/>
      <c r="AZ33" s="143"/>
      <c r="BA33" s="143"/>
      <c r="BB33" s="143"/>
      <c r="BC33" s="143"/>
      <c r="BD33" s="143"/>
      <c r="BE33" s="143"/>
      <c r="BF33" s="143"/>
      <c r="BG33" s="143"/>
      <c r="BH33" s="143"/>
      <c r="BI33" s="143"/>
      <c r="BJ33" s="143"/>
      <c r="BK33" s="143"/>
      <c r="BL33" s="143"/>
      <c r="BM33" s="143"/>
      <c r="BN33" s="143"/>
      <c r="BO33" s="143"/>
      <c r="BP33" s="143"/>
      <c r="BQ33" s="143"/>
      <c r="BR33" s="143"/>
      <c r="BS33" s="143"/>
      <c r="BT33" s="143"/>
      <c r="BU33" s="143"/>
      <c r="BV33" s="143"/>
      <c r="BW33" s="143"/>
      <c r="BX33" s="143"/>
      <c r="BY33" s="143"/>
      <c r="BZ33" s="143"/>
      <c r="CA33" s="143"/>
      <c r="CB33" s="143"/>
      <c r="CC33" s="143"/>
      <c r="CD33" s="143"/>
      <c r="CE33" s="143"/>
      <c r="CF33" s="143"/>
      <c r="CG33" s="143"/>
      <c r="CH33" s="143"/>
      <c r="CI33" s="143"/>
      <c r="CJ33" s="143"/>
      <c r="CK33" s="143"/>
      <c r="CL33" s="143"/>
      <c r="CM33" s="143"/>
    </row>
    <row r="34" spans="1:91" s="45" customFormat="1" ht="24" customHeight="1">
      <c r="A34" s="623"/>
      <c r="B34" s="515"/>
      <c r="C34" s="515"/>
      <c r="D34" s="1531" t="s">
        <v>530</v>
      </c>
      <c r="E34" s="1531"/>
      <c r="F34" s="1531"/>
      <c r="G34" s="1531"/>
      <c r="H34" s="1531"/>
      <c r="I34" s="1531"/>
      <c r="J34" s="1531"/>
      <c r="K34" s="1531"/>
      <c r="L34" s="1531"/>
      <c r="M34" s="1531"/>
      <c r="N34" s="1531"/>
      <c r="O34" s="1531"/>
      <c r="P34" s="1531"/>
      <c r="Q34" s="1531"/>
      <c r="R34" s="1531"/>
      <c r="S34" s="1531"/>
      <c r="T34" s="1531"/>
      <c r="U34" s="577"/>
      <c r="V34" s="1398" t="s">
        <v>340</v>
      </c>
      <c r="W34" s="1399"/>
      <c r="X34" s="706"/>
      <c r="Y34" s="662"/>
      <c r="Z34" s="143"/>
      <c r="AA34" s="143"/>
      <c r="AB34" s="143"/>
      <c r="AC34" s="143"/>
      <c r="AD34" s="143"/>
      <c r="AE34" s="143"/>
      <c r="AF34" s="143"/>
      <c r="AG34" s="143"/>
      <c r="AH34" s="143"/>
      <c r="AI34" s="143"/>
      <c r="AJ34" s="143"/>
      <c r="AK34" s="143"/>
      <c r="AL34" s="143"/>
      <c r="AM34" s="143"/>
      <c r="AN34" s="143"/>
      <c r="AO34" s="143"/>
      <c r="AP34" s="143"/>
      <c r="AQ34" s="143"/>
      <c r="AR34" s="143"/>
      <c r="AS34" s="143"/>
      <c r="AT34" s="143"/>
      <c r="AU34" s="143"/>
      <c r="AV34" s="143"/>
      <c r="AW34" s="143"/>
      <c r="AX34" s="143"/>
      <c r="AY34" s="143"/>
      <c r="AZ34" s="143"/>
      <c r="BA34" s="143"/>
      <c r="BB34" s="143"/>
      <c r="BC34" s="143"/>
      <c r="BD34" s="143"/>
      <c r="BE34" s="143"/>
      <c r="BF34" s="143"/>
      <c r="BG34" s="143"/>
      <c r="BH34" s="143"/>
      <c r="BI34" s="143"/>
      <c r="BJ34" s="143"/>
      <c r="BK34" s="143"/>
      <c r="BL34" s="143"/>
      <c r="BM34" s="143"/>
      <c r="BN34" s="143"/>
      <c r="BO34" s="143"/>
      <c r="BP34" s="143"/>
      <c r="BQ34" s="143"/>
      <c r="BR34" s="143"/>
      <c r="BS34" s="143"/>
      <c r="BT34" s="143"/>
      <c r="BU34" s="143"/>
      <c r="BV34" s="143"/>
      <c r="BW34" s="143"/>
      <c r="BX34" s="143"/>
      <c r="BY34" s="143"/>
      <c r="BZ34" s="143"/>
      <c r="CA34" s="143"/>
      <c r="CB34" s="143"/>
      <c r="CC34" s="143"/>
      <c r="CD34" s="143"/>
      <c r="CE34" s="143"/>
      <c r="CF34" s="143"/>
      <c r="CG34" s="143"/>
      <c r="CH34" s="143"/>
      <c r="CI34" s="143"/>
      <c r="CJ34" s="143"/>
      <c r="CK34" s="143"/>
      <c r="CL34" s="143"/>
      <c r="CM34" s="143"/>
    </row>
    <row r="35" spans="1:91" s="45" customFormat="1">
      <c r="A35" s="623"/>
      <c r="B35" s="515"/>
      <c r="C35" s="515"/>
      <c r="D35" s="502"/>
      <c r="E35" s="502"/>
      <c r="F35" s="502"/>
      <c r="G35" s="502"/>
      <c r="H35" s="502"/>
      <c r="I35" s="502"/>
      <c r="J35" s="502"/>
      <c r="K35" s="502"/>
      <c r="L35" s="502"/>
      <c r="M35" s="502"/>
      <c r="N35" s="502"/>
      <c r="O35" s="502"/>
      <c r="P35" s="502"/>
      <c r="Q35" s="502"/>
      <c r="R35" s="502"/>
      <c r="S35" s="502"/>
      <c r="T35" s="502"/>
      <c r="U35" s="577"/>
      <c r="V35" s="713"/>
      <c r="W35" s="706"/>
      <c r="X35" s="706"/>
      <c r="Y35" s="662"/>
      <c r="Z35" s="143"/>
      <c r="AA35" s="143"/>
      <c r="AB35" s="143"/>
      <c r="AC35" s="143"/>
      <c r="AD35" s="143"/>
      <c r="AE35" s="143"/>
      <c r="AF35" s="143"/>
      <c r="AG35" s="143"/>
      <c r="AH35" s="143"/>
      <c r="AI35" s="143"/>
      <c r="AJ35" s="143"/>
      <c r="AK35" s="143"/>
      <c r="AL35" s="143"/>
      <c r="AM35" s="143"/>
      <c r="AN35" s="143"/>
      <c r="AO35" s="143"/>
      <c r="AP35" s="143"/>
      <c r="AQ35" s="143"/>
      <c r="AR35" s="143"/>
      <c r="AS35" s="143"/>
      <c r="AT35" s="143"/>
      <c r="AU35" s="143"/>
      <c r="AV35" s="143"/>
      <c r="AW35" s="143"/>
      <c r="AX35" s="143"/>
      <c r="AY35" s="143"/>
      <c r="AZ35" s="143"/>
      <c r="BA35" s="143"/>
      <c r="BB35" s="143"/>
      <c r="BC35" s="143"/>
      <c r="BD35" s="143"/>
      <c r="BE35" s="143"/>
      <c r="BF35" s="143"/>
      <c r="BG35" s="143"/>
      <c r="BH35" s="143"/>
      <c r="BI35" s="143"/>
      <c r="BJ35" s="143"/>
      <c r="BK35" s="143"/>
      <c r="BL35" s="143"/>
      <c r="BM35" s="143"/>
      <c r="BN35" s="143"/>
      <c r="BO35" s="143"/>
      <c r="BP35" s="143"/>
      <c r="BQ35" s="143"/>
      <c r="BR35" s="143"/>
      <c r="BS35" s="143"/>
      <c r="BT35" s="143"/>
      <c r="BU35" s="143"/>
      <c r="BV35" s="143"/>
      <c r="BW35" s="143"/>
      <c r="BX35" s="143"/>
      <c r="BY35" s="143"/>
      <c r="BZ35" s="143"/>
      <c r="CA35" s="143"/>
      <c r="CB35" s="143"/>
      <c r="CC35" s="143"/>
      <c r="CD35" s="143"/>
      <c r="CE35" s="143"/>
      <c r="CF35" s="143"/>
      <c r="CG35" s="143"/>
      <c r="CH35" s="143"/>
      <c r="CI35" s="143"/>
      <c r="CJ35" s="143"/>
      <c r="CK35" s="143"/>
      <c r="CL35" s="143"/>
      <c r="CM35" s="143"/>
    </row>
    <row r="36" spans="1:91" s="45" customFormat="1" ht="24" customHeight="1">
      <c r="A36" s="623"/>
      <c r="B36" s="712" t="s">
        <v>713</v>
      </c>
      <c r="C36" s="1377" t="s">
        <v>652</v>
      </c>
      <c r="D36" s="1377"/>
      <c r="E36" s="1377"/>
      <c r="F36" s="1377"/>
      <c r="G36" s="1377"/>
      <c r="H36" s="1377"/>
      <c r="I36" s="1377"/>
      <c r="J36" s="1377"/>
      <c r="K36" s="1377"/>
      <c r="L36" s="1377"/>
      <c r="M36" s="1377"/>
      <c r="N36" s="1377"/>
      <c r="O36" s="1377"/>
      <c r="P36" s="1377"/>
      <c r="Q36" s="1377"/>
      <c r="R36" s="1377"/>
      <c r="S36" s="1377"/>
      <c r="T36" s="1377"/>
      <c r="U36" s="713"/>
      <c r="V36" s="706"/>
      <c r="W36" s="713"/>
      <c r="X36" s="706"/>
      <c r="Y36" s="662"/>
      <c r="Z36" s="143"/>
      <c r="AA36" s="143"/>
      <c r="AB36" s="143"/>
      <c r="AC36" s="143"/>
      <c r="AD36" s="143"/>
      <c r="AE36" s="143"/>
      <c r="AF36" s="143"/>
      <c r="AG36" s="143"/>
      <c r="AH36" s="143"/>
      <c r="AI36" s="143"/>
      <c r="AJ36" s="143"/>
      <c r="AK36" s="143"/>
      <c r="AL36" s="143"/>
      <c r="AM36" s="143"/>
      <c r="AN36" s="143"/>
      <c r="AO36" s="143"/>
      <c r="AP36" s="143"/>
      <c r="AQ36" s="143"/>
      <c r="AR36" s="143"/>
      <c r="AS36" s="143"/>
      <c r="AT36" s="143"/>
      <c r="AU36" s="143"/>
      <c r="AV36" s="143"/>
      <c r="AW36" s="143"/>
      <c r="AX36" s="143"/>
      <c r="AY36" s="143"/>
      <c r="AZ36" s="143"/>
      <c r="BA36" s="143"/>
      <c r="BB36" s="143"/>
      <c r="BC36" s="143"/>
      <c r="BD36" s="143"/>
      <c r="BE36" s="143"/>
      <c r="BF36" s="143"/>
      <c r="BG36" s="143"/>
      <c r="BH36" s="143"/>
      <c r="BI36" s="143"/>
      <c r="BJ36" s="143"/>
      <c r="BK36" s="143"/>
      <c r="BL36" s="143"/>
      <c r="BM36" s="143"/>
      <c r="BN36" s="143"/>
      <c r="BO36" s="143"/>
      <c r="BP36" s="143"/>
      <c r="BQ36" s="143"/>
      <c r="BR36" s="143"/>
      <c r="BS36" s="143"/>
      <c r="BT36" s="143"/>
      <c r="BU36" s="143"/>
      <c r="BV36" s="143"/>
      <c r="BW36" s="143"/>
      <c r="BX36" s="143"/>
      <c r="BY36" s="143"/>
      <c r="BZ36" s="143"/>
      <c r="CA36" s="143"/>
      <c r="CB36" s="143"/>
      <c r="CC36" s="143"/>
      <c r="CD36" s="143"/>
      <c r="CE36" s="143"/>
      <c r="CF36" s="143"/>
      <c r="CG36" s="143"/>
      <c r="CH36" s="143"/>
      <c r="CI36" s="143"/>
      <c r="CJ36" s="143"/>
      <c r="CK36" s="143"/>
      <c r="CL36" s="143"/>
      <c r="CM36" s="143"/>
    </row>
    <row r="37" spans="1:91" s="45" customFormat="1" ht="8.1" customHeight="1">
      <c r="A37" s="623"/>
      <c r="B37" s="714"/>
      <c r="C37" s="715"/>
      <c r="D37" s="716"/>
      <c r="E37" s="693"/>
      <c r="F37" s="515"/>
      <c r="G37" s="693"/>
      <c r="H37" s="500"/>
      <c r="I37" s="70"/>
      <c r="J37" s="717"/>
      <c r="K37" s="70"/>
      <c r="L37" s="68"/>
      <c r="M37" s="70"/>
      <c r="N37" s="70"/>
      <c r="O37" s="70"/>
      <c r="P37" s="70"/>
      <c r="Q37" s="70"/>
      <c r="R37" s="72"/>
      <c r="S37" s="692"/>
      <c r="T37" s="72"/>
      <c r="U37" s="706"/>
      <c r="V37" s="706"/>
      <c r="W37" s="706"/>
      <c r="X37" s="706"/>
      <c r="Y37" s="662"/>
      <c r="Z37" s="143"/>
      <c r="AA37" s="143"/>
      <c r="AB37" s="143"/>
      <c r="AC37" s="143"/>
      <c r="AD37" s="143"/>
      <c r="AE37" s="143"/>
      <c r="AF37" s="143"/>
      <c r="AG37" s="143"/>
      <c r="AH37" s="143"/>
      <c r="AI37" s="143"/>
      <c r="AJ37" s="143"/>
      <c r="AK37" s="143"/>
      <c r="AL37" s="143"/>
      <c r="AM37" s="143"/>
      <c r="AN37" s="143"/>
      <c r="AO37" s="143"/>
      <c r="AP37" s="143"/>
      <c r="AQ37" s="143"/>
      <c r="AR37" s="143"/>
      <c r="AS37" s="143"/>
      <c r="AT37" s="143"/>
      <c r="AU37" s="143"/>
      <c r="AV37" s="143"/>
      <c r="AW37" s="143"/>
      <c r="AX37" s="143"/>
      <c r="AY37" s="143"/>
      <c r="AZ37" s="143"/>
      <c r="BA37" s="143"/>
      <c r="BB37" s="143"/>
      <c r="BC37" s="143"/>
      <c r="BD37" s="143"/>
      <c r="BE37" s="143"/>
      <c r="BF37" s="143"/>
      <c r="BG37" s="143"/>
      <c r="BH37" s="143"/>
      <c r="BI37" s="143"/>
      <c r="BJ37" s="143"/>
      <c r="BK37" s="143"/>
      <c r="BL37" s="143"/>
      <c r="BM37" s="143"/>
      <c r="BN37" s="143"/>
      <c r="BO37" s="143"/>
      <c r="BP37" s="143"/>
      <c r="BQ37" s="143"/>
      <c r="BR37" s="143"/>
      <c r="BS37" s="143"/>
      <c r="BT37" s="143"/>
      <c r="BU37" s="143"/>
      <c r="BV37" s="143"/>
      <c r="BW37" s="143"/>
      <c r="BX37" s="143"/>
      <c r="BY37" s="143"/>
      <c r="BZ37" s="143"/>
      <c r="CA37" s="143"/>
      <c r="CB37" s="143"/>
      <c r="CC37" s="143"/>
      <c r="CD37" s="143"/>
      <c r="CE37" s="143"/>
      <c r="CF37" s="143"/>
      <c r="CG37" s="143"/>
      <c r="CH37" s="143"/>
      <c r="CI37" s="143"/>
      <c r="CJ37" s="143"/>
      <c r="CK37" s="143"/>
      <c r="CL37" s="143"/>
      <c r="CM37" s="143"/>
    </row>
    <row r="38" spans="1:91" s="45" customFormat="1" ht="24.75" customHeight="1">
      <c r="A38" s="623"/>
      <c r="B38" s="515"/>
      <c r="C38" s="714"/>
      <c r="D38" s="1342" t="s">
        <v>647</v>
      </c>
      <c r="E38" s="1342"/>
      <c r="F38" s="1342"/>
      <c r="G38" s="1342"/>
      <c r="H38" s="1342"/>
      <c r="I38" s="1342"/>
      <c r="J38" s="1342"/>
      <c r="K38" s="1342"/>
      <c r="L38" s="1342"/>
      <c r="M38" s="1342"/>
      <c r="N38" s="1342"/>
      <c r="O38" s="1342"/>
      <c r="P38" s="1342"/>
      <c r="Q38" s="1342"/>
      <c r="R38" s="1342"/>
      <c r="S38" s="1342"/>
      <c r="T38" s="1342"/>
      <c r="U38" s="577"/>
      <c r="V38" s="713"/>
      <c r="W38" s="706"/>
      <c r="X38" s="706"/>
      <c r="Y38" s="662"/>
      <c r="Z38" s="143"/>
      <c r="AA38" s="143"/>
      <c r="AB38" s="143"/>
      <c r="AC38" s="143"/>
      <c r="AD38" s="143"/>
      <c r="AE38" s="143"/>
      <c r="AF38" s="143"/>
      <c r="AG38" s="143"/>
      <c r="AH38" s="143"/>
      <c r="AI38" s="143"/>
      <c r="AJ38" s="143"/>
      <c r="AK38" s="143"/>
      <c r="AL38" s="143"/>
      <c r="AM38" s="143"/>
      <c r="AN38" s="143"/>
      <c r="AO38" s="143"/>
      <c r="AP38" s="143"/>
      <c r="AQ38" s="143"/>
      <c r="AR38" s="143"/>
      <c r="AS38" s="143"/>
      <c r="AT38" s="143"/>
      <c r="AU38" s="143"/>
      <c r="AV38" s="143"/>
      <c r="AW38" s="143"/>
      <c r="AX38" s="143"/>
      <c r="AY38" s="143"/>
      <c r="AZ38" s="143"/>
      <c r="BA38" s="143"/>
      <c r="BB38" s="143"/>
      <c r="BC38" s="143"/>
      <c r="BD38" s="143"/>
      <c r="BE38" s="143"/>
      <c r="BF38" s="143"/>
      <c r="BG38" s="143"/>
      <c r="BH38" s="143"/>
      <c r="BI38" s="143"/>
      <c r="BJ38" s="143"/>
      <c r="BK38" s="143"/>
      <c r="BL38" s="143"/>
      <c r="BM38" s="143"/>
      <c r="BN38" s="143"/>
      <c r="BO38" s="143"/>
      <c r="BP38" s="143"/>
      <c r="BQ38" s="143"/>
      <c r="BR38" s="143"/>
      <c r="BS38" s="143"/>
      <c r="BT38" s="143"/>
      <c r="BU38" s="143"/>
      <c r="BV38" s="143"/>
      <c r="BW38" s="143"/>
      <c r="BX38" s="143"/>
      <c r="BY38" s="143"/>
      <c r="BZ38" s="143"/>
      <c r="CA38" s="143"/>
      <c r="CB38" s="143"/>
      <c r="CC38" s="143"/>
      <c r="CD38" s="143"/>
      <c r="CE38" s="143"/>
      <c r="CF38" s="143"/>
      <c r="CG38" s="143"/>
      <c r="CH38" s="143"/>
      <c r="CI38" s="143"/>
      <c r="CJ38" s="143"/>
      <c r="CK38" s="143"/>
      <c r="CL38" s="143"/>
      <c r="CM38" s="143"/>
    </row>
    <row r="39" spans="1:91" s="45" customFormat="1" ht="8.1" customHeight="1">
      <c r="A39" s="623"/>
      <c r="B39" s="714"/>
      <c r="C39" s="715"/>
      <c r="D39" s="716"/>
      <c r="E39" s="693"/>
      <c r="F39" s="515"/>
      <c r="G39" s="693"/>
      <c r="H39" s="500"/>
      <c r="I39" s="70"/>
      <c r="J39" s="717"/>
      <c r="K39" s="70"/>
      <c r="L39" s="68"/>
      <c r="M39" s="70"/>
      <c r="N39" s="70"/>
      <c r="O39" s="70"/>
      <c r="P39" s="70"/>
      <c r="Q39" s="70"/>
      <c r="R39" s="72"/>
      <c r="S39" s="692"/>
      <c r="T39" s="72"/>
      <c r="U39" s="706"/>
      <c r="V39" s="706"/>
      <c r="W39" s="706"/>
      <c r="X39" s="706"/>
      <c r="Y39" s="662"/>
      <c r="Z39" s="143"/>
      <c r="AA39" s="143"/>
      <c r="AB39" s="143"/>
      <c r="AC39" s="143"/>
      <c r="AD39" s="143"/>
      <c r="AE39" s="143"/>
      <c r="AF39" s="143"/>
      <c r="AG39" s="143"/>
      <c r="AH39" s="143"/>
      <c r="AI39" s="143"/>
      <c r="AJ39" s="143"/>
      <c r="AK39" s="143"/>
      <c r="AL39" s="143"/>
      <c r="AM39" s="143"/>
      <c r="AN39" s="143"/>
      <c r="AO39" s="143"/>
      <c r="AP39" s="143"/>
      <c r="AQ39" s="143"/>
      <c r="AR39" s="143"/>
      <c r="AS39" s="143"/>
      <c r="AT39" s="143"/>
      <c r="AU39" s="143"/>
      <c r="AV39" s="143"/>
      <c r="AW39" s="143"/>
      <c r="AX39" s="143"/>
      <c r="AY39" s="143"/>
      <c r="AZ39" s="143"/>
      <c r="BA39" s="143"/>
      <c r="BB39" s="143"/>
      <c r="BC39" s="143"/>
      <c r="BD39" s="143"/>
      <c r="BE39" s="143"/>
      <c r="BF39" s="143"/>
      <c r="BG39" s="143"/>
      <c r="BH39" s="143"/>
      <c r="BI39" s="143"/>
      <c r="BJ39" s="143"/>
      <c r="BK39" s="143"/>
      <c r="BL39" s="143"/>
      <c r="BM39" s="143"/>
      <c r="BN39" s="143"/>
      <c r="BO39" s="143"/>
      <c r="BP39" s="143"/>
      <c r="BQ39" s="143"/>
      <c r="BR39" s="143"/>
      <c r="BS39" s="143"/>
      <c r="BT39" s="143"/>
      <c r="BU39" s="143"/>
      <c r="BV39" s="143"/>
      <c r="BW39" s="143"/>
      <c r="BX39" s="143"/>
      <c r="BY39" s="143"/>
      <c r="BZ39" s="143"/>
      <c r="CA39" s="143"/>
      <c r="CB39" s="143"/>
      <c r="CC39" s="143"/>
      <c r="CD39" s="143"/>
      <c r="CE39" s="143"/>
      <c r="CF39" s="143"/>
      <c r="CG39" s="143"/>
      <c r="CH39" s="143"/>
      <c r="CI39" s="143"/>
      <c r="CJ39" s="143"/>
      <c r="CK39" s="143"/>
      <c r="CL39" s="143"/>
      <c r="CM39" s="143"/>
    </row>
    <row r="40" spans="1:91" s="45" customFormat="1" ht="48.75" customHeight="1">
      <c r="A40" s="623"/>
      <c r="B40" s="515"/>
      <c r="C40" s="714"/>
      <c r="D40" s="692"/>
      <c r="E40" s="1342" t="s">
        <v>529</v>
      </c>
      <c r="F40" s="1342"/>
      <c r="G40" s="1342"/>
      <c r="H40" s="1342"/>
      <c r="I40" s="1342"/>
      <c r="J40" s="1342"/>
      <c r="K40" s="1342"/>
      <c r="L40" s="1342"/>
      <c r="M40" s="1342"/>
      <c r="N40" s="1342"/>
      <c r="O40" s="1342"/>
      <c r="P40" s="1342"/>
      <c r="Q40" s="1342"/>
      <c r="R40" s="1342"/>
      <c r="S40" s="1342"/>
      <c r="T40" s="1342"/>
      <c r="U40" s="577"/>
      <c r="V40" s="713"/>
      <c r="W40" s="706"/>
      <c r="X40" s="706"/>
      <c r="Y40" s="662"/>
      <c r="Z40" s="143"/>
      <c r="AA40" s="143"/>
      <c r="AB40" s="143"/>
      <c r="AC40" s="143"/>
      <c r="AD40" s="143"/>
      <c r="AE40" s="143"/>
      <c r="AF40" s="143"/>
      <c r="AG40" s="143"/>
      <c r="AH40" s="143"/>
      <c r="AI40" s="143"/>
      <c r="AJ40" s="143"/>
      <c r="AK40" s="143"/>
      <c r="AL40" s="143"/>
      <c r="AM40" s="143"/>
      <c r="AN40" s="143"/>
      <c r="AO40" s="143"/>
      <c r="AP40" s="143"/>
      <c r="AQ40" s="143"/>
      <c r="AR40" s="143"/>
      <c r="AS40" s="143"/>
      <c r="AT40" s="143"/>
      <c r="AU40" s="143"/>
      <c r="AV40" s="143"/>
      <c r="AW40" s="143"/>
      <c r="AX40" s="143"/>
      <c r="AY40" s="143"/>
      <c r="AZ40" s="143"/>
      <c r="BA40" s="143"/>
      <c r="BB40" s="143"/>
      <c r="BC40" s="143"/>
      <c r="BD40" s="143"/>
      <c r="BE40" s="143"/>
      <c r="BF40" s="143"/>
      <c r="BG40" s="143"/>
      <c r="BH40" s="143"/>
      <c r="BI40" s="143"/>
      <c r="BJ40" s="143"/>
      <c r="BK40" s="143"/>
      <c r="BL40" s="143"/>
      <c r="BM40" s="143"/>
      <c r="BN40" s="143"/>
      <c r="BO40" s="143"/>
      <c r="BP40" s="143"/>
      <c r="BQ40" s="143"/>
      <c r="BR40" s="143"/>
      <c r="BS40" s="143"/>
      <c r="BT40" s="143"/>
      <c r="BU40" s="143"/>
      <c r="BV40" s="143"/>
      <c r="BW40" s="143"/>
      <c r="BX40" s="143"/>
      <c r="BY40" s="143"/>
      <c r="BZ40" s="143"/>
      <c r="CA40" s="143"/>
      <c r="CB40" s="143"/>
      <c r="CC40" s="143"/>
      <c r="CD40" s="143"/>
      <c r="CE40" s="143"/>
      <c r="CF40" s="143"/>
      <c r="CG40" s="143"/>
      <c r="CH40" s="143"/>
      <c r="CI40" s="143"/>
      <c r="CJ40" s="143"/>
      <c r="CK40" s="143"/>
      <c r="CL40" s="143"/>
      <c r="CM40" s="143"/>
    </row>
    <row r="41" spans="1:91" s="45" customFormat="1" ht="24" customHeight="1">
      <c r="A41" s="623"/>
      <c r="B41" s="515"/>
      <c r="C41" s="714"/>
      <c r="D41" s="1530" t="s">
        <v>496</v>
      </c>
      <c r="E41" s="1530"/>
      <c r="F41" s="1530"/>
      <c r="G41" s="1530"/>
      <c r="H41" s="1530"/>
      <c r="I41" s="1530"/>
      <c r="J41" s="1530"/>
      <c r="K41" s="1530"/>
      <c r="L41" s="1530"/>
      <c r="M41" s="1530"/>
      <c r="N41" s="1530"/>
      <c r="O41" s="1530"/>
      <c r="P41" s="1530"/>
      <c r="Q41" s="1530"/>
      <c r="R41" s="1530"/>
      <c r="S41" s="1530"/>
      <c r="T41" s="1530"/>
      <c r="U41" s="577"/>
      <c r="V41" s="1398" t="s">
        <v>340</v>
      </c>
      <c r="W41" s="1399"/>
      <c r="X41" s="706"/>
      <c r="Y41" s="662"/>
      <c r="Z41" s="143"/>
      <c r="AA41" s="143"/>
      <c r="AB41" s="143"/>
      <c r="AC41" s="143"/>
      <c r="AD41" s="143"/>
      <c r="AE41" s="143"/>
      <c r="AF41" s="143"/>
      <c r="AG41" s="143"/>
      <c r="AH41" s="143"/>
      <c r="AI41" s="143"/>
      <c r="AJ41" s="143"/>
      <c r="AK41" s="143"/>
      <c r="AL41" s="143"/>
      <c r="AM41" s="143"/>
      <c r="AN41" s="143"/>
      <c r="AO41" s="143"/>
      <c r="AP41" s="143"/>
      <c r="AQ41" s="143"/>
      <c r="AR41" s="143"/>
      <c r="AS41" s="143"/>
      <c r="AT41" s="143"/>
      <c r="AU41" s="143"/>
      <c r="AV41" s="143"/>
      <c r="AW41" s="143"/>
      <c r="AX41" s="143"/>
      <c r="AY41" s="143"/>
      <c r="AZ41" s="143"/>
      <c r="BA41" s="143"/>
      <c r="BB41" s="143"/>
      <c r="BC41" s="143"/>
      <c r="BD41" s="143"/>
      <c r="BE41" s="143"/>
      <c r="BF41" s="143"/>
      <c r="BG41" s="143"/>
      <c r="BH41" s="143"/>
      <c r="BI41" s="143"/>
      <c r="BJ41" s="143"/>
      <c r="BK41" s="143"/>
      <c r="BL41" s="143"/>
      <c r="BM41" s="143"/>
      <c r="BN41" s="143"/>
      <c r="BO41" s="143"/>
      <c r="BP41" s="143"/>
      <c r="BQ41" s="143"/>
      <c r="BR41" s="143"/>
      <c r="BS41" s="143"/>
      <c r="BT41" s="143"/>
      <c r="BU41" s="143"/>
      <c r="BV41" s="143"/>
      <c r="BW41" s="143"/>
      <c r="BX41" s="143"/>
      <c r="BY41" s="143"/>
      <c r="BZ41" s="143"/>
      <c r="CA41" s="143"/>
      <c r="CB41" s="143"/>
      <c r="CC41" s="143"/>
      <c r="CD41" s="143"/>
      <c r="CE41" s="143"/>
      <c r="CF41" s="143"/>
      <c r="CG41" s="143"/>
      <c r="CH41" s="143"/>
      <c r="CI41" s="143"/>
      <c r="CJ41" s="143"/>
      <c r="CK41" s="143"/>
      <c r="CL41" s="143"/>
      <c r="CM41" s="143"/>
    </row>
    <row r="42" spans="1:91" s="143" customFormat="1">
      <c r="A42" s="718"/>
      <c r="B42" s="719"/>
      <c r="C42" s="497"/>
      <c r="D42" s="497"/>
      <c r="E42" s="497"/>
      <c r="F42" s="497"/>
      <c r="G42" s="497"/>
      <c r="H42" s="497"/>
      <c r="I42" s="497"/>
      <c r="J42" s="497"/>
      <c r="K42" s="497"/>
      <c r="L42" s="497"/>
      <c r="M42" s="497"/>
      <c r="N42" s="497"/>
      <c r="O42" s="497"/>
      <c r="P42" s="497"/>
      <c r="Q42" s="497"/>
      <c r="R42" s="497"/>
      <c r="S42" s="497"/>
      <c r="T42" s="497"/>
      <c r="U42" s="720"/>
      <c r="V42" s="720"/>
      <c r="W42" s="720"/>
      <c r="X42" s="719"/>
      <c r="Y42" s="662"/>
    </row>
    <row r="43" spans="1:91" s="143" customFormat="1">
      <c r="A43" s="718"/>
      <c r="B43" s="719"/>
      <c r="C43" s="720"/>
      <c r="D43" s="720"/>
      <c r="E43" s="720"/>
      <c r="F43" s="720"/>
      <c r="G43" s="720"/>
      <c r="H43" s="720"/>
      <c r="I43" s="720"/>
      <c r="J43" s="720"/>
      <c r="K43" s="720"/>
      <c r="L43" s="720"/>
      <c r="M43" s="720"/>
      <c r="N43" s="720"/>
      <c r="O43" s="720"/>
      <c r="P43" s="720"/>
      <c r="Q43" s="720"/>
      <c r="R43" s="720"/>
      <c r="S43" s="720"/>
      <c r="T43" s="720"/>
      <c r="U43" s="720"/>
      <c r="V43" s="720"/>
      <c r="W43" s="720"/>
      <c r="X43" s="719"/>
      <c r="Y43" s="662"/>
    </row>
    <row r="44" spans="1:91" s="143" customFormat="1">
      <c r="A44" s="718"/>
      <c r="B44" s="719"/>
      <c r="C44" s="720"/>
      <c r="D44" s="720"/>
      <c r="E44" s="720"/>
      <c r="F44" s="720"/>
      <c r="G44" s="720"/>
      <c r="H44" s="720"/>
      <c r="I44" s="720"/>
      <c r="J44" s="720"/>
      <c r="K44" s="720"/>
      <c r="L44" s="720"/>
      <c r="M44" s="720"/>
      <c r="N44" s="720"/>
      <c r="O44" s="720"/>
      <c r="P44" s="720"/>
      <c r="Q44" s="720"/>
      <c r="R44" s="720"/>
      <c r="S44" s="720"/>
      <c r="T44" s="720"/>
      <c r="U44" s="720"/>
      <c r="V44" s="720"/>
      <c r="W44" s="720"/>
      <c r="X44" s="719"/>
      <c r="Y44" s="662"/>
    </row>
    <row r="45" spans="1:91" s="143" customFormat="1">
      <c r="A45" s="718"/>
      <c r="B45" s="719"/>
      <c r="C45" s="720"/>
      <c r="D45" s="720"/>
      <c r="E45" s="720"/>
      <c r="F45" s="720"/>
      <c r="G45" s="720"/>
      <c r="H45" s="720"/>
      <c r="I45" s="720"/>
      <c r="J45" s="720"/>
      <c r="K45" s="720"/>
      <c r="L45" s="720"/>
      <c r="M45" s="720"/>
      <c r="N45" s="720"/>
      <c r="O45" s="720"/>
      <c r="P45" s="720"/>
      <c r="Q45" s="720"/>
      <c r="R45" s="720"/>
      <c r="S45" s="720"/>
      <c r="T45" s="720"/>
      <c r="U45" s="720"/>
      <c r="V45" s="720"/>
      <c r="W45" s="720"/>
      <c r="X45" s="719"/>
      <c r="Y45" s="662"/>
    </row>
    <row r="46" spans="1:91" s="143" customFormat="1">
      <c r="A46" s="718"/>
      <c r="B46" s="719"/>
      <c r="C46" s="720"/>
      <c r="D46" s="720"/>
      <c r="E46" s="720"/>
      <c r="F46" s="720"/>
      <c r="G46" s="720"/>
      <c r="H46" s="720"/>
      <c r="I46" s="720"/>
      <c r="J46" s="720"/>
      <c r="K46" s="720"/>
      <c r="L46" s="720"/>
      <c r="M46" s="720"/>
      <c r="N46" s="720"/>
      <c r="O46" s="720"/>
      <c r="P46" s="720"/>
      <c r="Q46" s="720"/>
      <c r="R46" s="720"/>
      <c r="S46" s="720"/>
      <c r="T46" s="720"/>
      <c r="U46" s="720"/>
      <c r="V46" s="720"/>
      <c r="W46" s="720"/>
      <c r="X46" s="719"/>
      <c r="Y46" s="662"/>
    </row>
    <row r="47" spans="1:91" s="143" customFormat="1">
      <c r="A47" s="718"/>
      <c r="B47" s="719"/>
      <c r="C47" s="720"/>
      <c r="D47" s="720"/>
      <c r="E47" s="720"/>
      <c r="F47" s="720"/>
      <c r="G47" s="720"/>
      <c r="H47" s="720"/>
      <c r="I47" s="720"/>
      <c r="J47" s="720"/>
      <c r="K47" s="720"/>
      <c r="L47" s="720"/>
      <c r="M47" s="720"/>
      <c r="N47" s="720"/>
      <c r="O47" s="720"/>
      <c r="P47" s="720"/>
      <c r="Q47" s="720"/>
      <c r="R47" s="720"/>
      <c r="S47" s="720"/>
      <c r="T47" s="720"/>
      <c r="U47" s="720"/>
      <c r="V47" s="720"/>
      <c r="W47" s="720"/>
      <c r="X47" s="719"/>
      <c r="Y47" s="662"/>
    </row>
    <row r="48" spans="1:91" s="143" customFormat="1">
      <c r="A48" s="718"/>
      <c r="B48" s="719"/>
      <c r="C48" s="720"/>
      <c r="D48" s="720"/>
      <c r="E48" s="720"/>
      <c r="F48" s="720"/>
      <c r="G48" s="720"/>
      <c r="H48" s="720"/>
      <c r="I48" s="720"/>
      <c r="J48" s="720"/>
      <c r="K48" s="720"/>
      <c r="L48" s="720"/>
      <c r="M48" s="720"/>
      <c r="N48" s="720"/>
      <c r="O48" s="720"/>
      <c r="P48" s="720"/>
      <c r="Q48" s="720"/>
      <c r="R48" s="720"/>
      <c r="S48" s="720"/>
      <c r="T48" s="720"/>
      <c r="U48" s="720"/>
      <c r="V48" s="720"/>
      <c r="W48" s="720"/>
      <c r="X48" s="719"/>
      <c r="Y48" s="662"/>
    </row>
    <row r="49" spans="1:25" s="143" customFormat="1">
      <c r="A49" s="718"/>
      <c r="B49" s="719"/>
      <c r="C49" s="720"/>
      <c r="D49" s="720"/>
      <c r="E49" s="720"/>
      <c r="F49" s="720"/>
      <c r="G49" s="720"/>
      <c r="H49" s="720"/>
      <c r="I49" s="720"/>
      <c r="J49" s="720"/>
      <c r="K49" s="720"/>
      <c r="L49" s="720"/>
      <c r="M49" s="720"/>
      <c r="N49" s="720"/>
      <c r="O49" s="720"/>
      <c r="P49" s="720"/>
      <c r="Q49" s="720"/>
      <c r="R49" s="720"/>
      <c r="S49" s="720"/>
      <c r="T49" s="720"/>
      <c r="U49" s="720"/>
      <c r="V49" s="720"/>
      <c r="W49" s="720"/>
      <c r="X49" s="719"/>
      <c r="Y49" s="662"/>
    </row>
    <row r="50" spans="1:25" s="143" customFormat="1">
      <c r="A50" s="721"/>
      <c r="B50" s="722"/>
      <c r="C50" s="723"/>
      <c r="D50" s="723"/>
      <c r="E50" s="723"/>
      <c r="F50" s="723"/>
      <c r="G50" s="723"/>
      <c r="H50" s="723"/>
      <c r="I50" s="723"/>
      <c r="J50" s="723"/>
      <c r="K50" s="723"/>
      <c r="L50" s="723"/>
      <c r="M50" s="723"/>
      <c r="N50" s="723"/>
      <c r="O50" s="723"/>
      <c r="P50" s="723"/>
      <c r="Q50" s="723"/>
      <c r="R50" s="723"/>
      <c r="S50" s="723"/>
      <c r="T50" s="723"/>
      <c r="U50" s="723"/>
      <c r="V50" s="723"/>
      <c r="W50" s="723"/>
      <c r="X50" s="722"/>
      <c r="Y50" s="724"/>
    </row>
    <row r="51" spans="1:25" s="143" customFormat="1">
      <c r="C51" s="305"/>
      <c r="D51" s="305"/>
      <c r="E51" s="305"/>
      <c r="F51" s="305"/>
      <c r="G51" s="305"/>
      <c r="H51" s="305"/>
      <c r="I51" s="305"/>
      <c r="J51" s="305"/>
      <c r="K51" s="305"/>
      <c r="L51" s="305"/>
      <c r="M51" s="305"/>
      <c r="N51" s="305"/>
      <c r="O51" s="305"/>
      <c r="P51" s="305"/>
      <c r="Q51" s="305"/>
      <c r="R51" s="305"/>
      <c r="S51" s="305"/>
      <c r="T51" s="305"/>
      <c r="U51" s="305"/>
      <c r="V51" s="305"/>
      <c r="W51" s="305"/>
    </row>
    <row r="52" spans="1:25" s="143" customFormat="1">
      <c r="C52" s="305"/>
      <c r="D52" s="305"/>
      <c r="E52" s="305"/>
      <c r="F52" s="305"/>
      <c r="G52" s="305"/>
      <c r="H52" s="305"/>
      <c r="I52" s="305"/>
      <c r="J52" s="305"/>
      <c r="K52" s="305"/>
      <c r="L52" s="305"/>
      <c r="M52" s="305"/>
      <c r="N52" s="305"/>
      <c r="O52" s="305"/>
      <c r="P52" s="305"/>
      <c r="Q52" s="305"/>
      <c r="R52" s="305"/>
      <c r="S52" s="305"/>
      <c r="T52" s="305"/>
      <c r="U52" s="305"/>
      <c r="V52" s="305"/>
      <c r="W52" s="305"/>
    </row>
    <row r="53" spans="1:25" s="143" customFormat="1">
      <c r="C53" s="305"/>
      <c r="D53" s="305"/>
      <c r="E53" s="305"/>
      <c r="F53" s="305"/>
      <c r="G53" s="305"/>
      <c r="H53" s="305"/>
      <c r="I53" s="305"/>
      <c r="J53" s="305"/>
      <c r="K53" s="305"/>
      <c r="L53" s="305"/>
      <c r="M53" s="305"/>
      <c r="N53" s="305"/>
      <c r="O53" s="305"/>
      <c r="P53" s="305"/>
      <c r="Q53" s="305"/>
      <c r="R53" s="305"/>
      <c r="S53" s="305"/>
      <c r="T53" s="305"/>
      <c r="U53" s="305"/>
      <c r="V53" s="305"/>
      <c r="W53" s="305"/>
    </row>
    <row r="54" spans="1:25" s="143" customFormat="1">
      <c r="C54" s="305"/>
      <c r="D54" s="305"/>
      <c r="E54" s="305"/>
      <c r="F54" s="305"/>
      <c r="G54" s="305"/>
      <c r="H54" s="305"/>
      <c r="I54" s="305"/>
      <c r="J54" s="305"/>
      <c r="K54" s="305"/>
      <c r="L54" s="305"/>
      <c r="M54" s="305"/>
      <c r="N54" s="305"/>
      <c r="O54" s="305"/>
      <c r="P54" s="305"/>
      <c r="Q54" s="305"/>
      <c r="R54" s="305"/>
      <c r="S54" s="305"/>
      <c r="T54" s="305"/>
      <c r="U54" s="305"/>
      <c r="V54" s="305"/>
      <c r="W54" s="305"/>
    </row>
    <row r="55" spans="1:25" s="143" customFormat="1">
      <c r="C55" s="305"/>
      <c r="D55" s="305"/>
      <c r="E55" s="305"/>
      <c r="F55" s="305"/>
      <c r="G55" s="305"/>
      <c r="H55" s="305"/>
      <c r="I55" s="305"/>
      <c r="J55" s="305"/>
      <c r="K55" s="305"/>
      <c r="L55" s="305"/>
      <c r="M55" s="305"/>
      <c r="N55" s="305"/>
      <c r="O55" s="305"/>
      <c r="P55" s="305"/>
      <c r="Q55" s="305"/>
      <c r="R55" s="305"/>
      <c r="S55" s="305"/>
      <c r="T55" s="305"/>
      <c r="U55" s="305"/>
      <c r="V55" s="305"/>
      <c r="W55" s="305"/>
    </row>
    <row r="56" spans="1:25" s="143" customFormat="1">
      <c r="C56" s="305"/>
      <c r="D56" s="305"/>
      <c r="E56" s="305"/>
      <c r="F56" s="305"/>
      <c r="G56" s="305"/>
      <c r="H56" s="305"/>
      <c r="I56" s="305"/>
      <c r="J56" s="305"/>
      <c r="K56" s="305"/>
      <c r="L56" s="305"/>
      <c r="M56" s="305"/>
      <c r="N56" s="305"/>
      <c r="O56" s="305"/>
      <c r="P56" s="305"/>
      <c r="Q56" s="305"/>
      <c r="R56" s="305"/>
      <c r="S56" s="305"/>
      <c r="T56" s="305"/>
      <c r="U56" s="305"/>
      <c r="V56" s="305"/>
      <c r="W56" s="305"/>
    </row>
    <row r="57" spans="1:25" s="143" customFormat="1">
      <c r="C57" s="305"/>
      <c r="D57" s="305"/>
      <c r="E57" s="305"/>
      <c r="F57" s="305"/>
      <c r="G57" s="305"/>
      <c r="H57" s="305"/>
      <c r="I57" s="305"/>
      <c r="J57" s="305"/>
      <c r="K57" s="305"/>
      <c r="L57" s="305"/>
      <c r="M57" s="305"/>
      <c r="N57" s="305"/>
      <c r="O57" s="305"/>
      <c r="P57" s="305"/>
      <c r="Q57" s="305"/>
      <c r="R57" s="305"/>
      <c r="S57" s="305"/>
      <c r="T57" s="305"/>
      <c r="U57" s="305"/>
      <c r="V57" s="305"/>
      <c r="W57" s="305"/>
    </row>
    <row r="58" spans="1:25" s="143" customFormat="1">
      <c r="C58" s="305"/>
      <c r="D58" s="305"/>
      <c r="E58" s="305"/>
      <c r="F58" s="305"/>
      <c r="G58" s="305"/>
      <c r="H58" s="305"/>
      <c r="I58" s="305"/>
      <c r="J58" s="305"/>
      <c r="K58" s="305"/>
      <c r="L58" s="305"/>
      <c r="M58" s="305"/>
      <c r="N58" s="305"/>
      <c r="O58" s="305"/>
      <c r="P58" s="305"/>
      <c r="Q58" s="305"/>
      <c r="R58" s="305"/>
      <c r="S58" s="305"/>
      <c r="T58" s="305"/>
      <c r="U58" s="305"/>
      <c r="V58" s="305"/>
      <c r="W58" s="305"/>
    </row>
    <row r="59" spans="1:25" s="143" customFormat="1">
      <c r="C59" s="305"/>
      <c r="D59" s="305"/>
      <c r="E59" s="305"/>
      <c r="F59" s="305"/>
      <c r="G59" s="305"/>
      <c r="H59" s="305"/>
      <c r="I59" s="305"/>
      <c r="J59" s="305"/>
      <c r="K59" s="305"/>
      <c r="L59" s="305"/>
      <c r="M59" s="305"/>
      <c r="N59" s="305"/>
      <c r="O59" s="305"/>
      <c r="P59" s="305"/>
      <c r="Q59" s="305"/>
      <c r="R59" s="305"/>
      <c r="S59" s="305"/>
      <c r="T59" s="305"/>
      <c r="U59" s="305"/>
      <c r="V59" s="305"/>
      <c r="W59" s="305"/>
    </row>
    <row r="60" spans="1:25" s="143" customFormat="1">
      <c r="C60" s="305"/>
      <c r="D60" s="305"/>
      <c r="E60" s="305"/>
      <c r="F60" s="305"/>
      <c r="G60" s="305"/>
      <c r="H60" s="305"/>
      <c r="I60" s="305"/>
      <c r="J60" s="305"/>
      <c r="K60" s="305"/>
      <c r="L60" s="305"/>
      <c r="M60" s="305"/>
      <c r="N60" s="305"/>
      <c r="O60" s="305"/>
      <c r="P60" s="305"/>
      <c r="Q60" s="305"/>
      <c r="R60" s="305"/>
      <c r="S60" s="305"/>
      <c r="T60" s="305"/>
      <c r="U60" s="305"/>
      <c r="V60" s="305"/>
      <c r="W60" s="305"/>
    </row>
    <row r="61" spans="1:25" s="143" customFormat="1">
      <c r="C61" s="305"/>
      <c r="D61" s="305"/>
      <c r="E61" s="305"/>
      <c r="F61" s="305"/>
      <c r="G61" s="305"/>
      <c r="H61" s="305"/>
      <c r="I61" s="305"/>
      <c r="J61" s="305"/>
      <c r="K61" s="305"/>
      <c r="L61" s="305"/>
      <c r="M61" s="305"/>
      <c r="N61" s="305"/>
      <c r="O61" s="305"/>
      <c r="P61" s="305"/>
      <c r="Q61" s="305"/>
      <c r="R61" s="305"/>
      <c r="S61" s="305"/>
      <c r="T61" s="305"/>
      <c r="U61" s="305"/>
      <c r="V61" s="305"/>
      <c r="W61" s="305"/>
    </row>
    <row r="62" spans="1:25" s="143" customFormat="1">
      <c r="C62" s="305"/>
      <c r="D62" s="305"/>
      <c r="E62" s="305"/>
      <c r="F62" s="305"/>
      <c r="G62" s="305"/>
      <c r="H62" s="305"/>
      <c r="I62" s="305"/>
      <c r="J62" s="305"/>
      <c r="K62" s="305"/>
      <c r="L62" s="305"/>
      <c r="M62" s="305"/>
      <c r="N62" s="305"/>
      <c r="O62" s="305"/>
      <c r="P62" s="305"/>
      <c r="Q62" s="305"/>
      <c r="R62" s="305"/>
      <c r="S62" s="305"/>
      <c r="T62" s="305"/>
      <c r="U62" s="305"/>
      <c r="V62" s="305"/>
      <c r="W62" s="305"/>
    </row>
    <row r="63" spans="1:25" s="143" customFormat="1">
      <c r="C63" s="305"/>
      <c r="D63" s="305"/>
      <c r="E63" s="305"/>
      <c r="F63" s="305"/>
      <c r="G63" s="305"/>
      <c r="H63" s="305"/>
      <c r="I63" s="305"/>
      <c r="J63" s="305"/>
      <c r="K63" s="305"/>
      <c r="L63" s="305"/>
      <c r="M63" s="305"/>
      <c r="N63" s="305"/>
      <c r="O63" s="305"/>
      <c r="P63" s="305"/>
      <c r="Q63" s="305"/>
      <c r="R63" s="305"/>
      <c r="S63" s="305"/>
      <c r="T63" s="305"/>
      <c r="U63" s="305"/>
      <c r="V63" s="305"/>
      <c r="W63" s="305"/>
    </row>
    <row r="64" spans="1:25" s="143" customFormat="1">
      <c r="C64" s="305"/>
      <c r="D64" s="305"/>
      <c r="E64" s="305"/>
      <c r="F64" s="305"/>
      <c r="G64" s="305"/>
      <c r="H64" s="305"/>
      <c r="I64" s="305"/>
      <c r="J64" s="305"/>
      <c r="K64" s="305"/>
      <c r="L64" s="305"/>
      <c r="M64" s="305"/>
      <c r="N64" s="305"/>
      <c r="O64" s="305"/>
      <c r="P64" s="305"/>
      <c r="Q64" s="305"/>
      <c r="R64" s="305"/>
      <c r="S64" s="305"/>
      <c r="T64" s="305"/>
      <c r="U64" s="305"/>
      <c r="V64" s="305"/>
      <c r="W64" s="305"/>
    </row>
    <row r="65" spans="3:23" s="143" customFormat="1">
      <c r="C65" s="305"/>
      <c r="D65" s="305"/>
      <c r="E65" s="305"/>
      <c r="F65" s="305"/>
      <c r="G65" s="305"/>
      <c r="H65" s="305"/>
      <c r="I65" s="305"/>
      <c r="J65" s="305"/>
      <c r="K65" s="305"/>
      <c r="L65" s="305"/>
      <c r="M65" s="305"/>
      <c r="N65" s="305"/>
      <c r="O65" s="305"/>
      <c r="P65" s="305"/>
      <c r="Q65" s="305"/>
      <c r="R65" s="305"/>
      <c r="S65" s="305"/>
      <c r="T65" s="305"/>
      <c r="U65" s="305"/>
      <c r="V65" s="305"/>
      <c r="W65" s="305"/>
    </row>
    <row r="66" spans="3:23" s="143" customFormat="1">
      <c r="C66" s="305"/>
      <c r="D66" s="305"/>
      <c r="E66" s="305"/>
      <c r="F66" s="305"/>
      <c r="G66" s="305"/>
      <c r="H66" s="305"/>
      <c r="I66" s="305"/>
      <c r="J66" s="305"/>
      <c r="K66" s="305"/>
      <c r="L66" s="305"/>
      <c r="M66" s="305"/>
      <c r="N66" s="305"/>
      <c r="O66" s="305"/>
      <c r="P66" s="305"/>
      <c r="Q66" s="305"/>
      <c r="R66" s="305"/>
      <c r="S66" s="305"/>
      <c r="T66" s="305"/>
      <c r="U66" s="305"/>
      <c r="V66" s="305"/>
      <c r="W66" s="305"/>
    </row>
    <row r="67" spans="3:23" s="143" customFormat="1">
      <c r="C67" s="305"/>
      <c r="D67" s="305"/>
      <c r="E67" s="305"/>
      <c r="F67" s="305"/>
      <c r="G67" s="305"/>
      <c r="H67" s="305"/>
      <c r="I67" s="305"/>
      <c r="J67" s="305"/>
      <c r="K67" s="305"/>
      <c r="L67" s="305"/>
      <c r="M67" s="305"/>
      <c r="N67" s="305"/>
      <c r="O67" s="305"/>
      <c r="P67" s="305"/>
      <c r="Q67" s="305"/>
      <c r="R67" s="305"/>
      <c r="S67" s="305"/>
      <c r="T67" s="305"/>
      <c r="U67" s="305"/>
      <c r="V67" s="305"/>
      <c r="W67" s="305"/>
    </row>
    <row r="68" spans="3:23" s="143" customFormat="1">
      <c r="C68" s="305"/>
      <c r="D68" s="305"/>
      <c r="E68" s="305"/>
      <c r="F68" s="305"/>
      <c r="G68" s="305"/>
      <c r="H68" s="305"/>
      <c r="I68" s="305"/>
      <c r="J68" s="305"/>
      <c r="K68" s="305"/>
      <c r="L68" s="305"/>
      <c r="M68" s="305"/>
      <c r="N68" s="305"/>
      <c r="O68" s="305"/>
      <c r="P68" s="305"/>
      <c r="Q68" s="305"/>
      <c r="R68" s="305"/>
      <c r="S68" s="305"/>
      <c r="T68" s="305"/>
      <c r="U68" s="305"/>
      <c r="V68" s="305"/>
      <c r="W68" s="305"/>
    </row>
    <row r="69" spans="3:23" s="143" customFormat="1">
      <c r="C69" s="305"/>
      <c r="D69" s="305"/>
      <c r="E69" s="305"/>
      <c r="F69" s="305"/>
      <c r="G69" s="305"/>
      <c r="H69" s="305"/>
      <c r="I69" s="305"/>
      <c r="J69" s="305"/>
      <c r="K69" s="305"/>
      <c r="L69" s="305"/>
      <c r="M69" s="305"/>
      <c r="N69" s="305"/>
      <c r="O69" s="305"/>
      <c r="P69" s="305"/>
      <c r="Q69" s="305"/>
      <c r="R69" s="305"/>
      <c r="S69" s="305"/>
      <c r="T69" s="305"/>
      <c r="U69" s="305"/>
      <c r="V69" s="305"/>
      <c r="W69" s="305"/>
    </row>
    <row r="70" spans="3:23" s="143" customFormat="1">
      <c r="C70" s="305"/>
      <c r="D70" s="305"/>
      <c r="E70" s="305"/>
      <c r="F70" s="305"/>
      <c r="G70" s="305"/>
      <c r="H70" s="305"/>
      <c r="I70" s="305"/>
      <c r="J70" s="305"/>
      <c r="K70" s="305"/>
      <c r="L70" s="305"/>
      <c r="M70" s="305"/>
      <c r="N70" s="305"/>
      <c r="O70" s="305"/>
      <c r="P70" s="305"/>
      <c r="Q70" s="305"/>
      <c r="R70" s="305"/>
      <c r="S70" s="305"/>
      <c r="T70" s="305"/>
      <c r="U70" s="305"/>
      <c r="V70" s="305"/>
      <c r="W70" s="305"/>
    </row>
    <row r="71" spans="3:23" s="143" customFormat="1">
      <c r="C71" s="305"/>
      <c r="D71" s="305"/>
      <c r="E71" s="305"/>
      <c r="F71" s="305"/>
      <c r="G71" s="305"/>
      <c r="H71" s="305"/>
      <c r="I71" s="305"/>
      <c r="J71" s="305"/>
      <c r="K71" s="305"/>
      <c r="L71" s="305"/>
      <c r="M71" s="305"/>
      <c r="N71" s="305"/>
      <c r="O71" s="305"/>
      <c r="P71" s="305"/>
      <c r="Q71" s="305"/>
      <c r="R71" s="305"/>
      <c r="S71" s="305"/>
      <c r="T71" s="305"/>
      <c r="U71" s="305"/>
      <c r="V71" s="305"/>
      <c r="W71" s="305"/>
    </row>
    <row r="72" spans="3:23" s="143" customFormat="1">
      <c r="C72" s="305"/>
      <c r="D72" s="305"/>
      <c r="E72" s="305"/>
      <c r="F72" s="305"/>
      <c r="G72" s="305"/>
      <c r="H72" s="305"/>
      <c r="I72" s="305"/>
      <c r="J72" s="305"/>
      <c r="K72" s="305"/>
      <c r="L72" s="305"/>
      <c r="M72" s="305"/>
      <c r="N72" s="305"/>
      <c r="O72" s="305"/>
      <c r="P72" s="305"/>
      <c r="Q72" s="305"/>
      <c r="R72" s="305"/>
      <c r="S72" s="305"/>
      <c r="T72" s="305"/>
      <c r="U72" s="305"/>
      <c r="V72" s="305"/>
      <c r="W72" s="305"/>
    </row>
    <row r="73" spans="3:23" s="143" customFormat="1">
      <c r="C73" s="305"/>
      <c r="D73" s="305"/>
      <c r="E73" s="305"/>
      <c r="F73" s="305"/>
      <c r="G73" s="305"/>
      <c r="H73" s="305"/>
      <c r="I73" s="305"/>
      <c r="J73" s="305"/>
      <c r="K73" s="305"/>
      <c r="L73" s="305"/>
      <c r="M73" s="305"/>
      <c r="N73" s="305"/>
      <c r="O73" s="305"/>
      <c r="P73" s="305"/>
      <c r="Q73" s="305"/>
      <c r="R73" s="305"/>
      <c r="S73" s="305"/>
      <c r="T73" s="305"/>
      <c r="U73" s="305"/>
      <c r="V73" s="305"/>
      <c r="W73" s="305"/>
    </row>
    <row r="74" spans="3:23" s="143" customFormat="1">
      <c r="C74" s="305"/>
      <c r="D74" s="305"/>
      <c r="E74" s="305"/>
      <c r="F74" s="305"/>
      <c r="G74" s="305"/>
      <c r="H74" s="305"/>
      <c r="I74" s="305"/>
      <c r="J74" s="305"/>
      <c r="K74" s="305"/>
      <c r="L74" s="305"/>
      <c r="M74" s="305"/>
      <c r="N74" s="305"/>
      <c r="O74" s="305"/>
      <c r="P74" s="305"/>
      <c r="Q74" s="305"/>
      <c r="R74" s="305"/>
      <c r="S74" s="305"/>
      <c r="T74" s="305"/>
      <c r="U74" s="305"/>
      <c r="V74" s="305"/>
      <c r="W74" s="305"/>
    </row>
    <row r="75" spans="3:23" s="143" customFormat="1">
      <c r="C75" s="305"/>
      <c r="D75" s="305"/>
      <c r="E75" s="305"/>
      <c r="F75" s="305"/>
      <c r="G75" s="305"/>
      <c r="H75" s="305"/>
      <c r="I75" s="305"/>
      <c r="J75" s="305"/>
      <c r="K75" s="305"/>
      <c r="L75" s="305"/>
      <c r="M75" s="305"/>
      <c r="N75" s="305"/>
      <c r="O75" s="305"/>
      <c r="P75" s="305"/>
      <c r="Q75" s="305"/>
      <c r="R75" s="305"/>
      <c r="S75" s="305"/>
      <c r="T75" s="305"/>
      <c r="U75" s="305"/>
      <c r="V75" s="305"/>
      <c r="W75" s="305"/>
    </row>
    <row r="76" spans="3:23" s="143" customFormat="1">
      <c r="C76" s="305"/>
      <c r="D76" s="305"/>
      <c r="E76" s="305"/>
      <c r="F76" s="305"/>
      <c r="G76" s="305"/>
      <c r="H76" s="305"/>
      <c r="I76" s="305"/>
      <c r="J76" s="305"/>
      <c r="K76" s="305"/>
      <c r="L76" s="305"/>
      <c r="M76" s="305"/>
      <c r="N76" s="305"/>
      <c r="O76" s="305"/>
      <c r="P76" s="305"/>
      <c r="Q76" s="305"/>
      <c r="R76" s="305"/>
      <c r="S76" s="305"/>
      <c r="T76" s="305"/>
      <c r="U76" s="305"/>
      <c r="V76" s="305"/>
      <c r="W76" s="305"/>
    </row>
    <row r="77" spans="3:23" s="143" customFormat="1">
      <c r="C77" s="305"/>
      <c r="D77" s="305"/>
      <c r="E77" s="305"/>
      <c r="F77" s="305"/>
      <c r="G77" s="305"/>
      <c r="H77" s="305"/>
      <c r="I77" s="305"/>
      <c r="J77" s="305"/>
      <c r="K77" s="305"/>
      <c r="L77" s="305"/>
      <c r="M77" s="305"/>
      <c r="N77" s="305"/>
      <c r="O77" s="305"/>
      <c r="P77" s="305"/>
      <c r="Q77" s="305"/>
      <c r="R77" s="305"/>
      <c r="S77" s="305"/>
      <c r="T77" s="305"/>
      <c r="U77" s="305"/>
      <c r="V77" s="305"/>
      <c r="W77" s="305"/>
    </row>
    <row r="78" spans="3:23" s="143" customFormat="1">
      <c r="C78" s="305"/>
      <c r="D78" s="305"/>
      <c r="E78" s="305"/>
      <c r="F78" s="305"/>
      <c r="G78" s="305"/>
      <c r="H78" s="305"/>
      <c r="I78" s="305"/>
      <c r="J78" s="305"/>
      <c r="K78" s="305"/>
      <c r="L78" s="305"/>
      <c r="M78" s="305"/>
      <c r="N78" s="305"/>
      <c r="O78" s="305"/>
      <c r="P78" s="305"/>
      <c r="Q78" s="305"/>
      <c r="R78" s="305"/>
      <c r="S78" s="305"/>
      <c r="T78" s="305"/>
      <c r="U78" s="305"/>
      <c r="V78" s="305"/>
      <c r="W78" s="305"/>
    </row>
    <row r="79" spans="3:23" s="143" customFormat="1">
      <c r="C79" s="305"/>
      <c r="D79" s="305"/>
      <c r="E79" s="305"/>
      <c r="F79" s="305"/>
      <c r="G79" s="305"/>
      <c r="H79" s="305"/>
      <c r="I79" s="305"/>
      <c r="J79" s="305"/>
      <c r="K79" s="305"/>
      <c r="L79" s="305"/>
      <c r="M79" s="305"/>
      <c r="N79" s="305"/>
      <c r="O79" s="305"/>
      <c r="P79" s="305"/>
      <c r="Q79" s="305"/>
      <c r="R79" s="305"/>
      <c r="S79" s="305"/>
      <c r="T79" s="305"/>
      <c r="U79" s="305"/>
      <c r="V79" s="305"/>
      <c r="W79" s="305"/>
    </row>
    <row r="80" spans="3:23" s="143" customFormat="1">
      <c r="C80" s="305"/>
      <c r="D80" s="305"/>
      <c r="E80" s="305"/>
      <c r="F80" s="305"/>
      <c r="G80" s="305"/>
      <c r="H80" s="305"/>
      <c r="I80" s="305"/>
      <c r="J80" s="305"/>
      <c r="K80" s="305"/>
      <c r="L80" s="305"/>
      <c r="M80" s="305"/>
      <c r="N80" s="305"/>
      <c r="O80" s="305"/>
      <c r="P80" s="305"/>
      <c r="Q80" s="305"/>
      <c r="R80" s="305"/>
      <c r="S80" s="305"/>
      <c r="T80" s="305"/>
      <c r="U80" s="305"/>
      <c r="V80" s="305"/>
      <c r="W80" s="305"/>
    </row>
    <row r="81" spans="3:23" s="143" customFormat="1">
      <c r="C81" s="305"/>
      <c r="D81" s="305"/>
      <c r="E81" s="305"/>
      <c r="F81" s="305"/>
      <c r="G81" s="305"/>
      <c r="H81" s="305"/>
      <c r="I81" s="305"/>
      <c r="J81" s="305"/>
      <c r="K81" s="305"/>
      <c r="L81" s="305"/>
      <c r="M81" s="305"/>
      <c r="N81" s="305"/>
      <c r="O81" s="305"/>
      <c r="P81" s="305"/>
      <c r="Q81" s="305"/>
      <c r="R81" s="305"/>
      <c r="S81" s="305"/>
      <c r="T81" s="305"/>
      <c r="U81" s="305"/>
      <c r="V81" s="305"/>
      <c r="W81" s="305"/>
    </row>
    <row r="82" spans="3:23" s="143" customFormat="1">
      <c r="C82" s="305"/>
      <c r="D82" s="305"/>
      <c r="E82" s="305"/>
      <c r="F82" s="305"/>
      <c r="G82" s="305"/>
      <c r="H82" s="305"/>
      <c r="I82" s="305"/>
      <c r="J82" s="305"/>
      <c r="K82" s="305"/>
      <c r="L82" s="305"/>
      <c r="M82" s="305"/>
      <c r="N82" s="305"/>
      <c r="O82" s="305"/>
      <c r="P82" s="305"/>
      <c r="Q82" s="305"/>
      <c r="R82" s="305"/>
      <c r="S82" s="305"/>
      <c r="T82" s="305"/>
      <c r="U82" s="305"/>
      <c r="V82" s="305"/>
      <c r="W82" s="305"/>
    </row>
    <row r="83" spans="3:23" s="143" customFormat="1">
      <c r="C83" s="305"/>
      <c r="D83" s="305"/>
      <c r="E83" s="305"/>
      <c r="F83" s="305"/>
      <c r="G83" s="305"/>
      <c r="H83" s="305"/>
      <c r="I83" s="305"/>
      <c r="J83" s="305"/>
      <c r="K83" s="305"/>
      <c r="L83" s="305"/>
      <c r="M83" s="305"/>
      <c r="N83" s="305"/>
      <c r="O83" s="305"/>
      <c r="P83" s="305"/>
      <c r="Q83" s="305"/>
      <c r="R83" s="305"/>
      <c r="S83" s="305"/>
      <c r="T83" s="305"/>
      <c r="U83" s="305"/>
      <c r="V83" s="305"/>
      <c r="W83" s="305"/>
    </row>
    <row r="84" spans="3:23" s="143" customFormat="1">
      <c r="C84" s="305"/>
      <c r="D84" s="305"/>
      <c r="E84" s="305"/>
      <c r="F84" s="305"/>
      <c r="G84" s="305"/>
      <c r="H84" s="305"/>
      <c r="I84" s="305"/>
      <c r="J84" s="305"/>
      <c r="K84" s="305"/>
      <c r="L84" s="305"/>
      <c r="M84" s="305"/>
      <c r="N84" s="305"/>
      <c r="O84" s="305"/>
      <c r="P84" s="305"/>
      <c r="Q84" s="305"/>
      <c r="R84" s="305"/>
      <c r="S84" s="305"/>
      <c r="T84" s="305"/>
      <c r="U84" s="305"/>
      <c r="V84" s="305"/>
      <c r="W84" s="305"/>
    </row>
    <row r="85" spans="3:23" s="143" customFormat="1">
      <c r="C85" s="305"/>
      <c r="D85" s="305"/>
      <c r="E85" s="305"/>
      <c r="F85" s="305"/>
      <c r="G85" s="305"/>
      <c r="H85" s="305"/>
      <c r="I85" s="305"/>
      <c r="J85" s="305"/>
      <c r="K85" s="305"/>
      <c r="L85" s="305"/>
      <c r="M85" s="305"/>
      <c r="N85" s="305"/>
      <c r="O85" s="305"/>
      <c r="P85" s="305"/>
      <c r="Q85" s="305"/>
      <c r="R85" s="305"/>
      <c r="S85" s="305"/>
      <c r="T85" s="305"/>
      <c r="U85" s="305"/>
      <c r="V85" s="305"/>
      <c r="W85" s="305"/>
    </row>
    <row r="86" spans="3:23" s="143" customFormat="1">
      <c r="C86" s="305"/>
      <c r="D86" s="305"/>
      <c r="E86" s="305"/>
      <c r="F86" s="305"/>
      <c r="G86" s="305"/>
      <c r="H86" s="305"/>
      <c r="I86" s="305"/>
      <c r="J86" s="305"/>
      <c r="K86" s="305"/>
      <c r="L86" s="305"/>
      <c r="M86" s="305"/>
      <c r="N86" s="305"/>
      <c r="O86" s="305"/>
      <c r="P86" s="305"/>
      <c r="Q86" s="305"/>
      <c r="R86" s="305"/>
      <c r="S86" s="305"/>
      <c r="T86" s="305"/>
      <c r="U86" s="305"/>
      <c r="V86" s="305"/>
      <c r="W86" s="305"/>
    </row>
    <row r="87" spans="3:23" s="143" customFormat="1">
      <c r="C87" s="305"/>
      <c r="D87" s="305"/>
      <c r="E87" s="305"/>
      <c r="F87" s="305"/>
      <c r="G87" s="305"/>
      <c r="H87" s="305"/>
      <c r="I87" s="305"/>
      <c r="J87" s="305"/>
      <c r="K87" s="305"/>
      <c r="L87" s="305"/>
      <c r="M87" s="305"/>
      <c r="N87" s="305"/>
      <c r="O87" s="305"/>
      <c r="P87" s="305"/>
      <c r="Q87" s="305"/>
      <c r="R87" s="305"/>
      <c r="S87" s="305"/>
      <c r="T87" s="305"/>
      <c r="U87" s="305"/>
      <c r="V87" s="305"/>
      <c r="W87" s="305"/>
    </row>
    <row r="88" spans="3:23" s="143" customFormat="1">
      <c r="C88" s="305"/>
      <c r="D88" s="305"/>
      <c r="E88" s="305"/>
      <c r="F88" s="305"/>
      <c r="G88" s="305"/>
      <c r="H88" s="305"/>
      <c r="I88" s="305"/>
      <c r="J88" s="305"/>
      <c r="K88" s="305"/>
      <c r="L88" s="305"/>
      <c r="M88" s="305"/>
      <c r="N88" s="305"/>
      <c r="O88" s="305"/>
      <c r="P88" s="305"/>
      <c r="Q88" s="305"/>
      <c r="R88" s="305"/>
      <c r="S88" s="305"/>
      <c r="T88" s="305"/>
      <c r="U88" s="305"/>
      <c r="V88" s="305"/>
      <c r="W88" s="305"/>
    </row>
    <row r="89" spans="3:23" s="143" customFormat="1">
      <c r="C89" s="305"/>
      <c r="D89" s="305"/>
      <c r="E89" s="305"/>
      <c r="F89" s="305"/>
      <c r="G89" s="305"/>
      <c r="H89" s="305"/>
      <c r="I89" s="305"/>
      <c r="J89" s="305"/>
      <c r="K89" s="305"/>
      <c r="L89" s="305"/>
      <c r="M89" s="305"/>
      <c r="N89" s="305"/>
      <c r="O89" s="305"/>
      <c r="P89" s="305"/>
      <c r="Q89" s="305"/>
      <c r="R89" s="305"/>
      <c r="S89" s="305"/>
      <c r="T89" s="305"/>
      <c r="U89" s="305"/>
      <c r="V89" s="305"/>
      <c r="W89" s="305"/>
    </row>
    <row r="90" spans="3:23" s="143" customFormat="1">
      <c r="C90" s="305"/>
      <c r="D90" s="305"/>
      <c r="E90" s="305"/>
      <c r="F90" s="305"/>
      <c r="G90" s="305"/>
      <c r="H90" s="305"/>
      <c r="I90" s="305"/>
      <c r="J90" s="305"/>
      <c r="K90" s="305"/>
      <c r="L90" s="305"/>
      <c r="M90" s="305"/>
      <c r="N90" s="305"/>
      <c r="O90" s="305"/>
      <c r="P90" s="305"/>
      <c r="Q90" s="305"/>
      <c r="R90" s="305"/>
      <c r="S90" s="305"/>
      <c r="T90" s="305"/>
      <c r="U90" s="305"/>
      <c r="V90" s="305"/>
      <c r="W90" s="305"/>
    </row>
    <row r="91" spans="3:23" s="143" customFormat="1">
      <c r="C91" s="305"/>
      <c r="D91" s="305"/>
      <c r="E91" s="305"/>
      <c r="F91" s="305"/>
      <c r="G91" s="305"/>
      <c r="H91" s="305"/>
      <c r="I91" s="305"/>
      <c r="J91" s="305"/>
      <c r="K91" s="305"/>
      <c r="L91" s="305"/>
      <c r="M91" s="305"/>
      <c r="N91" s="305"/>
      <c r="O91" s="305"/>
      <c r="P91" s="305"/>
      <c r="Q91" s="305"/>
      <c r="R91" s="305"/>
      <c r="S91" s="305"/>
      <c r="T91" s="305"/>
      <c r="U91" s="305"/>
      <c r="V91" s="305"/>
      <c r="W91" s="305"/>
    </row>
    <row r="92" spans="3:23" s="143" customFormat="1">
      <c r="C92" s="305"/>
      <c r="D92" s="305"/>
      <c r="E92" s="305"/>
      <c r="F92" s="305"/>
      <c r="G92" s="305"/>
      <c r="H92" s="305"/>
      <c r="I92" s="305"/>
      <c r="J92" s="305"/>
      <c r="K92" s="305"/>
      <c r="L92" s="305"/>
      <c r="M92" s="305"/>
      <c r="N92" s="305"/>
      <c r="O92" s="305"/>
      <c r="P92" s="305"/>
      <c r="Q92" s="305"/>
      <c r="R92" s="305"/>
      <c r="S92" s="305"/>
      <c r="T92" s="305"/>
      <c r="U92" s="305"/>
      <c r="V92" s="305"/>
      <c r="W92" s="305"/>
    </row>
    <row r="93" spans="3:23" s="143" customFormat="1">
      <c r="C93" s="305"/>
      <c r="D93" s="305"/>
      <c r="E93" s="305"/>
      <c r="F93" s="305"/>
      <c r="G93" s="305"/>
      <c r="H93" s="305"/>
      <c r="I93" s="305"/>
      <c r="J93" s="305"/>
      <c r="K93" s="305"/>
      <c r="L93" s="305"/>
      <c r="M93" s="305"/>
      <c r="N93" s="305"/>
      <c r="O93" s="305"/>
      <c r="P93" s="305"/>
      <c r="Q93" s="305"/>
      <c r="R93" s="305"/>
      <c r="S93" s="305"/>
      <c r="T93" s="305"/>
      <c r="U93" s="305"/>
      <c r="V93" s="305"/>
      <c r="W93" s="305"/>
    </row>
    <row r="94" spans="3:23" s="143" customFormat="1">
      <c r="C94" s="305"/>
      <c r="D94" s="305"/>
      <c r="E94" s="305"/>
      <c r="F94" s="305"/>
      <c r="G94" s="305"/>
      <c r="H94" s="305"/>
      <c r="I94" s="305"/>
      <c r="J94" s="305"/>
      <c r="K94" s="305"/>
      <c r="L94" s="305"/>
      <c r="M94" s="305"/>
      <c r="N94" s="305"/>
      <c r="O94" s="305"/>
      <c r="P94" s="305"/>
      <c r="Q94" s="305"/>
      <c r="R94" s="305"/>
      <c r="S94" s="305"/>
      <c r="T94" s="305"/>
      <c r="U94" s="305"/>
      <c r="V94" s="305"/>
      <c r="W94" s="305"/>
    </row>
    <row r="95" spans="3:23" s="143" customFormat="1">
      <c r="C95" s="305"/>
      <c r="D95" s="305"/>
      <c r="E95" s="305"/>
      <c r="F95" s="305"/>
      <c r="G95" s="305"/>
      <c r="H95" s="305"/>
      <c r="I95" s="305"/>
      <c r="J95" s="305"/>
      <c r="K95" s="305"/>
      <c r="L95" s="305"/>
      <c r="M95" s="305"/>
      <c r="N95" s="305"/>
      <c r="O95" s="305"/>
      <c r="P95" s="305"/>
      <c r="Q95" s="305"/>
      <c r="R95" s="305"/>
      <c r="S95" s="305"/>
      <c r="T95" s="305"/>
      <c r="U95" s="305"/>
      <c r="V95" s="305"/>
      <c r="W95" s="305"/>
    </row>
    <row r="96" spans="3:23" s="143" customFormat="1">
      <c r="C96" s="305"/>
      <c r="D96" s="305"/>
      <c r="E96" s="305"/>
      <c r="F96" s="305"/>
      <c r="G96" s="305"/>
      <c r="H96" s="305"/>
      <c r="I96" s="305"/>
      <c r="J96" s="305"/>
      <c r="K96" s="305"/>
      <c r="L96" s="305"/>
      <c r="M96" s="305"/>
      <c r="N96" s="305"/>
      <c r="O96" s="305"/>
      <c r="P96" s="305"/>
      <c r="Q96" s="305"/>
      <c r="R96" s="305"/>
      <c r="S96" s="305"/>
      <c r="T96" s="305"/>
      <c r="U96" s="305"/>
      <c r="V96" s="305"/>
      <c r="W96" s="305"/>
    </row>
    <row r="97" spans="3:23" s="143" customFormat="1">
      <c r="C97" s="305"/>
      <c r="D97" s="305"/>
      <c r="E97" s="305"/>
      <c r="F97" s="305"/>
      <c r="G97" s="305"/>
      <c r="H97" s="305"/>
      <c r="I97" s="305"/>
      <c r="J97" s="305"/>
      <c r="K97" s="305"/>
      <c r="L97" s="305"/>
      <c r="M97" s="305"/>
      <c r="N97" s="305"/>
      <c r="O97" s="305"/>
      <c r="P97" s="305"/>
      <c r="Q97" s="305"/>
      <c r="R97" s="305"/>
      <c r="S97" s="305"/>
      <c r="T97" s="305"/>
      <c r="U97" s="305"/>
      <c r="V97" s="305"/>
      <c r="W97" s="305"/>
    </row>
    <row r="98" spans="3:23" s="143" customFormat="1">
      <c r="C98" s="305"/>
      <c r="D98" s="305"/>
      <c r="E98" s="305"/>
      <c r="F98" s="305"/>
      <c r="G98" s="305"/>
      <c r="H98" s="305"/>
      <c r="I98" s="305"/>
      <c r="J98" s="305"/>
      <c r="K98" s="305"/>
      <c r="L98" s="305"/>
      <c r="M98" s="305"/>
      <c r="N98" s="305"/>
      <c r="O98" s="305"/>
      <c r="P98" s="305"/>
      <c r="Q98" s="305"/>
      <c r="R98" s="305"/>
      <c r="S98" s="305"/>
      <c r="T98" s="305"/>
      <c r="U98" s="305"/>
      <c r="V98" s="305"/>
      <c r="W98" s="305"/>
    </row>
    <row r="99" spans="3:23" s="143" customFormat="1">
      <c r="C99" s="305"/>
      <c r="D99" s="305"/>
      <c r="E99" s="305"/>
      <c r="F99" s="305"/>
      <c r="G99" s="305"/>
      <c r="H99" s="305"/>
      <c r="I99" s="305"/>
      <c r="J99" s="305"/>
      <c r="K99" s="305"/>
      <c r="L99" s="305"/>
      <c r="M99" s="305"/>
      <c r="N99" s="305"/>
      <c r="O99" s="305"/>
      <c r="P99" s="305"/>
      <c r="Q99" s="305"/>
      <c r="R99" s="305"/>
      <c r="S99" s="305"/>
      <c r="T99" s="305"/>
      <c r="U99" s="305"/>
      <c r="V99" s="305"/>
      <c r="W99" s="305"/>
    </row>
    <row r="100" spans="3:23" s="143" customFormat="1">
      <c r="C100" s="305"/>
      <c r="D100" s="305"/>
      <c r="E100" s="305"/>
      <c r="F100" s="305"/>
      <c r="G100" s="305"/>
      <c r="H100" s="305"/>
      <c r="I100" s="305"/>
      <c r="J100" s="305"/>
      <c r="K100" s="305"/>
      <c r="L100" s="305"/>
      <c r="M100" s="305"/>
      <c r="N100" s="305"/>
      <c r="O100" s="305"/>
      <c r="P100" s="305"/>
      <c r="Q100" s="305"/>
      <c r="R100" s="305"/>
      <c r="S100" s="305"/>
      <c r="T100" s="305"/>
      <c r="U100" s="305"/>
      <c r="V100" s="305"/>
      <c r="W100" s="305"/>
    </row>
    <row r="101" spans="3:23" s="143" customFormat="1">
      <c r="C101" s="305"/>
      <c r="D101" s="305"/>
      <c r="E101" s="305"/>
      <c r="F101" s="305"/>
      <c r="G101" s="305"/>
      <c r="H101" s="305"/>
      <c r="I101" s="305"/>
      <c r="J101" s="305"/>
      <c r="K101" s="305"/>
      <c r="L101" s="305"/>
      <c r="M101" s="305"/>
      <c r="N101" s="305"/>
      <c r="O101" s="305"/>
      <c r="P101" s="305"/>
      <c r="Q101" s="305"/>
      <c r="R101" s="305"/>
      <c r="S101" s="305"/>
      <c r="T101" s="305"/>
      <c r="U101" s="305"/>
      <c r="V101" s="305"/>
      <c r="W101" s="305"/>
    </row>
    <row r="102" spans="3:23" s="143" customFormat="1">
      <c r="C102" s="305"/>
      <c r="D102" s="305"/>
      <c r="E102" s="305"/>
      <c r="F102" s="305"/>
      <c r="G102" s="305"/>
      <c r="H102" s="305"/>
      <c r="I102" s="305"/>
      <c r="J102" s="305"/>
      <c r="K102" s="305"/>
      <c r="L102" s="305"/>
      <c r="M102" s="305"/>
      <c r="N102" s="305"/>
      <c r="O102" s="305"/>
      <c r="P102" s="305"/>
      <c r="Q102" s="305"/>
      <c r="R102" s="305"/>
      <c r="S102" s="305"/>
      <c r="T102" s="305"/>
      <c r="U102" s="305"/>
      <c r="V102" s="305"/>
      <c r="W102" s="305"/>
    </row>
    <row r="103" spans="3:23" s="143" customFormat="1">
      <c r="C103" s="305"/>
      <c r="D103" s="305"/>
      <c r="E103" s="305"/>
      <c r="F103" s="305"/>
      <c r="G103" s="305"/>
      <c r="H103" s="305"/>
      <c r="I103" s="305"/>
      <c r="J103" s="305"/>
      <c r="K103" s="305"/>
      <c r="L103" s="305"/>
      <c r="M103" s="305"/>
      <c r="N103" s="305"/>
      <c r="O103" s="305"/>
      <c r="P103" s="305"/>
      <c r="Q103" s="305"/>
      <c r="R103" s="305"/>
      <c r="S103" s="305"/>
      <c r="T103" s="305"/>
      <c r="U103" s="305"/>
      <c r="V103" s="305"/>
      <c r="W103" s="305"/>
    </row>
    <row r="104" spans="3:23" s="143" customFormat="1">
      <c r="C104" s="305"/>
      <c r="D104" s="305"/>
      <c r="E104" s="305"/>
      <c r="F104" s="305"/>
      <c r="G104" s="305"/>
      <c r="H104" s="305"/>
      <c r="I104" s="305"/>
      <c r="J104" s="305"/>
      <c r="K104" s="305"/>
      <c r="L104" s="305"/>
      <c r="M104" s="305"/>
      <c r="N104" s="305"/>
      <c r="O104" s="305"/>
      <c r="P104" s="305"/>
      <c r="Q104" s="305"/>
      <c r="R104" s="305"/>
      <c r="S104" s="305"/>
      <c r="T104" s="305"/>
      <c r="U104" s="305"/>
      <c r="V104" s="305"/>
      <c r="W104" s="305"/>
    </row>
    <row r="105" spans="3:23" s="143" customFormat="1">
      <c r="C105" s="305"/>
      <c r="D105" s="305"/>
      <c r="E105" s="305"/>
      <c r="F105" s="305"/>
      <c r="G105" s="305"/>
      <c r="H105" s="305"/>
      <c r="I105" s="305"/>
      <c r="J105" s="305"/>
      <c r="K105" s="305"/>
      <c r="L105" s="305"/>
      <c r="M105" s="305"/>
      <c r="N105" s="305"/>
      <c r="O105" s="305"/>
      <c r="P105" s="305"/>
      <c r="Q105" s="305"/>
      <c r="R105" s="305"/>
      <c r="S105" s="305"/>
      <c r="T105" s="305"/>
      <c r="U105" s="305"/>
      <c r="V105" s="305"/>
      <c r="W105" s="305"/>
    </row>
    <row r="106" spans="3:23" s="143" customFormat="1">
      <c r="C106" s="305"/>
      <c r="D106" s="305"/>
      <c r="E106" s="305"/>
      <c r="F106" s="305"/>
      <c r="G106" s="305"/>
      <c r="H106" s="305"/>
      <c r="I106" s="305"/>
      <c r="J106" s="305"/>
      <c r="K106" s="305"/>
      <c r="L106" s="305"/>
      <c r="M106" s="305"/>
      <c r="N106" s="305"/>
      <c r="O106" s="305"/>
      <c r="P106" s="305"/>
      <c r="Q106" s="305"/>
      <c r="R106" s="305"/>
      <c r="S106" s="305"/>
      <c r="T106" s="305"/>
      <c r="U106" s="305"/>
      <c r="V106" s="305"/>
      <c r="W106" s="305"/>
    </row>
    <row r="107" spans="3:23" s="143" customFormat="1">
      <c r="C107" s="305"/>
      <c r="D107" s="305"/>
      <c r="E107" s="305"/>
      <c r="F107" s="305"/>
      <c r="G107" s="305"/>
      <c r="H107" s="305"/>
      <c r="I107" s="305"/>
      <c r="J107" s="305"/>
      <c r="K107" s="305"/>
      <c r="L107" s="305"/>
      <c r="M107" s="305"/>
      <c r="N107" s="305"/>
      <c r="O107" s="305"/>
      <c r="P107" s="305"/>
      <c r="Q107" s="305"/>
      <c r="R107" s="305"/>
      <c r="S107" s="305"/>
      <c r="T107" s="305"/>
      <c r="U107" s="305"/>
      <c r="V107" s="305"/>
      <c r="W107" s="305"/>
    </row>
    <row r="108" spans="3:23" s="143" customFormat="1">
      <c r="C108" s="305"/>
      <c r="D108" s="305"/>
      <c r="E108" s="305"/>
      <c r="F108" s="305"/>
      <c r="G108" s="305"/>
      <c r="H108" s="305"/>
      <c r="I108" s="305"/>
      <c r="J108" s="305"/>
      <c r="K108" s="305"/>
      <c r="L108" s="305"/>
      <c r="M108" s="305"/>
      <c r="N108" s="305"/>
      <c r="O108" s="305"/>
      <c r="P108" s="305"/>
      <c r="Q108" s="305"/>
      <c r="R108" s="305"/>
      <c r="S108" s="305"/>
      <c r="T108" s="305"/>
      <c r="U108" s="305"/>
      <c r="V108" s="305"/>
      <c r="W108" s="305"/>
    </row>
    <row r="109" spans="3:23" s="143" customFormat="1">
      <c r="C109" s="305"/>
      <c r="D109" s="305"/>
      <c r="E109" s="305"/>
      <c r="F109" s="305"/>
      <c r="G109" s="305"/>
      <c r="H109" s="305"/>
      <c r="I109" s="305"/>
      <c r="J109" s="305"/>
      <c r="K109" s="305"/>
      <c r="L109" s="305"/>
      <c r="M109" s="305"/>
      <c r="N109" s="305"/>
      <c r="O109" s="305"/>
      <c r="P109" s="305"/>
      <c r="Q109" s="305"/>
      <c r="R109" s="305"/>
      <c r="S109" s="305"/>
      <c r="T109" s="305"/>
      <c r="U109" s="305"/>
      <c r="V109" s="305"/>
      <c r="W109" s="305"/>
    </row>
    <row r="110" spans="3:23" s="143" customFormat="1">
      <c r="C110" s="305"/>
      <c r="D110" s="305"/>
      <c r="E110" s="305"/>
      <c r="F110" s="305"/>
      <c r="G110" s="305"/>
      <c r="H110" s="305"/>
      <c r="I110" s="305"/>
      <c r="J110" s="305"/>
      <c r="K110" s="305"/>
      <c r="L110" s="305"/>
      <c r="M110" s="305"/>
      <c r="N110" s="305"/>
      <c r="O110" s="305"/>
      <c r="P110" s="305"/>
      <c r="Q110" s="305"/>
      <c r="R110" s="305"/>
      <c r="S110" s="305"/>
      <c r="T110" s="305"/>
      <c r="U110" s="305"/>
      <c r="V110" s="305"/>
      <c r="W110" s="305"/>
    </row>
    <row r="111" spans="3:23" s="143" customFormat="1">
      <c r="C111" s="305"/>
      <c r="D111" s="305"/>
      <c r="E111" s="305"/>
      <c r="F111" s="305"/>
      <c r="G111" s="305"/>
      <c r="H111" s="305"/>
      <c r="I111" s="305"/>
      <c r="J111" s="305"/>
      <c r="K111" s="305"/>
      <c r="L111" s="305"/>
      <c r="M111" s="305"/>
      <c r="N111" s="305"/>
      <c r="O111" s="305"/>
      <c r="P111" s="305"/>
      <c r="Q111" s="305"/>
      <c r="R111" s="305"/>
      <c r="S111" s="305"/>
      <c r="T111" s="305"/>
      <c r="U111" s="305"/>
      <c r="V111" s="305"/>
      <c r="W111" s="305"/>
    </row>
    <row r="112" spans="3:23" s="143" customFormat="1">
      <c r="C112" s="305"/>
      <c r="D112" s="305"/>
      <c r="E112" s="305"/>
      <c r="F112" s="305"/>
      <c r="G112" s="305"/>
      <c r="H112" s="305"/>
      <c r="I112" s="305"/>
      <c r="J112" s="305"/>
      <c r="K112" s="305"/>
      <c r="L112" s="305"/>
      <c r="M112" s="305"/>
      <c r="N112" s="305"/>
      <c r="O112" s="305"/>
      <c r="P112" s="305"/>
      <c r="Q112" s="305"/>
      <c r="R112" s="305"/>
      <c r="S112" s="305"/>
      <c r="T112" s="305"/>
      <c r="U112" s="305"/>
      <c r="V112" s="305"/>
      <c r="W112" s="305"/>
    </row>
    <row r="113" spans="3:23" s="143" customFormat="1">
      <c r="C113" s="305"/>
      <c r="D113" s="305"/>
      <c r="E113" s="305"/>
      <c r="F113" s="305"/>
      <c r="G113" s="305"/>
      <c r="H113" s="305"/>
      <c r="I113" s="305"/>
      <c r="J113" s="305"/>
      <c r="K113" s="305"/>
      <c r="L113" s="305"/>
      <c r="M113" s="305"/>
      <c r="N113" s="305"/>
      <c r="O113" s="305"/>
      <c r="P113" s="305"/>
      <c r="Q113" s="305"/>
      <c r="R113" s="305"/>
      <c r="S113" s="305"/>
      <c r="T113" s="305"/>
      <c r="U113" s="305"/>
      <c r="V113" s="305"/>
      <c r="W113" s="305"/>
    </row>
    <row r="114" spans="3:23" s="143" customFormat="1">
      <c r="C114" s="305"/>
      <c r="D114" s="305"/>
      <c r="E114" s="305"/>
      <c r="F114" s="305"/>
      <c r="G114" s="305"/>
      <c r="H114" s="305"/>
      <c r="I114" s="305"/>
      <c r="J114" s="305"/>
      <c r="K114" s="305"/>
      <c r="L114" s="305"/>
      <c r="M114" s="305"/>
      <c r="N114" s="305"/>
      <c r="O114" s="305"/>
      <c r="P114" s="305"/>
      <c r="Q114" s="305"/>
      <c r="R114" s="305"/>
      <c r="S114" s="305"/>
      <c r="T114" s="305"/>
      <c r="U114" s="305"/>
      <c r="V114" s="305"/>
      <c r="W114" s="305"/>
    </row>
    <row r="115" spans="3:23" s="143" customFormat="1">
      <c r="C115" s="305"/>
      <c r="D115" s="305"/>
      <c r="E115" s="305"/>
      <c r="F115" s="305"/>
      <c r="G115" s="305"/>
      <c r="H115" s="305"/>
      <c r="I115" s="305"/>
      <c r="J115" s="305"/>
      <c r="K115" s="305"/>
      <c r="L115" s="305"/>
      <c r="M115" s="305"/>
      <c r="N115" s="305"/>
      <c r="O115" s="305"/>
      <c r="P115" s="305"/>
      <c r="Q115" s="305"/>
      <c r="R115" s="305"/>
      <c r="S115" s="305"/>
      <c r="T115" s="305"/>
      <c r="U115" s="305"/>
      <c r="V115" s="305"/>
      <c r="W115" s="305"/>
    </row>
    <row r="116" spans="3:23" s="143" customFormat="1">
      <c r="C116" s="305"/>
      <c r="D116" s="305"/>
      <c r="E116" s="305"/>
      <c r="F116" s="305"/>
      <c r="G116" s="305"/>
      <c r="H116" s="305"/>
      <c r="I116" s="305"/>
      <c r="J116" s="305"/>
      <c r="K116" s="305"/>
      <c r="L116" s="305"/>
      <c r="M116" s="305"/>
      <c r="N116" s="305"/>
      <c r="O116" s="305"/>
      <c r="P116" s="305"/>
      <c r="Q116" s="305"/>
      <c r="R116" s="305"/>
      <c r="S116" s="305"/>
      <c r="T116" s="305"/>
      <c r="U116" s="305"/>
      <c r="V116" s="305"/>
      <c r="W116" s="305"/>
    </row>
    <row r="117" spans="3:23" s="143" customFormat="1">
      <c r="C117" s="305"/>
      <c r="D117" s="305"/>
      <c r="E117" s="305"/>
      <c r="F117" s="305"/>
      <c r="G117" s="305"/>
      <c r="H117" s="305"/>
      <c r="I117" s="305"/>
      <c r="J117" s="305"/>
      <c r="K117" s="305"/>
      <c r="L117" s="305"/>
      <c r="M117" s="305"/>
      <c r="N117" s="305"/>
      <c r="O117" s="305"/>
      <c r="P117" s="305"/>
      <c r="Q117" s="305"/>
      <c r="R117" s="305"/>
      <c r="S117" s="305"/>
      <c r="T117" s="305"/>
      <c r="U117" s="305"/>
      <c r="V117" s="305"/>
      <c r="W117" s="305"/>
    </row>
    <row r="118" spans="3:23" s="143" customFormat="1">
      <c r="C118" s="305"/>
      <c r="D118" s="305"/>
      <c r="E118" s="305"/>
      <c r="F118" s="305"/>
      <c r="G118" s="305"/>
      <c r="H118" s="305"/>
      <c r="I118" s="305"/>
      <c r="J118" s="305"/>
      <c r="K118" s="305"/>
      <c r="L118" s="305"/>
      <c r="M118" s="305"/>
      <c r="N118" s="305"/>
      <c r="O118" s="305"/>
      <c r="P118" s="305"/>
      <c r="Q118" s="305"/>
      <c r="R118" s="305"/>
      <c r="S118" s="305"/>
      <c r="T118" s="305"/>
      <c r="U118" s="305"/>
      <c r="V118" s="305"/>
      <c r="W118" s="305"/>
    </row>
    <row r="119" spans="3:23" s="143" customFormat="1">
      <c r="C119" s="305"/>
      <c r="D119" s="305"/>
      <c r="E119" s="305"/>
      <c r="F119" s="305"/>
      <c r="G119" s="305"/>
      <c r="H119" s="305"/>
      <c r="I119" s="305"/>
      <c r="J119" s="305"/>
      <c r="K119" s="305"/>
      <c r="L119" s="305"/>
      <c r="M119" s="305"/>
      <c r="N119" s="305"/>
      <c r="O119" s="305"/>
      <c r="P119" s="305"/>
      <c r="Q119" s="305"/>
      <c r="R119" s="305"/>
      <c r="S119" s="305"/>
      <c r="T119" s="305"/>
      <c r="U119" s="305"/>
      <c r="V119" s="305"/>
      <c r="W119" s="305"/>
    </row>
    <row r="120" spans="3:23" s="143" customFormat="1">
      <c r="C120" s="305"/>
      <c r="D120" s="305"/>
      <c r="E120" s="305"/>
      <c r="F120" s="305"/>
      <c r="G120" s="305"/>
      <c r="H120" s="305"/>
      <c r="I120" s="305"/>
      <c r="J120" s="305"/>
      <c r="K120" s="305"/>
      <c r="L120" s="305"/>
      <c r="M120" s="305"/>
      <c r="N120" s="305"/>
      <c r="O120" s="305"/>
      <c r="P120" s="305"/>
      <c r="Q120" s="305"/>
      <c r="R120" s="305"/>
      <c r="S120" s="305"/>
      <c r="T120" s="305"/>
      <c r="U120" s="305"/>
      <c r="V120" s="305"/>
      <c r="W120" s="305"/>
    </row>
    <row r="121" spans="3:23" s="143" customFormat="1">
      <c r="C121" s="305"/>
      <c r="D121" s="305"/>
      <c r="E121" s="305"/>
      <c r="F121" s="305"/>
      <c r="G121" s="305"/>
      <c r="H121" s="305"/>
      <c r="I121" s="305"/>
      <c r="J121" s="305"/>
      <c r="K121" s="305"/>
      <c r="L121" s="305"/>
      <c r="M121" s="305"/>
      <c r="N121" s="305"/>
      <c r="O121" s="305"/>
      <c r="P121" s="305"/>
      <c r="Q121" s="305"/>
      <c r="R121" s="305"/>
      <c r="S121" s="305"/>
      <c r="T121" s="305"/>
      <c r="U121" s="305"/>
      <c r="V121" s="305"/>
      <c r="W121" s="305"/>
    </row>
    <row r="122" spans="3:23" s="143" customFormat="1">
      <c r="C122" s="305"/>
      <c r="D122" s="305"/>
      <c r="E122" s="305"/>
      <c r="F122" s="305"/>
      <c r="G122" s="305"/>
      <c r="H122" s="305"/>
      <c r="I122" s="305"/>
      <c r="J122" s="305"/>
      <c r="K122" s="305"/>
      <c r="L122" s="305"/>
      <c r="M122" s="305"/>
      <c r="N122" s="305"/>
      <c r="O122" s="305"/>
      <c r="P122" s="305"/>
      <c r="Q122" s="305"/>
      <c r="R122" s="305"/>
      <c r="S122" s="305"/>
      <c r="T122" s="305"/>
      <c r="U122" s="305"/>
      <c r="V122" s="305"/>
      <c r="W122" s="305"/>
    </row>
    <row r="123" spans="3:23" s="143" customFormat="1">
      <c r="C123" s="305"/>
      <c r="D123" s="305"/>
      <c r="E123" s="305"/>
      <c r="F123" s="305"/>
      <c r="G123" s="305"/>
      <c r="H123" s="305"/>
      <c r="I123" s="305"/>
      <c r="J123" s="305"/>
      <c r="K123" s="305"/>
      <c r="L123" s="305"/>
      <c r="M123" s="305"/>
      <c r="N123" s="305"/>
      <c r="O123" s="305"/>
      <c r="P123" s="305"/>
      <c r="Q123" s="305"/>
      <c r="R123" s="305"/>
      <c r="S123" s="305"/>
      <c r="T123" s="305"/>
      <c r="U123" s="305"/>
      <c r="V123" s="305"/>
      <c r="W123" s="305"/>
    </row>
    <row r="124" spans="3:23" s="143" customFormat="1">
      <c r="C124" s="305"/>
      <c r="D124" s="305"/>
      <c r="E124" s="305"/>
      <c r="F124" s="305"/>
      <c r="G124" s="305"/>
      <c r="H124" s="305"/>
      <c r="I124" s="305"/>
      <c r="J124" s="305"/>
      <c r="K124" s="305"/>
      <c r="L124" s="305"/>
      <c r="M124" s="305"/>
      <c r="N124" s="305"/>
      <c r="O124" s="305"/>
      <c r="P124" s="305"/>
      <c r="Q124" s="305"/>
      <c r="R124" s="305"/>
      <c r="S124" s="305"/>
      <c r="T124" s="305"/>
      <c r="U124" s="305"/>
      <c r="V124" s="305"/>
      <c r="W124" s="305"/>
    </row>
    <row r="125" spans="3:23" s="143" customFormat="1">
      <c r="C125" s="305"/>
      <c r="D125" s="305"/>
      <c r="E125" s="305"/>
      <c r="F125" s="305"/>
      <c r="G125" s="305"/>
      <c r="H125" s="305"/>
      <c r="I125" s="305"/>
      <c r="J125" s="305"/>
      <c r="K125" s="305"/>
      <c r="L125" s="305"/>
      <c r="M125" s="305"/>
      <c r="N125" s="305"/>
      <c r="O125" s="305"/>
      <c r="P125" s="305"/>
      <c r="Q125" s="305"/>
      <c r="R125" s="305"/>
      <c r="S125" s="305"/>
      <c r="T125" s="305"/>
      <c r="U125" s="305"/>
      <c r="V125" s="305"/>
      <c r="W125" s="305"/>
    </row>
    <row r="126" spans="3:23" s="143" customFormat="1">
      <c r="C126" s="305"/>
      <c r="D126" s="305"/>
      <c r="E126" s="305"/>
      <c r="F126" s="305"/>
      <c r="G126" s="305"/>
      <c r="H126" s="305"/>
      <c r="I126" s="305"/>
      <c r="J126" s="305"/>
      <c r="K126" s="305"/>
      <c r="L126" s="305"/>
      <c r="M126" s="305"/>
      <c r="N126" s="305"/>
      <c r="O126" s="305"/>
      <c r="P126" s="305"/>
      <c r="Q126" s="305"/>
      <c r="R126" s="305"/>
      <c r="S126" s="305"/>
      <c r="T126" s="305"/>
      <c r="U126" s="305"/>
      <c r="V126" s="305"/>
      <c r="W126" s="305"/>
    </row>
    <row r="127" spans="3:23" s="143" customFormat="1">
      <c r="C127" s="305"/>
      <c r="D127" s="305"/>
      <c r="E127" s="305"/>
      <c r="F127" s="305"/>
      <c r="G127" s="305"/>
      <c r="H127" s="305"/>
      <c r="I127" s="305"/>
      <c r="J127" s="305"/>
      <c r="K127" s="305"/>
      <c r="L127" s="305"/>
      <c r="M127" s="305"/>
      <c r="N127" s="305"/>
      <c r="O127" s="305"/>
      <c r="P127" s="305"/>
      <c r="Q127" s="305"/>
      <c r="R127" s="305"/>
      <c r="S127" s="305"/>
      <c r="T127" s="305"/>
      <c r="U127" s="305"/>
      <c r="V127" s="305"/>
      <c r="W127" s="305"/>
    </row>
    <row r="128" spans="3:23" s="143" customFormat="1">
      <c r="C128" s="305"/>
      <c r="D128" s="305"/>
      <c r="E128" s="305"/>
      <c r="F128" s="305"/>
      <c r="G128" s="305"/>
      <c r="H128" s="305"/>
      <c r="I128" s="305"/>
      <c r="J128" s="305"/>
      <c r="K128" s="305"/>
      <c r="L128" s="305"/>
      <c r="M128" s="305"/>
      <c r="N128" s="305"/>
      <c r="O128" s="305"/>
      <c r="P128" s="305"/>
      <c r="Q128" s="305"/>
      <c r="R128" s="305"/>
      <c r="S128" s="305"/>
      <c r="T128" s="305"/>
      <c r="U128" s="305"/>
      <c r="V128" s="305"/>
      <c r="W128" s="305"/>
    </row>
    <row r="129" spans="3:23" s="143" customFormat="1">
      <c r="C129" s="305"/>
      <c r="D129" s="305"/>
      <c r="E129" s="305"/>
      <c r="F129" s="305"/>
      <c r="G129" s="305"/>
      <c r="H129" s="305"/>
      <c r="I129" s="305"/>
      <c r="J129" s="305"/>
      <c r="K129" s="305"/>
      <c r="L129" s="305"/>
      <c r="M129" s="305"/>
      <c r="N129" s="305"/>
      <c r="O129" s="305"/>
      <c r="P129" s="305"/>
      <c r="Q129" s="305"/>
      <c r="R129" s="305"/>
      <c r="S129" s="305"/>
      <c r="T129" s="305"/>
      <c r="U129" s="305"/>
      <c r="V129" s="305"/>
      <c r="W129" s="305"/>
    </row>
    <row r="130" spans="3:23" s="143" customFormat="1">
      <c r="C130" s="305"/>
      <c r="D130" s="305"/>
      <c r="E130" s="305"/>
      <c r="F130" s="305"/>
      <c r="G130" s="305"/>
      <c r="H130" s="305"/>
      <c r="I130" s="305"/>
      <c r="J130" s="305"/>
      <c r="K130" s="305"/>
      <c r="L130" s="305"/>
      <c r="M130" s="305"/>
      <c r="N130" s="305"/>
      <c r="O130" s="305"/>
      <c r="P130" s="305"/>
      <c r="Q130" s="305"/>
      <c r="R130" s="305"/>
      <c r="S130" s="305"/>
      <c r="T130" s="305"/>
      <c r="U130" s="305"/>
      <c r="V130" s="305"/>
      <c r="W130" s="305"/>
    </row>
    <row r="131" spans="3:23" s="143" customFormat="1">
      <c r="C131" s="305"/>
      <c r="D131" s="305"/>
      <c r="E131" s="305"/>
      <c r="F131" s="305"/>
      <c r="G131" s="305"/>
      <c r="H131" s="305"/>
      <c r="I131" s="305"/>
      <c r="J131" s="305"/>
      <c r="K131" s="305"/>
      <c r="L131" s="305"/>
      <c r="M131" s="305"/>
      <c r="N131" s="305"/>
      <c r="O131" s="305"/>
      <c r="P131" s="305"/>
      <c r="Q131" s="305"/>
      <c r="R131" s="305"/>
      <c r="S131" s="305"/>
      <c r="T131" s="305"/>
      <c r="U131" s="305"/>
      <c r="V131" s="305"/>
      <c r="W131" s="305"/>
    </row>
    <row r="132" spans="3:23" s="143" customFormat="1">
      <c r="C132" s="305"/>
      <c r="D132" s="305"/>
      <c r="E132" s="305"/>
      <c r="F132" s="305"/>
      <c r="G132" s="305"/>
      <c r="H132" s="305"/>
      <c r="I132" s="305"/>
      <c r="J132" s="305"/>
      <c r="K132" s="305"/>
      <c r="L132" s="305"/>
      <c r="M132" s="305"/>
      <c r="N132" s="305"/>
      <c r="O132" s="305"/>
      <c r="P132" s="305"/>
      <c r="Q132" s="305"/>
      <c r="R132" s="305"/>
      <c r="S132" s="305"/>
      <c r="T132" s="305"/>
      <c r="U132" s="305"/>
      <c r="V132" s="305"/>
      <c r="W132" s="305"/>
    </row>
    <row r="133" spans="3:23" s="143" customFormat="1">
      <c r="C133" s="305"/>
      <c r="D133" s="305"/>
      <c r="E133" s="305"/>
      <c r="F133" s="305"/>
      <c r="G133" s="305"/>
      <c r="H133" s="305"/>
      <c r="I133" s="305"/>
      <c r="J133" s="305"/>
      <c r="K133" s="305"/>
      <c r="L133" s="305"/>
      <c r="M133" s="305"/>
      <c r="N133" s="305"/>
      <c r="O133" s="305"/>
      <c r="P133" s="305"/>
      <c r="Q133" s="305"/>
      <c r="R133" s="305"/>
      <c r="S133" s="305"/>
      <c r="T133" s="305"/>
      <c r="U133" s="305"/>
      <c r="V133" s="305"/>
      <c r="W133" s="305"/>
    </row>
    <row r="134" spans="3:23" s="143" customFormat="1">
      <c r="C134" s="305"/>
      <c r="D134" s="305"/>
      <c r="E134" s="305"/>
      <c r="F134" s="305"/>
      <c r="G134" s="305"/>
      <c r="H134" s="305"/>
      <c r="I134" s="305"/>
      <c r="J134" s="305"/>
      <c r="K134" s="305"/>
      <c r="L134" s="305"/>
      <c r="M134" s="305"/>
      <c r="N134" s="305"/>
      <c r="O134" s="305"/>
      <c r="P134" s="305"/>
      <c r="Q134" s="305"/>
      <c r="R134" s="305"/>
      <c r="S134" s="305"/>
      <c r="T134" s="305"/>
      <c r="U134" s="305"/>
      <c r="V134" s="305"/>
      <c r="W134" s="305"/>
    </row>
    <row r="135" spans="3:23" s="143" customFormat="1">
      <c r="C135" s="305"/>
      <c r="D135" s="305"/>
      <c r="E135" s="305"/>
      <c r="F135" s="305"/>
      <c r="G135" s="305"/>
      <c r="H135" s="305"/>
      <c r="I135" s="305"/>
      <c r="J135" s="305"/>
      <c r="K135" s="305"/>
      <c r="L135" s="305"/>
      <c r="M135" s="305"/>
      <c r="N135" s="305"/>
      <c r="O135" s="305"/>
      <c r="P135" s="305"/>
      <c r="Q135" s="305"/>
      <c r="R135" s="305"/>
      <c r="S135" s="305"/>
      <c r="T135" s="305"/>
      <c r="U135" s="305"/>
      <c r="V135" s="305"/>
      <c r="W135" s="305"/>
    </row>
    <row r="136" spans="3:23" s="143" customFormat="1">
      <c r="C136" s="305"/>
      <c r="D136" s="305"/>
      <c r="E136" s="305"/>
      <c r="F136" s="305"/>
      <c r="G136" s="305"/>
      <c r="H136" s="305"/>
      <c r="I136" s="305"/>
      <c r="J136" s="305"/>
      <c r="K136" s="305"/>
      <c r="L136" s="305"/>
      <c r="M136" s="305"/>
      <c r="N136" s="305"/>
      <c r="O136" s="305"/>
      <c r="P136" s="305"/>
      <c r="Q136" s="305"/>
      <c r="R136" s="305"/>
      <c r="S136" s="305"/>
      <c r="T136" s="305"/>
      <c r="U136" s="305"/>
      <c r="V136" s="305"/>
      <c r="W136" s="305"/>
    </row>
    <row r="137" spans="3:23" s="143" customFormat="1">
      <c r="C137" s="305"/>
      <c r="D137" s="305"/>
      <c r="E137" s="305"/>
      <c r="F137" s="305"/>
      <c r="G137" s="305"/>
      <c r="H137" s="305"/>
      <c r="I137" s="305"/>
      <c r="J137" s="305"/>
      <c r="K137" s="305"/>
      <c r="L137" s="305"/>
      <c r="M137" s="305"/>
      <c r="N137" s="305"/>
      <c r="O137" s="305"/>
      <c r="P137" s="305"/>
      <c r="Q137" s="305"/>
      <c r="R137" s="305"/>
      <c r="S137" s="305"/>
      <c r="T137" s="305"/>
      <c r="U137" s="305"/>
      <c r="V137" s="305"/>
      <c r="W137" s="305"/>
    </row>
    <row r="138" spans="3:23" s="143" customFormat="1">
      <c r="C138" s="305"/>
      <c r="D138" s="305"/>
      <c r="E138" s="305"/>
      <c r="F138" s="305"/>
      <c r="G138" s="305"/>
      <c r="H138" s="305"/>
      <c r="I138" s="305"/>
      <c r="J138" s="305"/>
      <c r="K138" s="305"/>
      <c r="L138" s="305"/>
      <c r="M138" s="305"/>
      <c r="N138" s="305"/>
      <c r="O138" s="305"/>
      <c r="P138" s="305"/>
      <c r="Q138" s="305"/>
      <c r="R138" s="305"/>
      <c r="S138" s="305"/>
      <c r="T138" s="305"/>
      <c r="U138" s="305"/>
      <c r="V138" s="305"/>
      <c r="W138" s="305"/>
    </row>
    <row r="139" spans="3:23" s="143" customFormat="1">
      <c r="C139" s="305"/>
      <c r="D139" s="305"/>
      <c r="E139" s="305"/>
      <c r="F139" s="305"/>
      <c r="G139" s="305"/>
      <c r="H139" s="305"/>
      <c r="I139" s="305"/>
      <c r="J139" s="305"/>
      <c r="K139" s="305"/>
      <c r="L139" s="305"/>
      <c r="M139" s="305"/>
      <c r="N139" s="305"/>
      <c r="O139" s="305"/>
      <c r="P139" s="305"/>
      <c r="Q139" s="305"/>
      <c r="R139" s="305"/>
      <c r="S139" s="305"/>
      <c r="T139" s="305"/>
      <c r="U139" s="305"/>
      <c r="V139" s="305"/>
      <c r="W139" s="305"/>
    </row>
    <row r="140" spans="3:23" s="143" customFormat="1">
      <c r="C140" s="305"/>
      <c r="D140" s="305"/>
      <c r="E140" s="305"/>
      <c r="F140" s="305"/>
      <c r="G140" s="305"/>
      <c r="H140" s="305"/>
      <c r="I140" s="305"/>
      <c r="J140" s="305"/>
      <c r="K140" s="305"/>
      <c r="L140" s="305"/>
      <c r="M140" s="305"/>
      <c r="N140" s="305"/>
      <c r="O140" s="305"/>
      <c r="P140" s="305"/>
      <c r="Q140" s="305"/>
      <c r="R140" s="305"/>
      <c r="S140" s="305"/>
      <c r="T140" s="305"/>
      <c r="U140" s="305"/>
      <c r="V140" s="305"/>
      <c r="W140" s="305"/>
    </row>
    <row r="141" spans="3:23" s="143" customFormat="1">
      <c r="C141" s="305"/>
      <c r="D141" s="305"/>
      <c r="E141" s="305"/>
      <c r="F141" s="305"/>
      <c r="G141" s="305"/>
      <c r="H141" s="305"/>
      <c r="I141" s="305"/>
      <c r="J141" s="305"/>
      <c r="K141" s="305"/>
      <c r="L141" s="305"/>
      <c r="M141" s="305"/>
      <c r="N141" s="305"/>
      <c r="O141" s="305"/>
      <c r="P141" s="305"/>
      <c r="Q141" s="305"/>
      <c r="R141" s="305"/>
      <c r="S141" s="305"/>
      <c r="T141" s="305"/>
      <c r="U141" s="305"/>
      <c r="V141" s="305"/>
      <c r="W141" s="305"/>
    </row>
    <row r="142" spans="3:23" s="143" customFormat="1">
      <c r="C142" s="305"/>
      <c r="D142" s="305"/>
      <c r="E142" s="305"/>
      <c r="F142" s="305"/>
      <c r="G142" s="305"/>
      <c r="H142" s="305"/>
      <c r="I142" s="305"/>
      <c r="J142" s="305"/>
      <c r="K142" s="305"/>
      <c r="L142" s="305"/>
      <c r="M142" s="305"/>
      <c r="N142" s="305"/>
      <c r="O142" s="305"/>
      <c r="P142" s="305"/>
      <c r="Q142" s="305"/>
      <c r="R142" s="305"/>
      <c r="S142" s="305"/>
      <c r="T142" s="305"/>
      <c r="U142" s="305"/>
      <c r="V142" s="305"/>
      <c r="W142" s="305"/>
    </row>
    <row r="143" spans="3:23" s="143" customFormat="1">
      <c r="C143" s="305"/>
      <c r="D143" s="305"/>
      <c r="E143" s="305"/>
      <c r="F143" s="305"/>
      <c r="G143" s="305"/>
      <c r="H143" s="305"/>
      <c r="I143" s="305"/>
      <c r="J143" s="305"/>
      <c r="K143" s="305"/>
      <c r="L143" s="305"/>
      <c r="M143" s="305"/>
      <c r="N143" s="305"/>
      <c r="O143" s="305"/>
      <c r="P143" s="305"/>
      <c r="Q143" s="305"/>
      <c r="R143" s="305"/>
      <c r="S143" s="305"/>
      <c r="T143" s="305"/>
      <c r="U143" s="305"/>
      <c r="V143" s="305"/>
      <c r="W143" s="305"/>
    </row>
    <row r="144" spans="3:23" s="143" customFormat="1">
      <c r="C144" s="305"/>
      <c r="D144" s="305"/>
      <c r="E144" s="305"/>
      <c r="F144" s="305"/>
      <c r="G144" s="305"/>
      <c r="H144" s="305"/>
      <c r="I144" s="305"/>
      <c r="J144" s="305"/>
      <c r="K144" s="305"/>
      <c r="L144" s="305"/>
      <c r="M144" s="305"/>
      <c r="N144" s="305"/>
      <c r="O144" s="305"/>
      <c r="P144" s="305"/>
      <c r="Q144" s="305"/>
      <c r="R144" s="305"/>
      <c r="S144" s="305"/>
      <c r="T144" s="305"/>
      <c r="U144" s="305"/>
      <c r="V144" s="305"/>
      <c r="W144" s="305"/>
    </row>
    <row r="145" spans="3:23" s="143" customFormat="1">
      <c r="C145" s="305"/>
      <c r="D145" s="305"/>
      <c r="E145" s="305"/>
      <c r="F145" s="305"/>
      <c r="G145" s="305"/>
      <c r="H145" s="305"/>
      <c r="I145" s="305"/>
      <c r="J145" s="305"/>
      <c r="K145" s="305"/>
      <c r="L145" s="305"/>
      <c r="M145" s="305"/>
      <c r="N145" s="305"/>
      <c r="O145" s="305"/>
      <c r="P145" s="305"/>
      <c r="Q145" s="305"/>
      <c r="R145" s="305"/>
      <c r="S145" s="305"/>
      <c r="T145" s="305"/>
      <c r="U145" s="305"/>
      <c r="V145" s="305"/>
      <c r="W145" s="305"/>
    </row>
    <row r="146" spans="3:23" s="143" customFormat="1">
      <c r="C146" s="305"/>
      <c r="D146" s="305"/>
      <c r="E146" s="305"/>
      <c r="F146" s="305"/>
      <c r="G146" s="305"/>
      <c r="H146" s="305"/>
      <c r="I146" s="305"/>
      <c r="J146" s="305"/>
      <c r="K146" s="305"/>
      <c r="L146" s="305"/>
      <c r="M146" s="305"/>
      <c r="N146" s="305"/>
      <c r="O146" s="305"/>
      <c r="P146" s="305"/>
      <c r="Q146" s="305"/>
      <c r="R146" s="305"/>
      <c r="S146" s="305"/>
      <c r="T146" s="305"/>
      <c r="U146" s="305"/>
      <c r="V146" s="305"/>
      <c r="W146" s="305"/>
    </row>
    <row r="147" spans="3:23" s="143" customFormat="1">
      <c r="C147" s="305"/>
      <c r="D147" s="305"/>
      <c r="E147" s="305"/>
      <c r="F147" s="305"/>
      <c r="G147" s="305"/>
      <c r="H147" s="305"/>
      <c r="I147" s="305"/>
      <c r="J147" s="305"/>
      <c r="K147" s="305"/>
      <c r="L147" s="305"/>
      <c r="M147" s="305"/>
      <c r="N147" s="305"/>
      <c r="O147" s="305"/>
      <c r="P147" s="305"/>
      <c r="Q147" s="305"/>
      <c r="R147" s="305"/>
      <c r="S147" s="305"/>
      <c r="T147" s="305"/>
      <c r="U147" s="305"/>
      <c r="V147" s="305"/>
      <c r="W147" s="305"/>
    </row>
    <row r="148" spans="3:23" s="143" customFormat="1">
      <c r="C148" s="305"/>
      <c r="D148" s="305"/>
      <c r="E148" s="305"/>
      <c r="F148" s="305"/>
      <c r="G148" s="305"/>
      <c r="H148" s="305"/>
      <c r="I148" s="305"/>
      <c r="J148" s="305"/>
      <c r="K148" s="305"/>
      <c r="L148" s="305"/>
      <c r="M148" s="305"/>
      <c r="N148" s="305"/>
      <c r="O148" s="305"/>
      <c r="P148" s="305"/>
      <c r="Q148" s="305"/>
      <c r="R148" s="305"/>
      <c r="S148" s="305"/>
      <c r="T148" s="305"/>
      <c r="U148" s="305"/>
      <c r="V148" s="305"/>
      <c r="W148" s="305"/>
    </row>
    <row r="149" spans="3:23" s="143" customFormat="1">
      <c r="C149" s="305"/>
      <c r="D149" s="305"/>
      <c r="E149" s="305"/>
      <c r="F149" s="305"/>
      <c r="G149" s="305"/>
      <c r="H149" s="305"/>
      <c r="I149" s="305"/>
      <c r="J149" s="305"/>
      <c r="K149" s="305"/>
      <c r="L149" s="305"/>
      <c r="M149" s="305"/>
      <c r="N149" s="305"/>
      <c r="O149" s="305"/>
      <c r="P149" s="305"/>
      <c r="Q149" s="305"/>
      <c r="R149" s="305"/>
      <c r="S149" s="305"/>
      <c r="T149" s="305"/>
      <c r="U149" s="305"/>
      <c r="V149" s="305"/>
      <c r="W149" s="305"/>
    </row>
    <row r="150" spans="3:23" s="143" customFormat="1">
      <c r="C150" s="305"/>
      <c r="D150" s="305"/>
      <c r="E150" s="305"/>
      <c r="F150" s="305"/>
      <c r="G150" s="305"/>
      <c r="H150" s="305"/>
      <c r="I150" s="305"/>
      <c r="J150" s="305"/>
      <c r="K150" s="305"/>
      <c r="L150" s="305"/>
      <c r="M150" s="305"/>
      <c r="N150" s="305"/>
      <c r="O150" s="305"/>
      <c r="P150" s="305"/>
      <c r="Q150" s="305"/>
      <c r="R150" s="305"/>
      <c r="S150" s="305"/>
      <c r="T150" s="305"/>
      <c r="U150" s="305"/>
      <c r="V150" s="305"/>
      <c r="W150" s="305"/>
    </row>
    <row r="151" spans="3:23" s="143" customFormat="1">
      <c r="C151" s="305"/>
      <c r="D151" s="305"/>
      <c r="E151" s="305"/>
      <c r="F151" s="305"/>
      <c r="G151" s="305"/>
      <c r="H151" s="305"/>
      <c r="I151" s="305"/>
      <c r="J151" s="305"/>
      <c r="K151" s="305"/>
      <c r="L151" s="305"/>
      <c r="M151" s="305"/>
      <c r="N151" s="305"/>
      <c r="O151" s="305"/>
      <c r="P151" s="305"/>
      <c r="Q151" s="305"/>
      <c r="R151" s="305"/>
      <c r="S151" s="305"/>
      <c r="T151" s="305"/>
      <c r="U151" s="305"/>
      <c r="V151" s="305"/>
      <c r="W151" s="305"/>
    </row>
    <row r="152" spans="3:23" s="143" customFormat="1">
      <c r="C152" s="305"/>
      <c r="D152" s="305"/>
      <c r="E152" s="305"/>
      <c r="F152" s="305"/>
      <c r="G152" s="305"/>
      <c r="H152" s="305"/>
      <c r="I152" s="305"/>
      <c r="J152" s="305"/>
      <c r="K152" s="305"/>
      <c r="L152" s="305"/>
      <c r="M152" s="305"/>
      <c r="N152" s="305"/>
      <c r="O152" s="305"/>
      <c r="P152" s="305"/>
      <c r="Q152" s="305"/>
      <c r="R152" s="305"/>
      <c r="S152" s="305"/>
      <c r="T152" s="305"/>
      <c r="U152" s="305"/>
      <c r="V152" s="305"/>
      <c r="W152" s="305"/>
    </row>
    <row r="153" spans="3:23" s="143" customFormat="1">
      <c r="C153" s="305"/>
      <c r="D153" s="305"/>
      <c r="E153" s="305"/>
      <c r="F153" s="305"/>
      <c r="G153" s="305"/>
      <c r="H153" s="305"/>
      <c r="I153" s="305"/>
      <c r="J153" s="305"/>
      <c r="K153" s="305"/>
      <c r="L153" s="305"/>
      <c r="M153" s="305"/>
      <c r="N153" s="305"/>
      <c r="O153" s="305"/>
      <c r="P153" s="305"/>
      <c r="Q153" s="305"/>
      <c r="R153" s="305"/>
      <c r="S153" s="305"/>
      <c r="T153" s="305"/>
      <c r="U153" s="305"/>
      <c r="V153" s="305"/>
      <c r="W153" s="305"/>
    </row>
    <row r="154" spans="3:23" s="143" customFormat="1">
      <c r="C154" s="305"/>
      <c r="D154" s="305"/>
      <c r="E154" s="305"/>
      <c r="F154" s="305"/>
      <c r="G154" s="305"/>
      <c r="H154" s="305"/>
      <c r="I154" s="305"/>
      <c r="J154" s="305"/>
      <c r="K154" s="305"/>
      <c r="L154" s="305"/>
      <c r="M154" s="305"/>
      <c r="N154" s="305"/>
      <c r="O154" s="305"/>
      <c r="P154" s="305"/>
      <c r="Q154" s="305"/>
      <c r="R154" s="305"/>
      <c r="S154" s="305"/>
      <c r="T154" s="305"/>
      <c r="U154" s="305"/>
      <c r="V154" s="305"/>
      <c r="W154" s="305"/>
    </row>
    <row r="155" spans="3:23" s="143" customFormat="1">
      <c r="C155" s="305"/>
      <c r="D155" s="305"/>
      <c r="E155" s="305"/>
      <c r="F155" s="305"/>
      <c r="G155" s="305"/>
      <c r="H155" s="305"/>
      <c r="I155" s="305"/>
      <c r="J155" s="305"/>
      <c r="K155" s="305"/>
      <c r="L155" s="305"/>
      <c r="M155" s="305"/>
      <c r="N155" s="305"/>
      <c r="O155" s="305"/>
      <c r="P155" s="305"/>
      <c r="Q155" s="305"/>
      <c r="R155" s="305"/>
      <c r="S155" s="305"/>
      <c r="T155" s="305"/>
      <c r="U155" s="305"/>
      <c r="V155" s="305"/>
      <c r="W155" s="305"/>
    </row>
    <row r="156" spans="3:23" s="143" customFormat="1">
      <c r="C156" s="305"/>
      <c r="D156" s="305"/>
      <c r="E156" s="305"/>
      <c r="F156" s="305"/>
      <c r="G156" s="305"/>
      <c r="H156" s="305"/>
      <c r="I156" s="305"/>
      <c r="J156" s="305"/>
      <c r="K156" s="305"/>
      <c r="L156" s="305"/>
      <c r="M156" s="305"/>
      <c r="N156" s="305"/>
      <c r="O156" s="305"/>
      <c r="P156" s="305"/>
      <c r="Q156" s="305"/>
      <c r="R156" s="305"/>
      <c r="S156" s="305"/>
      <c r="T156" s="305"/>
      <c r="U156" s="305"/>
      <c r="V156" s="305"/>
      <c r="W156" s="305"/>
    </row>
    <row r="157" spans="3:23" s="143" customFormat="1">
      <c r="C157" s="305"/>
      <c r="D157" s="305"/>
      <c r="E157" s="305"/>
      <c r="F157" s="305"/>
      <c r="G157" s="305"/>
      <c r="H157" s="305"/>
      <c r="I157" s="305"/>
      <c r="J157" s="305"/>
      <c r="K157" s="305"/>
      <c r="L157" s="305"/>
      <c r="M157" s="305"/>
      <c r="N157" s="305"/>
      <c r="O157" s="305"/>
      <c r="P157" s="305"/>
      <c r="Q157" s="305"/>
      <c r="R157" s="305"/>
      <c r="S157" s="305"/>
      <c r="T157" s="305"/>
      <c r="U157" s="305"/>
      <c r="V157" s="305"/>
      <c r="W157" s="305"/>
    </row>
    <row r="158" spans="3:23" s="143" customFormat="1">
      <c r="C158" s="305"/>
      <c r="D158" s="305"/>
      <c r="E158" s="305"/>
      <c r="F158" s="305"/>
      <c r="G158" s="305"/>
      <c r="H158" s="305"/>
      <c r="I158" s="305"/>
      <c r="J158" s="305"/>
      <c r="K158" s="305"/>
      <c r="L158" s="305"/>
      <c r="M158" s="305"/>
      <c r="N158" s="305"/>
      <c r="O158" s="305"/>
      <c r="P158" s="305"/>
      <c r="Q158" s="305"/>
      <c r="R158" s="305"/>
      <c r="S158" s="305"/>
      <c r="T158" s="305"/>
      <c r="U158" s="305"/>
      <c r="V158" s="305"/>
      <c r="W158" s="305"/>
    </row>
    <row r="159" spans="3:23" s="143" customFormat="1">
      <c r="C159" s="305"/>
      <c r="D159" s="305"/>
      <c r="E159" s="305"/>
      <c r="F159" s="305"/>
      <c r="G159" s="305"/>
      <c r="H159" s="305"/>
      <c r="I159" s="305"/>
      <c r="J159" s="305"/>
      <c r="K159" s="305"/>
      <c r="L159" s="305"/>
      <c r="M159" s="305"/>
      <c r="N159" s="305"/>
      <c r="O159" s="305"/>
      <c r="P159" s="305"/>
      <c r="Q159" s="305"/>
      <c r="R159" s="305"/>
      <c r="S159" s="305"/>
      <c r="T159" s="305"/>
      <c r="U159" s="305"/>
      <c r="V159" s="305"/>
      <c r="W159" s="305"/>
    </row>
    <row r="160" spans="3:23" s="143" customFormat="1">
      <c r="C160" s="305"/>
      <c r="D160" s="305"/>
      <c r="E160" s="305"/>
      <c r="F160" s="305"/>
      <c r="G160" s="305"/>
      <c r="H160" s="305"/>
      <c r="I160" s="305"/>
      <c r="J160" s="305"/>
      <c r="K160" s="305"/>
      <c r="L160" s="305"/>
      <c r="M160" s="305"/>
      <c r="N160" s="305"/>
      <c r="O160" s="305"/>
      <c r="P160" s="305"/>
      <c r="Q160" s="305"/>
      <c r="R160" s="305"/>
      <c r="S160" s="305"/>
      <c r="T160" s="305"/>
      <c r="U160" s="305"/>
      <c r="V160" s="305"/>
      <c r="W160" s="305"/>
    </row>
    <row r="161" spans="3:23" s="143" customFormat="1">
      <c r="C161" s="305"/>
      <c r="D161" s="305"/>
      <c r="E161" s="305"/>
      <c r="F161" s="305"/>
      <c r="G161" s="305"/>
      <c r="H161" s="305"/>
      <c r="I161" s="305"/>
      <c r="J161" s="305"/>
      <c r="K161" s="305"/>
      <c r="L161" s="305"/>
      <c r="M161" s="305"/>
      <c r="N161" s="305"/>
      <c r="O161" s="305"/>
      <c r="P161" s="305"/>
      <c r="Q161" s="305"/>
      <c r="R161" s="305"/>
      <c r="S161" s="305"/>
      <c r="T161" s="305"/>
      <c r="U161" s="305"/>
      <c r="V161" s="305"/>
      <c r="W161" s="305"/>
    </row>
    <row r="162" spans="3:23" s="143" customFormat="1">
      <c r="C162" s="305"/>
      <c r="D162" s="305"/>
      <c r="E162" s="305"/>
      <c r="F162" s="305"/>
      <c r="G162" s="305"/>
      <c r="H162" s="305"/>
      <c r="I162" s="305"/>
      <c r="J162" s="305"/>
      <c r="K162" s="305"/>
      <c r="L162" s="305"/>
      <c r="M162" s="305"/>
      <c r="N162" s="305"/>
      <c r="O162" s="305"/>
      <c r="P162" s="305"/>
      <c r="Q162" s="305"/>
      <c r="R162" s="305"/>
      <c r="S162" s="305"/>
      <c r="T162" s="305"/>
      <c r="U162" s="305"/>
      <c r="V162" s="305"/>
      <c r="W162" s="305"/>
    </row>
    <row r="163" spans="3:23" s="143" customFormat="1">
      <c r="C163" s="305"/>
      <c r="D163" s="305"/>
      <c r="E163" s="305"/>
      <c r="F163" s="305"/>
      <c r="G163" s="305"/>
      <c r="H163" s="305"/>
      <c r="I163" s="305"/>
      <c r="J163" s="305"/>
      <c r="K163" s="305"/>
      <c r="L163" s="305"/>
      <c r="M163" s="305"/>
      <c r="N163" s="305"/>
      <c r="O163" s="305"/>
      <c r="P163" s="305"/>
      <c r="Q163" s="305"/>
      <c r="R163" s="305"/>
      <c r="S163" s="305"/>
      <c r="T163" s="305"/>
      <c r="U163" s="305"/>
      <c r="V163" s="305"/>
      <c r="W163" s="305"/>
    </row>
    <row r="164" spans="3:23" s="143" customFormat="1">
      <c r="C164" s="305"/>
      <c r="D164" s="305"/>
      <c r="E164" s="305"/>
      <c r="F164" s="305"/>
      <c r="G164" s="305"/>
      <c r="H164" s="305"/>
      <c r="I164" s="305"/>
      <c r="J164" s="305"/>
      <c r="K164" s="305"/>
      <c r="L164" s="305"/>
      <c r="M164" s="305"/>
      <c r="N164" s="305"/>
      <c r="O164" s="305"/>
      <c r="P164" s="305"/>
      <c r="Q164" s="305"/>
      <c r="R164" s="305"/>
      <c r="S164" s="305"/>
      <c r="T164" s="305"/>
      <c r="U164" s="305"/>
      <c r="V164" s="305"/>
      <c r="W164" s="305"/>
    </row>
    <row r="165" spans="3:23" s="143" customFormat="1">
      <c r="C165" s="305"/>
      <c r="D165" s="305"/>
      <c r="E165" s="305"/>
      <c r="F165" s="305"/>
      <c r="G165" s="305"/>
      <c r="H165" s="305"/>
      <c r="I165" s="305"/>
      <c r="J165" s="305"/>
      <c r="K165" s="305"/>
      <c r="L165" s="305"/>
      <c r="M165" s="305"/>
      <c r="N165" s="305"/>
      <c r="O165" s="305"/>
      <c r="P165" s="305"/>
      <c r="Q165" s="305"/>
      <c r="R165" s="305"/>
      <c r="S165" s="305"/>
      <c r="T165" s="305"/>
      <c r="U165" s="305"/>
      <c r="V165" s="305"/>
      <c r="W165" s="305"/>
    </row>
    <row r="166" spans="3:23" s="143" customFormat="1">
      <c r="C166" s="305"/>
      <c r="D166" s="305"/>
      <c r="E166" s="305"/>
      <c r="F166" s="305"/>
      <c r="G166" s="305"/>
      <c r="H166" s="305"/>
      <c r="I166" s="305"/>
      <c r="J166" s="305"/>
      <c r="K166" s="305"/>
      <c r="L166" s="305"/>
      <c r="M166" s="305"/>
      <c r="N166" s="305"/>
      <c r="O166" s="305"/>
      <c r="P166" s="305"/>
      <c r="Q166" s="305"/>
      <c r="R166" s="305"/>
      <c r="S166" s="305"/>
      <c r="T166" s="305"/>
      <c r="U166" s="305"/>
      <c r="V166" s="305"/>
      <c r="W166" s="305"/>
    </row>
    <row r="167" spans="3:23" s="143" customFormat="1">
      <c r="C167" s="305"/>
      <c r="D167" s="305"/>
      <c r="E167" s="305"/>
      <c r="F167" s="305"/>
      <c r="G167" s="305"/>
      <c r="H167" s="305"/>
      <c r="I167" s="305"/>
      <c r="J167" s="305"/>
      <c r="K167" s="305"/>
      <c r="L167" s="305"/>
      <c r="M167" s="305"/>
      <c r="N167" s="305"/>
      <c r="O167" s="305"/>
      <c r="P167" s="305"/>
      <c r="Q167" s="305"/>
      <c r="R167" s="305"/>
      <c r="S167" s="305"/>
      <c r="T167" s="305"/>
      <c r="U167" s="305"/>
      <c r="V167" s="305"/>
      <c r="W167" s="305"/>
    </row>
    <row r="168" spans="3:23" s="143" customFormat="1">
      <c r="C168" s="305"/>
      <c r="D168" s="305"/>
      <c r="E168" s="305"/>
      <c r="F168" s="305"/>
      <c r="G168" s="305"/>
      <c r="H168" s="305"/>
      <c r="I168" s="305"/>
      <c r="J168" s="305"/>
      <c r="K168" s="305"/>
      <c r="L168" s="305"/>
      <c r="M168" s="305"/>
      <c r="N168" s="305"/>
      <c r="O168" s="305"/>
      <c r="P168" s="305"/>
      <c r="Q168" s="305"/>
      <c r="R168" s="305"/>
      <c r="S168" s="305"/>
      <c r="T168" s="305"/>
      <c r="U168" s="305"/>
      <c r="V168" s="305"/>
      <c r="W168" s="305"/>
    </row>
    <row r="169" spans="3:23" s="143" customFormat="1">
      <c r="C169" s="305"/>
      <c r="D169" s="305"/>
      <c r="E169" s="305"/>
      <c r="F169" s="305"/>
      <c r="G169" s="305"/>
      <c r="H169" s="305"/>
      <c r="I169" s="305"/>
      <c r="J169" s="305"/>
      <c r="K169" s="305"/>
      <c r="L169" s="305"/>
      <c r="M169" s="305"/>
      <c r="N169" s="305"/>
      <c r="O169" s="305"/>
      <c r="P169" s="305"/>
      <c r="Q169" s="305"/>
      <c r="R169" s="305"/>
      <c r="S169" s="305"/>
      <c r="T169" s="305"/>
      <c r="U169" s="305"/>
      <c r="V169" s="305"/>
      <c r="W169" s="305"/>
    </row>
    <row r="170" spans="3:23" s="143" customFormat="1">
      <c r="C170" s="305"/>
      <c r="D170" s="305"/>
      <c r="E170" s="305"/>
      <c r="F170" s="305"/>
      <c r="G170" s="305"/>
      <c r="H170" s="305"/>
      <c r="I170" s="305"/>
      <c r="J170" s="305"/>
      <c r="K170" s="305"/>
      <c r="L170" s="305"/>
      <c r="M170" s="305"/>
      <c r="N170" s="305"/>
      <c r="O170" s="305"/>
      <c r="P170" s="305"/>
      <c r="Q170" s="305"/>
      <c r="R170" s="305"/>
      <c r="S170" s="305"/>
      <c r="T170" s="305"/>
      <c r="U170" s="305"/>
      <c r="V170" s="305"/>
      <c r="W170" s="305"/>
    </row>
    <row r="171" spans="3:23" s="143" customFormat="1">
      <c r="C171" s="305"/>
      <c r="D171" s="305"/>
      <c r="E171" s="305"/>
      <c r="F171" s="305"/>
      <c r="G171" s="305"/>
      <c r="H171" s="305"/>
      <c r="I171" s="305"/>
      <c r="J171" s="305"/>
      <c r="K171" s="305"/>
      <c r="L171" s="305"/>
      <c r="M171" s="305"/>
      <c r="N171" s="305"/>
      <c r="O171" s="305"/>
      <c r="P171" s="305"/>
      <c r="Q171" s="305"/>
      <c r="R171" s="305"/>
      <c r="S171" s="305"/>
      <c r="T171" s="305"/>
      <c r="U171" s="305"/>
      <c r="V171" s="305"/>
      <c r="W171" s="305"/>
    </row>
    <row r="172" spans="3:23" s="143" customFormat="1">
      <c r="C172" s="305"/>
      <c r="D172" s="305"/>
      <c r="E172" s="305"/>
      <c r="F172" s="305"/>
      <c r="G172" s="305"/>
      <c r="H172" s="305"/>
      <c r="I172" s="305"/>
      <c r="J172" s="305"/>
      <c r="K172" s="305"/>
      <c r="L172" s="305"/>
      <c r="M172" s="305"/>
      <c r="N172" s="305"/>
      <c r="O172" s="305"/>
      <c r="P172" s="305"/>
      <c r="Q172" s="305"/>
      <c r="R172" s="305"/>
      <c r="S172" s="305"/>
      <c r="T172" s="305"/>
      <c r="U172" s="305"/>
      <c r="V172" s="305"/>
      <c r="W172" s="305"/>
    </row>
    <row r="173" spans="3:23" s="143" customFormat="1">
      <c r="C173" s="305"/>
      <c r="D173" s="305"/>
      <c r="E173" s="305"/>
      <c r="F173" s="305"/>
      <c r="G173" s="305"/>
      <c r="H173" s="305"/>
      <c r="I173" s="305"/>
      <c r="J173" s="305"/>
      <c r="K173" s="305"/>
      <c r="L173" s="305"/>
      <c r="M173" s="305"/>
      <c r="N173" s="305"/>
      <c r="O173" s="305"/>
      <c r="P173" s="305"/>
      <c r="Q173" s="305"/>
      <c r="R173" s="305"/>
      <c r="S173" s="305"/>
      <c r="T173" s="305"/>
      <c r="U173" s="305"/>
      <c r="V173" s="305"/>
      <c r="W173" s="305"/>
    </row>
    <row r="174" spans="3:23" s="143" customFormat="1">
      <c r="C174" s="305"/>
      <c r="D174" s="305"/>
      <c r="E174" s="305"/>
      <c r="F174" s="305"/>
      <c r="G174" s="305"/>
      <c r="H174" s="305"/>
      <c r="I174" s="305"/>
      <c r="J174" s="305"/>
      <c r="K174" s="305"/>
      <c r="L174" s="305"/>
      <c r="M174" s="305"/>
      <c r="N174" s="305"/>
      <c r="O174" s="305"/>
      <c r="P174" s="305"/>
      <c r="Q174" s="305"/>
      <c r="R174" s="305"/>
      <c r="S174" s="305"/>
      <c r="T174" s="305"/>
      <c r="U174" s="305"/>
      <c r="V174" s="305"/>
      <c r="W174" s="305"/>
    </row>
    <row r="175" spans="3:23" s="143" customFormat="1">
      <c r="C175" s="305"/>
      <c r="D175" s="305"/>
      <c r="E175" s="305"/>
      <c r="F175" s="305"/>
      <c r="G175" s="305"/>
      <c r="H175" s="305"/>
      <c r="I175" s="305"/>
      <c r="J175" s="305"/>
      <c r="K175" s="305"/>
      <c r="L175" s="305"/>
      <c r="M175" s="305"/>
      <c r="N175" s="305"/>
      <c r="O175" s="305"/>
      <c r="P175" s="305"/>
      <c r="Q175" s="305"/>
      <c r="R175" s="305"/>
      <c r="S175" s="305"/>
      <c r="T175" s="305"/>
      <c r="U175" s="305"/>
      <c r="V175" s="305"/>
      <c r="W175" s="305"/>
    </row>
    <row r="176" spans="3:23" s="143" customFormat="1">
      <c r="C176" s="305"/>
      <c r="D176" s="305"/>
      <c r="E176" s="305"/>
      <c r="F176" s="305"/>
      <c r="G176" s="305"/>
      <c r="H176" s="305"/>
      <c r="I176" s="305"/>
      <c r="J176" s="305"/>
      <c r="K176" s="305"/>
      <c r="L176" s="305"/>
      <c r="M176" s="305"/>
      <c r="N176" s="305"/>
      <c r="O176" s="305"/>
      <c r="P176" s="305"/>
      <c r="Q176" s="305"/>
      <c r="R176" s="305"/>
      <c r="S176" s="305"/>
      <c r="T176" s="305"/>
      <c r="U176" s="305"/>
      <c r="V176" s="305"/>
      <c r="W176" s="305"/>
    </row>
    <row r="177" spans="3:23" s="143" customFormat="1">
      <c r="C177" s="305"/>
      <c r="D177" s="305"/>
      <c r="E177" s="305"/>
      <c r="F177" s="305"/>
      <c r="G177" s="305"/>
      <c r="H177" s="305"/>
      <c r="I177" s="305"/>
      <c r="J177" s="305"/>
      <c r="K177" s="305"/>
      <c r="L177" s="305"/>
      <c r="M177" s="305"/>
      <c r="N177" s="305"/>
      <c r="O177" s="305"/>
      <c r="P177" s="305"/>
      <c r="Q177" s="305"/>
      <c r="R177" s="305"/>
      <c r="S177" s="305"/>
      <c r="T177" s="305"/>
      <c r="U177" s="305"/>
      <c r="V177" s="305"/>
      <c r="W177" s="305"/>
    </row>
    <row r="178" spans="3:23" s="143" customFormat="1">
      <c r="C178" s="305"/>
      <c r="D178" s="305"/>
      <c r="E178" s="305"/>
      <c r="F178" s="305"/>
      <c r="G178" s="305"/>
      <c r="H178" s="305"/>
      <c r="I178" s="305"/>
      <c r="J178" s="305"/>
      <c r="K178" s="305"/>
      <c r="L178" s="305"/>
      <c r="M178" s="305"/>
      <c r="N178" s="305"/>
      <c r="O178" s="305"/>
      <c r="P178" s="305"/>
      <c r="Q178" s="305"/>
      <c r="R178" s="305"/>
      <c r="S178" s="305"/>
      <c r="T178" s="305"/>
      <c r="U178" s="305"/>
      <c r="V178" s="305"/>
      <c r="W178" s="305"/>
    </row>
    <row r="179" spans="3:23" s="143" customFormat="1">
      <c r="C179" s="305"/>
      <c r="D179" s="305"/>
      <c r="E179" s="305"/>
      <c r="F179" s="305"/>
      <c r="G179" s="305"/>
      <c r="H179" s="305"/>
      <c r="I179" s="305"/>
      <c r="J179" s="305"/>
      <c r="K179" s="305"/>
      <c r="L179" s="305"/>
      <c r="M179" s="305"/>
      <c r="N179" s="305"/>
      <c r="O179" s="305"/>
      <c r="P179" s="305"/>
      <c r="Q179" s="305"/>
      <c r="R179" s="305"/>
      <c r="S179" s="305"/>
      <c r="T179" s="305"/>
      <c r="U179" s="305"/>
      <c r="V179" s="305"/>
      <c r="W179" s="305"/>
    </row>
    <row r="180" spans="3:23" s="143" customFormat="1">
      <c r="C180" s="305"/>
      <c r="D180" s="305"/>
      <c r="E180" s="305"/>
      <c r="F180" s="305"/>
      <c r="G180" s="305"/>
      <c r="H180" s="305"/>
      <c r="I180" s="305"/>
      <c r="J180" s="305"/>
      <c r="K180" s="305"/>
      <c r="L180" s="305"/>
      <c r="M180" s="305"/>
      <c r="N180" s="305"/>
      <c r="O180" s="305"/>
      <c r="P180" s="305"/>
      <c r="Q180" s="305"/>
      <c r="R180" s="305"/>
      <c r="S180" s="305"/>
      <c r="T180" s="305"/>
      <c r="U180" s="305"/>
      <c r="V180" s="305"/>
      <c r="W180" s="305"/>
    </row>
    <row r="181" spans="3:23" s="143" customFormat="1">
      <c r="C181" s="305"/>
      <c r="D181" s="305"/>
      <c r="E181" s="305"/>
      <c r="F181" s="305"/>
      <c r="G181" s="305"/>
      <c r="H181" s="305"/>
      <c r="I181" s="305"/>
      <c r="J181" s="305"/>
      <c r="K181" s="305"/>
      <c r="L181" s="305"/>
      <c r="M181" s="305"/>
      <c r="N181" s="305"/>
      <c r="O181" s="305"/>
      <c r="P181" s="305"/>
      <c r="Q181" s="305"/>
      <c r="R181" s="305"/>
      <c r="S181" s="305"/>
      <c r="T181" s="305"/>
      <c r="U181" s="305"/>
      <c r="V181" s="305"/>
      <c r="W181" s="305"/>
    </row>
    <row r="182" spans="3:23" s="143" customFormat="1">
      <c r="C182" s="305"/>
      <c r="D182" s="305"/>
      <c r="E182" s="305"/>
      <c r="F182" s="305"/>
      <c r="G182" s="305"/>
      <c r="H182" s="305"/>
      <c r="I182" s="305"/>
      <c r="J182" s="305"/>
      <c r="K182" s="305"/>
      <c r="L182" s="305"/>
      <c r="M182" s="305"/>
      <c r="N182" s="305"/>
      <c r="O182" s="305"/>
      <c r="P182" s="305"/>
      <c r="Q182" s="305"/>
      <c r="R182" s="305"/>
      <c r="S182" s="305"/>
      <c r="T182" s="305"/>
      <c r="U182" s="305"/>
      <c r="V182" s="305"/>
      <c r="W182" s="305"/>
    </row>
    <row r="183" spans="3:23" s="143" customFormat="1">
      <c r="C183" s="305"/>
      <c r="D183" s="305"/>
      <c r="E183" s="305"/>
      <c r="F183" s="305"/>
      <c r="G183" s="305"/>
      <c r="H183" s="305"/>
      <c r="I183" s="305"/>
      <c r="J183" s="305"/>
      <c r="K183" s="305"/>
      <c r="L183" s="305"/>
      <c r="M183" s="305"/>
      <c r="N183" s="305"/>
      <c r="O183" s="305"/>
      <c r="P183" s="305"/>
      <c r="Q183" s="305"/>
      <c r="R183" s="305"/>
      <c r="S183" s="305"/>
      <c r="T183" s="305"/>
      <c r="U183" s="305"/>
      <c r="V183" s="305"/>
      <c r="W183" s="305"/>
    </row>
    <row r="184" spans="3:23" s="143" customFormat="1">
      <c r="C184" s="305"/>
      <c r="D184" s="305"/>
      <c r="E184" s="305"/>
      <c r="F184" s="305"/>
      <c r="G184" s="305"/>
      <c r="H184" s="305"/>
      <c r="I184" s="305"/>
      <c r="J184" s="305"/>
      <c r="K184" s="305"/>
      <c r="L184" s="305"/>
      <c r="M184" s="305"/>
      <c r="N184" s="305"/>
      <c r="O184" s="305"/>
      <c r="P184" s="305"/>
      <c r="Q184" s="305"/>
      <c r="R184" s="305"/>
      <c r="S184" s="305"/>
      <c r="T184" s="305"/>
      <c r="U184" s="305"/>
      <c r="V184" s="305"/>
      <c r="W184" s="305"/>
    </row>
    <row r="185" spans="3:23" s="143" customFormat="1">
      <c r="C185" s="305"/>
      <c r="D185" s="305"/>
      <c r="E185" s="305"/>
      <c r="F185" s="305"/>
      <c r="G185" s="305"/>
      <c r="H185" s="305"/>
      <c r="I185" s="305"/>
      <c r="J185" s="305"/>
      <c r="K185" s="305"/>
      <c r="L185" s="305"/>
      <c r="M185" s="305"/>
      <c r="N185" s="305"/>
      <c r="O185" s="305"/>
      <c r="P185" s="305"/>
      <c r="Q185" s="305"/>
      <c r="R185" s="305"/>
      <c r="S185" s="305"/>
      <c r="T185" s="305"/>
      <c r="U185" s="305"/>
      <c r="V185" s="305"/>
      <c r="W185" s="305"/>
    </row>
    <row r="186" spans="3:23" s="143" customFormat="1">
      <c r="C186" s="305"/>
      <c r="D186" s="305"/>
      <c r="E186" s="305"/>
      <c r="F186" s="305"/>
      <c r="G186" s="305"/>
      <c r="H186" s="305"/>
      <c r="I186" s="305"/>
      <c r="J186" s="305"/>
      <c r="K186" s="305"/>
      <c r="L186" s="305"/>
      <c r="M186" s="305"/>
      <c r="N186" s="305"/>
      <c r="O186" s="305"/>
      <c r="P186" s="305"/>
      <c r="Q186" s="305"/>
      <c r="R186" s="305"/>
      <c r="S186" s="305"/>
      <c r="T186" s="305"/>
      <c r="U186" s="305"/>
      <c r="V186" s="305"/>
      <c r="W186" s="305"/>
    </row>
    <row r="187" spans="3:23" s="143" customFormat="1">
      <c r="C187" s="305"/>
      <c r="D187" s="305"/>
      <c r="E187" s="305"/>
      <c r="F187" s="305"/>
      <c r="G187" s="305"/>
      <c r="H187" s="305"/>
      <c r="I187" s="305"/>
      <c r="J187" s="305"/>
      <c r="K187" s="305"/>
      <c r="L187" s="305"/>
      <c r="M187" s="305"/>
      <c r="N187" s="305"/>
      <c r="O187" s="305"/>
      <c r="P187" s="305"/>
      <c r="Q187" s="305"/>
      <c r="R187" s="305"/>
      <c r="S187" s="305"/>
      <c r="T187" s="305"/>
      <c r="U187" s="305"/>
      <c r="V187" s="305"/>
      <c r="W187" s="305"/>
    </row>
    <row r="188" spans="3:23" s="143" customFormat="1">
      <c r="C188" s="305"/>
      <c r="D188" s="305"/>
      <c r="E188" s="305"/>
      <c r="F188" s="305"/>
      <c r="G188" s="305"/>
      <c r="H188" s="305"/>
      <c r="I188" s="305"/>
      <c r="J188" s="305"/>
      <c r="K188" s="305"/>
      <c r="L188" s="305"/>
      <c r="M188" s="305"/>
      <c r="N188" s="305"/>
      <c r="O188" s="305"/>
      <c r="P188" s="305"/>
      <c r="Q188" s="305"/>
      <c r="R188" s="305"/>
      <c r="S188" s="305"/>
      <c r="T188" s="305"/>
      <c r="U188" s="305"/>
      <c r="V188" s="305"/>
      <c r="W188" s="305"/>
    </row>
    <row r="189" spans="3:23" s="143" customFormat="1">
      <c r="C189" s="305"/>
      <c r="D189" s="305"/>
      <c r="E189" s="305"/>
      <c r="F189" s="305"/>
      <c r="G189" s="305"/>
      <c r="H189" s="305"/>
      <c r="I189" s="305"/>
      <c r="J189" s="305"/>
      <c r="K189" s="305"/>
      <c r="L189" s="305"/>
      <c r="M189" s="305"/>
      <c r="N189" s="305"/>
      <c r="O189" s="305"/>
      <c r="P189" s="305"/>
      <c r="Q189" s="305"/>
      <c r="R189" s="305"/>
      <c r="S189" s="305"/>
      <c r="T189" s="305"/>
      <c r="U189" s="305"/>
      <c r="V189" s="305"/>
      <c r="W189" s="305"/>
    </row>
    <row r="190" spans="3:23" s="143" customFormat="1">
      <c r="C190" s="305"/>
      <c r="D190" s="305"/>
      <c r="E190" s="305"/>
      <c r="F190" s="305"/>
      <c r="G190" s="305"/>
      <c r="H190" s="305"/>
      <c r="I190" s="305"/>
      <c r="J190" s="305"/>
      <c r="K190" s="305"/>
      <c r="L190" s="305"/>
      <c r="M190" s="305"/>
      <c r="N190" s="305"/>
      <c r="O190" s="305"/>
      <c r="P190" s="305"/>
      <c r="Q190" s="305"/>
      <c r="R190" s="305"/>
      <c r="S190" s="305"/>
      <c r="T190" s="305"/>
      <c r="U190" s="305"/>
      <c r="V190" s="305"/>
      <c r="W190" s="305"/>
    </row>
    <row r="191" spans="3:23" s="143" customFormat="1">
      <c r="C191" s="305"/>
      <c r="D191" s="305"/>
      <c r="E191" s="305"/>
      <c r="F191" s="305"/>
      <c r="G191" s="305"/>
      <c r="H191" s="305"/>
      <c r="I191" s="305"/>
      <c r="J191" s="305"/>
      <c r="K191" s="305"/>
      <c r="L191" s="305"/>
      <c r="M191" s="305"/>
      <c r="N191" s="305"/>
      <c r="O191" s="305"/>
      <c r="P191" s="305"/>
      <c r="Q191" s="305"/>
      <c r="R191" s="305"/>
      <c r="S191" s="305"/>
      <c r="T191" s="305"/>
      <c r="U191" s="305"/>
      <c r="V191" s="305"/>
      <c r="W191" s="305"/>
    </row>
    <row r="192" spans="3:23" s="143" customFormat="1">
      <c r="C192" s="305"/>
      <c r="D192" s="305"/>
      <c r="E192" s="305"/>
      <c r="F192" s="305"/>
      <c r="G192" s="305"/>
      <c r="H192" s="305"/>
      <c r="I192" s="305"/>
      <c r="J192" s="305"/>
      <c r="K192" s="305"/>
      <c r="L192" s="305"/>
      <c r="M192" s="305"/>
      <c r="N192" s="305"/>
      <c r="O192" s="305"/>
      <c r="P192" s="305"/>
      <c r="Q192" s="305"/>
      <c r="R192" s="305"/>
      <c r="S192" s="305"/>
      <c r="T192" s="305"/>
      <c r="U192" s="305"/>
      <c r="V192" s="305"/>
      <c r="W192" s="305"/>
    </row>
    <row r="193" spans="3:23" s="143" customFormat="1">
      <c r="C193" s="305"/>
      <c r="D193" s="305"/>
      <c r="E193" s="305"/>
      <c r="F193" s="305"/>
      <c r="G193" s="305"/>
      <c r="H193" s="305"/>
      <c r="I193" s="305"/>
      <c r="J193" s="305"/>
      <c r="K193" s="305"/>
      <c r="L193" s="305"/>
      <c r="M193" s="305"/>
      <c r="N193" s="305"/>
      <c r="O193" s="305"/>
      <c r="P193" s="305"/>
      <c r="Q193" s="305"/>
      <c r="R193" s="305"/>
      <c r="S193" s="305"/>
      <c r="T193" s="305"/>
      <c r="U193" s="305"/>
      <c r="V193" s="305"/>
      <c r="W193" s="305"/>
    </row>
    <row r="194" spans="3:23" s="143" customFormat="1">
      <c r="C194" s="305"/>
      <c r="D194" s="305"/>
      <c r="E194" s="305"/>
      <c r="F194" s="305"/>
      <c r="G194" s="305"/>
      <c r="H194" s="305"/>
      <c r="I194" s="305"/>
      <c r="J194" s="305"/>
      <c r="K194" s="305"/>
      <c r="L194" s="305"/>
      <c r="M194" s="305"/>
      <c r="N194" s="305"/>
      <c r="O194" s="305"/>
      <c r="P194" s="305"/>
      <c r="Q194" s="305"/>
      <c r="R194" s="305"/>
      <c r="S194" s="305"/>
      <c r="T194" s="305"/>
      <c r="U194" s="305"/>
      <c r="V194" s="305"/>
      <c r="W194" s="305"/>
    </row>
    <row r="195" spans="3:23" s="143" customFormat="1">
      <c r="C195" s="305"/>
      <c r="D195" s="305"/>
      <c r="E195" s="305"/>
      <c r="F195" s="305"/>
      <c r="G195" s="305"/>
      <c r="H195" s="305"/>
      <c r="I195" s="305"/>
      <c r="J195" s="305"/>
      <c r="K195" s="305"/>
      <c r="L195" s="305"/>
      <c r="M195" s="305"/>
      <c r="N195" s="305"/>
      <c r="O195" s="305"/>
      <c r="P195" s="305"/>
      <c r="Q195" s="305"/>
      <c r="R195" s="305"/>
      <c r="S195" s="305"/>
      <c r="T195" s="305"/>
      <c r="U195" s="305"/>
      <c r="V195" s="305"/>
      <c r="W195" s="305"/>
    </row>
    <row r="196" spans="3:23" s="143" customFormat="1">
      <c r="C196" s="305"/>
      <c r="D196" s="305"/>
      <c r="E196" s="305"/>
      <c r="F196" s="305"/>
      <c r="G196" s="305"/>
      <c r="H196" s="305"/>
      <c r="I196" s="305"/>
      <c r="J196" s="305"/>
      <c r="K196" s="305"/>
      <c r="L196" s="305"/>
      <c r="M196" s="305"/>
      <c r="N196" s="305"/>
      <c r="O196" s="305"/>
      <c r="P196" s="305"/>
      <c r="Q196" s="305"/>
      <c r="R196" s="305"/>
      <c r="S196" s="305"/>
      <c r="T196" s="305"/>
      <c r="U196" s="305"/>
      <c r="V196" s="305"/>
      <c r="W196" s="305"/>
    </row>
    <row r="197" spans="3:23" s="143" customFormat="1">
      <c r="C197" s="305"/>
      <c r="D197" s="305"/>
      <c r="E197" s="305"/>
      <c r="F197" s="305"/>
      <c r="G197" s="305"/>
      <c r="H197" s="305"/>
      <c r="I197" s="305"/>
      <c r="J197" s="305"/>
      <c r="K197" s="305"/>
      <c r="L197" s="305"/>
      <c r="M197" s="305"/>
      <c r="N197" s="305"/>
      <c r="O197" s="305"/>
      <c r="P197" s="305"/>
      <c r="Q197" s="305"/>
      <c r="R197" s="305"/>
      <c r="S197" s="305"/>
      <c r="T197" s="305"/>
      <c r="U197" s="305"/>
      <c r="V197" s="305"/>
      <c r="W197" s="305"/>
    </row>
    <row r="198" spans="3:23" s="143" customFormat="1">
      <c r="C198" s="305"/>
      <c r="D198" s="305"/>
      <c r="E198" s="305"/>
      <c r="F198" s="305"/>
      <c r="G198" s="305"/>
      <c r="H198" s="305"/>
      <c r="I198" s="305"/>
      <c r="J198" s="305"/>
      <c r="K198" s="305"/>
      <c r="L198" s="305"/>
      <c r="M198" s="305"/>
      <c r="N198" s="305"/>
      <c r="O198" s="305"/>
      <c r="P198" s="305"/>
      <c r="Q198" s="305"/>
      <c r="R198" s="305"/>
      <c r="S198" s="305"/>
      <c r="T198" s="305"/>
      <c r="U198" s="305"/>
      <c r="V198" s="305"/>
      <c r="W198" s="305"/>
    </row>
    <row r="199" spans="3:23" s="143" customFormat="1">
      <c r="C199" s="305"/>
      <c r="D199" s="305"/>
      <c r="E199" s="305"/>
      <c r="F199" s="305"/>
      <c r="G199" s="305"/>
      <c r="H199" s="305"/>
      <c r="I199" s="305"/>
      <c r="J199" s="305"/>
      <c r="K199" s="305"/>
      <c r="L199" s="305"/>
      <c r="M199" s="305"/>
      <c r="N199" s="305"/>
      <c r="O199" s="305"/>
      <c r="P199" s="305"/>
      <c r="Q199" s="305"/>
      <c r="R199" s="305"/>
      <c r="S199" s="305"/>
      <c r="T199" s="305"/>
      <c r="U199" s="305"/>
      <c r="V199" s="305"/>
      <c r="W199" s="305"/>
    </row>
    <row r="200" spans="3:23" s="143" customFormat="1">
      <c r="C200" s="305"/>
      <c r="D200" s="305"/>
      <c r="E200" s="305"/>
      <c r="F200" s="305"/>
      <c r="G200" s="305"/>
      <c r="H200" s="305"/>
      <c r="I200" s="305"/>
      <c r="J200" s="305"/>
      <c r="K200" s="305"/>
      <c r="L200" s="305"/>
      <c r="M200" s="305"/>
      <c r="N200" s="305"/>
      <c r="O200" s="305"/>
      <c r="P200" s="305"/>
      <c r="Q200" s="305"/>
      <c r="R200" s="305"/>
      <c r="S200" s="305"/>
      <c r="T200" s="305"/>
      <c r="U200" s="305"/>
      <c r="V200" s="305"/>
      <c r="W200" s="305"/>
    </row>
    <row r="201" spans="3:23" s="143" customFormat="1">
      <c r="C201" s="305"/>
      <c r="D201" s="305"/>
      <c r="E201" s="305"/>
      <c r="F201" s="305"/>
      <c r="G201" s="305"/>
      <c r="H201" s="305"/>
      <c r="I201" s="305"/>
      <c r="J201" s="305"/>
      <c r="K201" s="305"/>
      <c r="L201" s="305"/>
      <c r="M201" s="305"/>
      <c r="N201" s="305"/>
      <c r="O201" s="305"/>
      <c r="P201" s="305"/>
      <c r="Q201" s="305"/>
      <c r="R201" s="305"/>
      <c r="S201" s="305"/>
      <c r="T201" s="305"/>
      <c r="U201" s="305"/>
      <c r="V201" s="305"/>
      <c r="W201" s="305"/>
    </row>
    <row r="202" spans="3:23" s="143" customFormat="1">
      <c r="C202" s="305"/>
      <c r="D202" s="305"/>
      <c r="E202" s="305"/>
      <c r="F202" s="305"/>
      <c r="G202" s="305"/>
      <c r="H202" s="305"/>
      <c r="I202" s="305"/>
      <c r="J202" s="305"/>
      <c r="K202" s="305"/>
      <c r="L202" s="305"/>
      <c r="M202" s="305"/>
      <c r="N202" s="305"/>
      <c r="O202" s="305"/>
      <c r="P202" s="305"/>
      <c r="Q202" s="305"/>
      <c r="R202" s="305"/>
      <c r="S202" s="305"/>
      <c r="T202" s="305"/>
      <c r="U202" s="305"/>
      <c r="V202" s="305"/>
      <c r="W202" s="305"/>
    </row>
    <row r="203" spans="3:23" s="143" customFormat="1">
      <c r="C203" s="305"/>
      <c r="D203" s="305"/>
      <c r="E203" s="305"/>
      <c r="F203" s="305"/>
      <c r="G203" s="305"/>
      <c r="H203" s="305"/>
      <c r="I203" s="305"/>
      <c r="J203" s="305"/>
      <c r="K203" s="305"/>
      <c r="L203" s="305"/>
      <c r="M203" s="305"/>
      <c r="N203" s="305"/>
      <c r="O203" s="305"/>
      <c r="P203" s="305"/>
      <c r="Q203" s="305"/>
      <c r="R203" s="305"/>
      <c r="S203" s="305"/>
      <c r="T203" s="305"/>
      <c r="U203" s="305"/>
      <c r="V203" s="305"/>
      <c r="W203" s="305"/>
    </row>
    <row r="204" spans="3:23" s="143" customFormat="1">
      <c r="C204" s="305"/>
      <c r="D204" s="305"/>
      <c r="E204" s="305"/>
      <c r="F204" s="305"/>
      <c r="G204" s="305"/>
      <c r="H204" s="305"/>
      <c r="I204" s="305"/>
      <c r="J204" s="305"/>
      <c r="K204" s="305"/>
      <c r="L204" s="305"/>
      <c r="M204" s="305"/>
      <c r="N204" s="305"/>
      <c r="O204" s="305"/>
      <c r="P204" s="305"/>
      <c r="Q204" s="305"/>
      <c r="R204" s="305"/>
      <c r="S204" s="305"/>
      <c r="T204" s="305"/>
      <c r="U204" s="305"/>
      <c r="V204" s="305"/>
      <c r="W204" s="305"/>
    </row>
    <row r="205" spans="3:23" s="143" customFormat="1">
      <c r="C205" s="305"/>
      <c r="D205" s="305"/>
      <c r="E205" s="305"/>
      <c r="F205" s="305"/>
      <c r="G205" s="305"/>
      <c r="H205" s="305"/>
      <c r="I205" s="305"/>
      <c r="J205" s="305"/>
      <c r="K205" s="305"/>
      <c r="L205" s="305"/>
      <c r="M205" s="305"/>
      <c r="N205" s="305"/>
      <c r="O205" s="305"/>
      <c r="P205" s="305"/>
      <c r="Q205" s="305"/>
      <c r="R205" s="305"/>
      <c r="S205" s="305"/>
      <c r="T205" s="305"/>
      <c r="U205" s="305"/>
      <c r="V205" s="305"/>
      <c r="W205" s="305"/>
    </row>
    <row r="206" spans="3:23" s="143" customFormat="1">
      <c r="C206" s="305"/>
      <c r="D206" s="305"/>
      <c r="E206" s="305"/>
      <c r="F206" s="305"/>
      <c r="G206" s="305"/>
      <c r="H206" s="305"/>
      <c r="I206" s="305"/>
      <c r="J206" s="305"/>
      <c r="K206" s="305"/>
      <c r="L206" s="305"/>
      <c r="M206" s="305"/>
      <c r="N206" s="305"/>
      <c r="O206" s="305"/>
      <c r="P206" s="305"/>
      <c r="Q206" s="305"/>
      <c r="R206" s="305"/>
      <c r="S206" s="305"/>
      <c r="T206" s="305"/>
      <c r="U206" s="305"/>
      <c r="V206" s="305"/>
      <c r="W206" s="305"/>
    </row>
    <row r="207" spans="3:23" s="143" customFormat="1">
      <c r="C207" s="305"/>
      <c r="D207" s="305"/>
      <c r="E207" s="305"/>
      <c r="F207" s="305"/>
      <c r="G207" s="305"/>
      <c r="H207" s="305"/>
      <c r="I207" s="305"/>
      <c r="J207" s="305"/>
      <c r="K207" s="305"/>
      <c r="L207" s="305"/>
      <c r="M207" s="305"/>
      <c r="N207" s="305"/>
      <c r="O207" s="305"/>
      <c r="P207" s="305"/>
      <c r="Q207" s="305"/>
      <c r="R207" s="305"/>
      <c r="S207" s="305"/>
      <c r="T207" s="305"/>
      <c r="U207" s="305"/>
      <c r="V207" s="305"/>
      <c r="W207" s="305"/>
    </row>
    <row r="208" spans="3:23" s="143" customFormat="1">
      <c r="C208" s="305"/>
      <c r="D208" s="305"/>
      <c r="E208" s="305"/>
      <c r="F208" s="305"/>
      <c r="G208" s="305"/>
      <c r="H208" s="305"/>
      <c r="I208" s="305"/>
      <c r="J208" s="305"/>
      <c r="K208" s="305"/>
      <c r="L208" s="305"/>
      <c r="M208" s="305"/>
      <c r="N208" s="305"/>
      <c r="O208" s="305"/>
      <c r="P208" s="305"/>
      <c r="Q208" s="305"/>
      <c r="R208" s="305"/>
      <c r="S208" s="305"/>
      <c r="T208" s="305"/>
      <c r="U208" s="305"/>
      <c r="V208" s="305"/>
      <c r="W208" s="305"/>
    </row>
    <row r="209" spans="3:23" s="143" customFormat="1">
      <c r="C209" s="305"/>
      <c r="D209" s="305"/>
      <c r="E209" s="305"/>
      <c r="F209" s="305"/>
      <c r="G209" s="305"/>
      <c r="H209" s="305"/>
      <c r="I209" s="305"/>
      <c r="J209" s="305"/>
      <c r="K209" s="305"/>
      <c r="L209" s="305"/>
      <c r="M209" s="305"/>
      <c r="N209" s="305"/>
      <c r="O209" s="305"/>
      <c r="P209" s="305"/>
      <c r="Q209" s="305"/>
      <c r="R209" s="305"/>
      <c r="S209" s="305"/>
      <c r="T209" s="305"/>
      <c r="U209" s="305"/>
      <c r="V209" s="305"/>
      <c r="W209" s="305"/>
    </row>
    <row r="210" spans="3:23" s="143" customFormat="1">
      <c r="C210" s="305"/>
      <c r="D210" s="305"/>
      <c r="E210" s="305"/>
      <c r="F210" s="305"/>
      <c r="G210" s="305"/>
      <c r="H210" s="305"/>
      <c r="I210" s="305"/>
      <c r="J210" s="305"/>
      <c r="K210" s="305"/>
      <c r="L210" s="305"/>
      <c r="M210" s="305"/>
      <c r="N210" s="305"/>
      <c r="O210" s="305"/>
      <c r="P210" s="305"/>
      <c r="Q210" s="305"/>
      <c r="R210" s="305"/>
      <c r="S210" s="305"/>
      <c r="T210" s="305"/>
      <c r="U210" s="305"/>
      <c r="V210" s="305"/>
      <c r="W210" s="305"/>
    </row>
    <row r="211" spans="3:23" s="143" customFormat="1">
      <c r="C211" s="305"/>
      <c r="D211" s="305"/>
      <c r="E211" s="305"/>
      <c r="F211" s="305"/>
      <c r="G211" s="305"/>
      <c r="H211" s="305"/>
      <c r="I211" s="305"/>
      <c r="J211" s="305"/>
      <c r="K211" s="305"/>
      <c r="L211" s="305"/>
      <c r="M211" s="305"/>
      <c r="N211" s="305"/>
      <c r="O211" s="305"/>
      <c r="P211" s="305"/>
      <c r="Q211" s="305"/>
      <c r="R211" s="305"/>
      <c r="S211" s="305"/>
      <c r="T211" s="305"/>
      <c r="U211" s="305"/>
      <c r="V211" s="305"/>
      <c r="W211" s="305"/>
    </row>
    <row r="212" spans="3:23" s="143" customFormat="1">
      <c r="C212" s="305"/>
      <c r="D212" s="305"/>
      <c r="E212" s="305"/>
      <c r="F212" s="305"/>
      <c r="G212" s="305"/>
      <c r="H212" s="305"/>
      <c r="I212" s="305"/>
      <c r="J212" s="305"/>
      <c r="K212" s="305"/>
      <c r="L212" s="305"/>
      <c r="M212" s="305"/>
      <c r="N212" s="305"/>
      <c r="O212" s="305"/>
      <c r="P212" s="305"/>
      <c r="Q212" s="305"/>
      <c r="R212" s="305"/>
      <c r="S212" s="305"/>
      <c r="T212" s="305"/>
      <c r="U212" s="305"/>
      <c r="V212" s="305"/>
      <c r="W212" s="305"/>
    </row>
    <row r="213" spans="3:23" s="143" customFormat="1">
      <c r="C213" s="305"/>
      <c r="D213" s="305"/>
      <c r="E213" s="305"/>
      <c r="F213" s="305"/>
      <c r="G213" s="305"/>
      <c r="H213" s="305"/>
      <c r="I213" s="305"/>
      <c r="J213" s="305"/>
      <c r="K213" s="305"/>
      <c r="L213" s="305"/>
      <c r="M213" s="305"/>
      <c r="N213" s="305"/>
      <c r="O213" s="305"/>
      <c r="P213" s="305"/>
      <c r="Q213" s="305"/>
      <c r="R213" s="305"/>
      <c r="S213" s="305"/>
      <c r="T213" s="305"/>
      <c r="U213" s="305"/>
      <c r="V213" s="305"/>
      <c r="W213" s="305"/>
    </row>
    <row r="214" spans="3:23" s="143" customFormat="1">
      <c r="C214" s="305"/>
      <c r="D214" s="305"/>
      <c r="E214" s="305"/>
      <c r="F214" s="305"/>
      <c r="G214" s="305"/>
      <c r="H214" s="305"/>
      <c r="I214" s="305"/>
      <c r="J214" s="305"/>
      <c r="K214" s="305"/>
      <c r="L214" s="305"/>
      <c r="M214" s="305"/>
      <c r="N214" s="305"/>
      <c r="O214" s="305"/>
      <c r="P214" s="305"/>
      <c r="Q214" s="305"/>
      <c r="R214" s="305"/>
      <c r="S214" s="305"/>
      <c r="T214" s="305"/>
      <c r="U214" s="305"/>
      <c r="V214" s="305"/>
      <c r="W214" s="305"/>
    </row>
    <row r="215" spans="3:23" s="143" customFormat="1">
      <c r="C215" s="305"/>
      <c r="D215" s="305"/>
      <c r="E215" s="305"/>
      <c r="F215" s="305"/>
      <c r="G215" s="305"/>
      <c r="H215" s="305"/>
      <c r="I215" s="305"/>
      <c r="J215" s="305"/>
      <c r="K215" s="305"/>
      <c r="L215" s="305"/>
      <c r="M215" s="305"/>
      <c r="N215" s="305"/>
      <c r="O215" s="305"/>
      <c r="P215" s="305"/>
      <c r="Q215" s="305"/>
      <c r="R215" s="305"/>
      <c r="S215" s="305"/>
      <c r="T215" s="305"/>
      <c r="U215" s="305"/>
      <c r="V215" s="305"/>
      <c r="W215" s="305"/>
    </row>
    <row r="216" spans="3:23" s="143" customFormat="1">
      <c r="C216" s="305"/>
      <c r="D216" s="305"/>
      <c r="E216" s="305"/>
      <c r="F216" s="305"/>
      <c r="G216" s="305"/>
      <c r="H216" s="305"/>
      <c r="I216" s="305"/>
      <c r="J216" s="305"/>
      <c r="K216" s="305"/>
      <c r="L216" s="305"/>
      <c r="M216" s="305"/>
      <c r="N216" s="305"/>
      <c r="O216" s="305"/>
      <c r="P216" s="305"/>
      <c r="Q216" s="305"/>
      <c r="R216" s="305"/>
      <c r="S216" s="305"/>
      <c r="T216" s="305"/>
      <c r="U216" s="305"/>
      <c r="V216" s="305"/>
      <c r="W216" s="305"/>
    </row>
    <row r="217" spans="3:23" s="143" customFormat="1">
      <c r="C217" s="305"/>
      <c r="D217" s="305"/>
      <c r="E217" s="305"/>
      <c r="F217" s="305"/>
      <c r="G217" s="305"/>
      <c r="H217" s="305"/>
      <c r="I217" s="305"/>
      <c r="J217" s="305"/>
      <c r="K217" s="305"/>
      <c r="L217" s="305"/>
      <c r="M217" s="305"/>
      <c r="N217" s="305"/>
      <c r="O217" s="305"/>
      <c r="P217" s="305"/>
      <c r="Q217" s="305"/>
      <c r="R217" s="305"/>
      <c r="S217" s="305"/>
      <c r="T217" s="305"/>
      <c r="U217" s="305"/>
      <c r="V217" s="305"/>
      <c r="W217" s="305"/>
    </row>
    <row r="218" spans="3:23" s="143" customFormat="1">
      <c r="C218" s="305"/>
      <c r="D218" s="305"/>
      <c r="E218" s="305"/>
      <c r="F218" s="305"/>
      <c r="G218" s="305"/>
      <c r="H218" s="305"/>
      <c r="I218" s="305"/>
      <c r="J218" s="305"/>
      <c r="K218" s="305"/>
      <c r="L218" s="305"/>
      <c r="M218" s="305"/>
      <c r="N218" s="305"/>
      <c r="O218" s="305"/>
      <c r="P218" s="305"/>
      <c r="Q218" s="305"/>
      <c r="R218" s="305"/>
      <c r="S218" s="305"/>
      <c r="T218" s="305"/>
      <c r="U218" s="305"/>
      <c r="V218" s="305"/>
      <c r="W218" s="305"/>
    </row>
    <row r="219" spans="3:23" s="143" customFormat="1">
      <c r="C219" s="305"/>
      <c r="D219" s="305"/>
      <c r="E219" s="305"/>
      <c r="F219" s="305"/>
      <c r="G219" s="305"/>
      <c r="H219" s="305"/>
      <c r="I219" s="305"/>
      <c r="J219" s="305"/>
      <c r="K219" s="305"/>
      <c r="L219" s="305"/>
      <c r="M219" s="305"/>
      <c r="N219" s="305"/>
      <c r="O219" s="305"/>
      <c r="P219" s="305"/>
      <c r="Q219" s="305"/>
      <c r="R219" s="305"/>
      <c r="S219" s="305"/>
      <c r="T219" s="305"/>
      <c r="U219" s="305"/>
      <c r="V219" s="305"/>
      <c r="W219" s="305"/>
    </row>
    <row r="220" spans="3:23" s="143" customFormat="1">
      <c r="C220" s="305"/>
      <c r="D220" s="305"/>
      <c r="E220" s="305"/>
      <c r="F220" s="305"/>
      <c r="G220" s="305"/>
      <c r="H220" s="305"/>
      <c r="I220" s="305"/>
      <c r="J220" s="305"/>
      <c r="K220" s="305"/>
      <c r="L220" s="305"/>
      <c r="M220" s="305"/>
      <c r="N220" s="305"/>
      <c r="O220" s="305"/>
      <c r="P220" s="305"/>
      <c r="Q220" s="305"/>
      <c r="R220" s="305"/>
      <c r="S220" s="305"/>
      <c r="T220" s="305"/>
      <c r="U220" s="305"/>
      <c r="V220" s="305"/>
      <c r="W220" s="305"/>
    </row>
    <row r="221" spans="3:23" s="143" customFormat="1">
      <c r="C221" s="305"/>
      <c r="D221" s="305"/>
      <c r="E221" s="305"/>
      <c r="F221" s="305"/>
      <c r="G221" s="305"/>
      <c r="H221" s="305"/>
      <c r="I221" s="305"/>
      <c r="J221" s="305"/>
      <c r="K221" s="305"/>
      <c r="L221" s="305"/>
      <c r="M221" s="305"/>
      <c r="N221" s="305"/>
      <c r="O221" s="305"/>
      <c r="P221" s="305"/>
      <c r="Q221" s="305"/>
      <c r="R221" s="305"/>
      <c r="S221" s="305"/>
      <c r="T221" s="305"/>
      <c r="U221" s="305"/>
      <c r="V221" s="305"/>
      <c r="W221" s="305"/>
    </row>
    <row r="222" spans="3:23" s="143" customFormat="1">
      <c r="C222" s="305"/>
      <c r="D222" s="305"/>
      <c r="E222" s="305"/>
      <c r="F222" s="305"/>
      <c r="G222" s="305"/>
      <c r="H222" s="305"/>
      <c r="I222" s="305"/>
      <c r="J222" s="305"/>
      <c r="K222" s="305"/>
      <c r="L222" s="305"/>
      <c r="M222" s="305"/>
      <c r="N222" s="305"/>
      <c r="O222" s="305"/>
      <c r="P222" s="305"/>
      <c r="Q222" s="305"/>
      <c r="R222" s="305"/>
      <c r="S222" s="305"/>
      <c r="T222" s="305"/>
      <c r="U222" s="305"/>
      <c r="V222" s="305"/>
      <c r="W222" s="305"/>
    </row>
    <row r="223" spans="3:23" s="143" customFormat="1">
      <c r="C223" s="305"/>
      <c r="D223" s="305"/>
      <c r="E223" s="305"/>
      <c r="F223" s="305"/>
      <c r="G223" s="305"/>
      <c r="H223" s="305"/>
      <c r="I223" s="305"/>
      <c r="J223" s="305"/>
      <c r="K223" s="305"/>
      <c r="L223" s="305"/>
      <c r="M223" s="305"/>
      <c r="N223" s="305"/>
      <c r="O223" s="305"/>
      <c r="P223" s="305"/>
      <c r="Q223" s="305"/>
      <c r="R223" s="305"/>
      <c r="S223" s="305"/>
      <c r="T223" s="305"/>
      <c r="U223" s="305"/>
      <c r="V223" s="305"/>
      <c r="W223" s="305"/>
    </row>
    <row r="224" spans="3:23" s="143" customFormat="1">
      <c r="C224" s="305"/>
      <c r="D224" s="305"/>
      <c r="E224" s="305"/>
      <c r="F224" s="305"/>
      <c r="G224" s="305"/>
      <c r="H224" s="305"/>
      <c r="I224" s="305"/>
      <c r="J224" s="305"/>
      <c r="K224" s="305"/>
      <c r="L224" s="305"/>
      <c r="M224" s="305"/>
      <c r="N224" s="305"/>
      <c r="O224" s="305"/>
      <c r="P224" s="305"/>
      <c r="Q224" s="305"/>
      <c r="R224" s="305"/>
      <c r="S224" s="305"/>
      <c r="T224" s="305"/>
      <c r="U224" s="305"/>
      <c r="V224" s="305"/>
      <c r="W224" s="305"/>
    </row>
    <row r="225" spans="3:23" s="143" customFormat="1">
      <c r="C225" s="305"/>
      <c r="D225" s="305"/>
      <c r="E225" s="305"/>
      <c r="F225" s="305"/>
      <c r="G225" s="305"/>
      <c r="H225" s="305"/>
      <c r="I225" s="305"/>
      <c r="J225" s="305"/>
      <c r="K225" s="305"/>
      <c r="L225" s="305"/>
      <c r="M225" s="305"/>
      <c r="N225" s="305"/>
      <c r="O225" s="305"/>
      <c r="P225" s="305"/>
      <c r="Q225" s="305"/>
      <c r="R225" s="305"/>
      <c r="S225" s="305"/>
      <c r="T225" s="305"/>
      <c r="U225" s="305"/>
      <c r="V225" s="305"/>
      <c r="W225" s="305"/>
    </row>
    <row r="226" spans="3:23" s="143" customFormat="1">
      <c r="C226" s="305"/>
      <c r="D226" s="305"/>
      <c r="E226" s="305"/>
      <c r="F226" s="305"/>
      <c r="G226" s="305"/>
      <c r="H226" s="305"/>
      <c r="I226" s="305"/>
      <c r="J226" s="305"/>
      <c r="K226" s="305"/>
      <c r="L226" s="305"/>
      <c r="M226" s="305"/>
      <c r="N226" s="305"/>
      <c r="O226" s="305"/>
      <c r="P226" s="305"/>
      <c r="Q226" s="305"/>
      <c r="R226" s="305"/>
      <c r="S226" s="305"/>
      <c r="T226" s="305"/>
      <c r="U226" s="305"/>
      <c r="V226" s="305"/>
      <c r="W226" s="305"/>
    </row>
    <row r="227" spans="3:23" s="143" customFormat="1">
      <c r="C227" s="305"/>
      <c r="D227" s="305"/>
      <c r="E227" s="305"/>
      <c r="F227" s="305"/>
      <c r="G227" s="305"/>
      <c r="H227" s="305"/>
      <c r="I227" s="305"/>
      <c r="J227" s="305"/>
      <c r="K227" s="305"/>
      <c r="L227" s="305"/>
      <c r="M227" s="305"/>
      <c r="N227" s="305"/>
      <c r="O227" s="305"/>
      <c r="P227" s="305"/>
      <c r="Q227" s="305"/>
      <c r="R227" s="305"/>
      <c r="S227" s="305"/>
      <c r="T227" s="305"/>
      <c r="U227" s="305"/>
      <c r="V227" s="305"/>
      <c r="W227" s="305"/>
    </row>
    <row r="228" spans="3:23" s="143" customFormat="1">
      <c r="C228" s="305"/>
      <c r="D228" s="305"/>
      <c r="E228" s="305"/>
      <c r="F228" s="305"/>
      <c r="G228" s="305"/>
      <c r="H228" s="305"/>
      <c r="I228" s="305"/>
      <c r="J228" s="305"/>
      <c r="K228" s="305"/>
      <c r="L228" s="305"/>
      <c r="M228" s="305"/>
      <c r="N228" s="305"/>
      <c r="O228" s="305"/>
      <c r="P228" s="305"/>
      <c r="Q228" s="305"/>
      <c r="R228" s="305"/>
      <c r="S228" s="305"/>
      <c r="T228" s="305"/>
      <c r="U228" s="305"/>
      <c r="V228" s="305"/>
      <c r="W228" s="305"/>
    </row>
    <row r="229" spans="3:23" s="143" customFormat="1">
      <c r="C229" s="305"/>
      <c r="D229" s="305"/>
      <c r="E229" s="305"/>
      <c r="F229" s="305"/>
      <c r="G229" s="305"/>
      <c r="H229" s="305"/>
      <c r="I229" s="305"/>
      <c r="J229" s="305"/>
      <c r="K229" s="305"/>
      <c r="L229" s="305"/>
      <c r="M229" s="305"/>
      <c r="N229" s="305"/>
      <c r="O229" s="305"/>
      <c r="P229" s="305"/>
      <c r="Q229" s="305"/>
      <c r="R229" s="305"/>
      <c r="S229" s="305"/>
      <c r="T229" s="305"/>
      <c r="U229" s="305"/>
      <c r="V229" s="305"/>
      <c r="W229" s="305"/>
    </row>
    <row r="230" spans="3:23" s="143" customFormat="1">
      <c r="C230" s="305"/>
      <c r="D230" s="305"/>
      <c r="E230" s="305"/>
      <c r="F230" s="305"/>
      <c r="G230" s="305"/>
      <c r="H230" s="305"/>
      <c r="I230" s="305"/>
      <c r="J230" s="305"/>
      <c r="K230" s="305"/>
      <c r="L230" s="305"/>
      <c r="M230" s="305"/>
      <c r="N230" s="305"/>
      <c r="O230" s="305"/>
      <c r="P230" s="305"/>
      <c r="Q230" s="305"/>
      <c r="R230" s="305"/>
      <c r="S230" s="305"/>
      <c r="T230" s="305"/>
      <c r="U230" s="305"/>
      <c r="V230" s="305"/>
      <c r="W230" s="305"/>
    </row>
    <row r="231" spans="3:23" s="143" customFormat="1">
      <c r="C231" s="305"/>
      <c r="D231" s="305"/>
      <c r="E231" s="305"/>
      <c r="F231" s="305"/>
      <c r="G231" s="305"/>
      <c r="H231" s="305"/>
      <c r="I231" s="305"/>
      <c r="J231" s="305"/>
      <c r="K231" s="305"/>
      <c r="L231" s="305"/>
      <c r="M231" s="305"/>
      <c r="N231" s="305"/>
      <c r="O231" s="305"/>
      <c r="P231" s="305"/>
      <c r="Q231" s="305"/>
      <c r="R231" s="305"/>
      <c r="S231" s="305"/>
      <c r="T231" s="305"/>
      <c r="U231" s="305"/>
      <c r="V231" s="305"/>
      <c r="W231" s="305"/>
    </row>
    <row r="232" spans="3:23" s="143" customFormat="1">
      <c r="C232" s="305"/>
      <c r="D232" s="305"/>
      <c r="E232" s="305"/>
      <c r="F232" s="305"/>
      <c r="G232" s="305"/>
      <c r="H232" s="305"/>
      <c r="I232" s="305"/>
      <c r="J232" s="305"/>
      <c r="K232" s="305"/>
      <c r="L232" s="305"/>
      <c r="M232" s="305"/>
      <c r="N232" s="305"/>
      <c r="O232" s="305"/>
      <c r="P232" s="305"/>
      <c r="Q232" s="305"/>
      <c r="R232" s="305"/>
      <c r="S232" s="305"/>
      <c r="T232" s="305"/>
      <c r="U232" s="305"/>
      <c r="V232" s="305"/>
      <c r="W232" s="305"/>
    </row>
    <row r="233" spans="3:23" s="143" customFormat="1">
      <c r="C233" s="305"/>
      <c r="D233" s="305"/>
      <c r="E233" s="305"/>
      <c r="F233" s="305"/>
      <c r="G233" s="305"/>
      <c r="H233" s="305"/>
      <c r="I233" s="305"/>
      <c r="J233" s="305"/>
      <c r="K233" s="305"/>
      <c r="L233" s="305"/>
      <c r="M233" s="305"/>
      <c r="N233" s="305"/>
      <c r="O233" s="305"/>
      <c r="P233" s="305"/>
      <c r="Q233" s="305"/>
      <c r="R233" s="305"/>
      <c r="S233" s="305"/>
      <c r="T233" s="305"/>
      <c r="U233" s="305"/>
      <c r="V233" s="305"/>
      <c r="W233" s="305"/>
    </row>
    <row r="234" spans="3:23" s="143" customFormat="1">
      <c r="C234" s="305"/>
      <c r="D234" s="305"/>
      <c r="E234" s="305"/>
      <c r="F234" s="305"/>
      <c r="G234" s="305"/>
      <c r="H234" s="305"/>
      <c r="I234" s="305"/>
      <c r="J234" s="305"/>
      <c r="K234" s="305"/>
      <c r="L234" s="305"/>
      <c r="M234" s="305"/>
      <c r="N234" s="305"/>
      <c r="O234" s="305"/>
      <c r="P234" s="305"/>
      <c r="Q234" s="305"/>
      <c r="R234" s="305"/>
      <c r="S234" s="305"/>
      <c r="T234" s="305"/>
      <c r="U234" s="305"/>
      <c r="V234" s="305"/>
      <c r="W234" s="305"/>
    </row>
    <row r="235" spans="3:23" s="143" customFormat="1">
      <c r="C235" s="305"/>
      <c r="D235" s="305"/>
      <c r="E235" s="305"/>
      <c r="F235" s="305"/>
      <c r="G235" s="305"/>
      <c r="H235" s="305"/>
      <c r="I235" s="305"/>
      <c r="J235" s="305"/>
      <c r="K235" s="305"/>
      <c r="L235" s="305"/>
      <c r="M235" s="305"/>
      <c r="N235" s="305"/>
      <c r="O235" s="305"/>
      <c r="P235" s="305"/>
      <c r="Q235" s="305"/>
      <c r="R235" s="305"/>
      <c r="S235" s="305"/>
      <c r="T235" s="305"/>
      <c r="U235" s="305"/>
      <c r="V235" s="305"/>
      <c r="W235" s="305"/>
    </row>
    <row r="236" spans="3:23" s="143" customFormat="1">
      <c r="C236" s="305"/>
      <c r="D236" s="305"/>
      <c r="E236" s="305"/>
      <c r="F236" s="305"/>
      <c r="G236" s="305"/>
      <c r="H236" s="305"/>
      <c r="I236" s="305"/>
      <c r="J236" s="305"/>
      <c r="K236" s="305"/>
      <c r="L236" s="305"/>
      <c r="M236" s="305"/>
      <c r="N236" s="305"/>
      <c r="O236" s="305"/>
      <c r="P236" s="305"/>
      <c r="Q236" s="305"/>
      <c r="R236" s="305"/>
      <c r="S236" s="305"/>
      <c r="T236" s="305"/>
      <c r="U236" s="305"/>
      <c r="V236" s="305"/>
      <c r="W236" s="305"/>
    </row>
    <row r="237" spans="3:23" s="143" customFormat="1">
      <c r="C237" s="305"/>
      <c r="D237" s="305"/>
      <c r="E237" s="305"/>
      <c r="F237" s="305"/>
      <c r="G237" s="305"/>
      <c r="H237" s="305"/>
      <c r="I237" s="305"/>
      <c r="J237" s="305"/>
      <c r="K237" s="305"/>
      <c r="L237" s="305"/>
      <c r="M237" s="305"/>
      <c r="N237" s="305"/>
      <c r="O237" s="305"/>
      <c r="P237" s="305"/>
      <c r="Q237" s="305"/>
      <c r="R237" s="305"/>
      <c r="S237" s="305"/>
      <c r="T237" s="305"/>
      <c r="U237" s="305"/>
      <c r="V237" s="305"/>
      <c r="W237" s="305"/>
    </row>
    <row r="238" spans="3:23" s="143" customFormat="1">
      <c r="C238" s="305"/>
      <c r="D238" s="305"/>
      <c r="E238" s="305"/>
      <c r="F238" s="305"/>
      <c r="G238" s="305"/>
      <c r="H238" s="305"/>
      <c r="I238" s="305"/>
      <c r="J238" s="305"/>
      <c r="K238" s="305"/>
      <c r="L238" s="305"/>
      <c r="M238" s="305"/>
      <c r="N238" s="305"/>
      <c r="O238" s="305"/>
      <c r="P238" s="305"/>
      <c r="Q238" s="305"/>
      <c r="R238" s="305"/>
      <c r="S238" s="305"/>
      <c r="T238" s="305"/>
      <c r="U238" s="305"/>
      <c r="V238" s="305"/>
      <c r="W238" s="305"/>
    </row>
    <row r="239" spans="3:23" s="143" customFormat="1">
      <c r="C239" s="305"/>
      <c r="D239" s="305"/>
      <c r="E239" s="305"/>
      <c r="F239" s="305"/>
      <c r="G239" s="305"/>
      <c r="H239" s="305"/>
      <c r="I239" s="305"/>
      <c r="J239" s="305"/>
      <c r="K239" s="305"/>
      <c r="L239" s="305"/>
      <c r="M239" s="305"/>
      <c r="N239" s="305"/>
      <c r="O239" s="305"/>
      <c r="P239" s="305"/>
      <c r="Q239" s="305"/>
      <c r="R239" s="305"/>
      <c r="S239" s="305"/>
      <c r="T239" s="305"/>
      <c r="U239" s="305"/>
      <c r="V239" s="305"/>
      <c r="W239" s="305"/>
    </row>
    <row r="240" spans="3:23" s="143" customFormat="1">
      <c r="C240" s="305"/>
      <c r="D240" s="305"/>
      <c r="E240" s="305"/>
      <c r="F240" s="305"/>
      <c r="G240" s="305"/>
      <c r="H240" s="305"/>
      <c r="I240" s="305"/>
      <c r="J240" s="305"/>
      <c r="K240" s="305"/>
      <c r="L240" s="305"/>
      <c r="M240" s="305"/>
      <c r="N240" s="305"/>
      <c r="O240" s="305"/>
      <c r="P240" s="305"/>
      <c r="Q240" s="305"/>
      <c r="R240" s="305"/>
      <c r="S240" s="305"/>
      <c r="T240" s="305"/>
      <c r="U240" s="305"/>
      <c r="V240" s="305"/>
      <c r="W240" s="305"/>
    </row>
    <row r="241" spans="3:23" s="143" customFormat="1">
      <c r="C241" s="305"/>
      <c r="D241" s="305"/>
      <c r="E241" s="305"/>
      <c r="F241" s="305"/>
      <c r="G241" s="305"/>
      <c r="H241" s="305"/>
      <c r="I241" s="305"/>
      <c r="J241" s="305"/>
      <c r="K241" s="305"/>
      <c r="L241" s="305"/>
      <c r="M241" s="305"/>
      <c r="N241" s="305"/>
      <c r="O241" s="305"/>
      <c r="P241" s="305"/>
      <c r="Q241" s="305"/>
      <c r="R241" s="305"/>
      <c r="S241" s="305"/>
      <c r="T241" s="305"/>
      <c r="U241" s="305"/>
      <c r="V241" s="305"/>
      <c r="W241" s="305"/>
    </row>
    <row r="242" spans="3:23" s="143" customFormat="1">
      <c r="C242" s="305"/>
      <c r="D242" s="305"/>
      <c r="E242" s="305"/>
      <c r="F242" s="305"/>
      <c r="G242" s="305"/>
      <c r="H242" s="305"/>
      <c r="I242" s="305"/>
      <c r="J242" s="305"/>
      <c r="K242" s="305"/>
      <c r="L242" s="305"/>
      <c r="M242" s="305"/>
      <c r="N242" s="305"/>
      <c r="O242" s="305"/>
      <c r="P242" s="305"/>
      <c r="Q242" s="305"/>
      <c r="R242" s="305"/>
      <c r="S242" s="305"/>
      <c r="T242" s="305"/>
      <c r="U242" s="305"/>
      <c r="V242" s="305"/>
      <c r="W242" s="305"/>
    </row>
    <row r="243" spans="3:23" s="143" customFormat="1">
      <c r="C243" s="305"/>
      <c r="D243" s="305"/>
      <c r="E243" s="305"/>
      <c r="F243" s="305"/>
      <c r="G243" s="305"/>
      <c r="H243" s="305"/>
      <c r="I243" s="305"/>
      <c r="J243" s="305"/>
      <c r="K243" s="305"/>
      <c r="L243" s="305"/>
      <c r="M243" s="305"/>
      <c r="N243" s="305"/>
      <c r="O243" s="305"/>
      <c r="P243" s="305"/>
      <c r="Q243" s="305"/>
      <c r="R243" s="305"/>
      <c r="S243" s="305"/>
      <c r="T243" s="305"/>
      <c r="U243" s="305"/>
      <c r="V243" s="305"/>
      <c r="W243" s="305"/>
    </row>
    <row r="244" spans="3:23" s="143" customFormat="1">
      <c r="C244" s="305"/>
      <c r="D244" s="305"/>
      <c r="E244" s="305"/>
      <c r="F244" s="305"/>
      <c r="G244" s="305"/>
      <c r="H244" s="305"/>
      <c r="I244" s="305"/>
      <c r="J244" s="305"/>
      <c r="K244" s="305"/>
      <c r="L244" s="305"/>
      <c r="M244" s="305"/>
      <c r="N244" s="305"/>
      <c r="O244" s="305"/>
      <c r="P244" s="305"/>
      <c r="Q244" s="305"/>
      <c r="R244" s="305"/>
      <c r="S244" s="305"/>
      <c r="T244" s="305"/>
      <c r="U244" s="305"/>
      <c r="V244" s="305"/>
      <c r="W244" s="305"/>
    </row>
    <row r="245" spans="3:23" s="143" customFormat="1">
      <c r="C245" s="305"/>
      <c r="D245" s="305"/>
      <c r="E245" s="305"/>
      <c r="F245" s="305"/>
      <c r="G245" s="305"/>
      <c r="H245" s="305"/>
      <c r="I245" s="305"/>
      <c r="J245" s="305"/>
      <c r="K245" s="305"/>
      <c r="L245" s="305"/>
      <c r="M245" s="305"/>
      <c r="N245" s="305"/>
      <c r="O245" s="305"/>
      <c r="P245" s="305"/>
      <c r="Q245" s="305"/>
      <c r="R245" s="305"/>
      <c r="S245" s="305"/>
      <c r="T245" s="305"/>
      <c r="U245" s="305"/>
      <c r="V245" s="305"/>
      <c r="W245" s="305"/>
    </row>
    <row r="246" spans="3:23" s="143" customFormat="1">
      <c r="C246" s="305"/>
      <c r="D246" s="305"/>
      <c r="E246" s="305"/>
      <c r="F246" s="305"/>
      <c r="G246" s="305"/>
      <c r="H246" s="305"/>
      <c r="I246" s="305"/>
      <c r="J246" s="305"/>
      <c r="K246" s="305"/>
      <c r="L246" s="305"/>
      <c r="M246" s="305"/>
      <c r="N246" s="305"/>
      <c r="O246" s="305"/>
      <c r="P246" s="305"/>
      <c r="Q246" s="305"/>
      <c r="R246" s="305"/>
      <c r="S246" s="305"/>
      <c r="T246" s="305"/>
      <c r="U246" s="305"/>
      <c r="V246" s="305"/>
      <c r="W246" s="305"/>
    </row>
    <row r="247" spans="3:23" s="143" customFormat="1">
      <c r="C247" s="305"/>
      <c r="D247" s="305"/>
      <c r="E247" s="305"/>
      <c r="F247" s="305"/>
      <c r="G247" s="305"/>
      <c r="H247" s="305"/>
      <c r="I247" s="305"/>
      <c r="J247" s="305"/>
      <c r="K247" s="305"/>
      <c r="L247" s="305"/>
      <c r="M247" s="305"/>
      <c r="N247" s="305"/>
      <c r="O247" s="305"/>
      <c r="P247" s="305"/>
      <c r="Q247" s="305"/>
      <c r="R247" s="305"/>
      <c r="S247" s="305"/>
      <c r="T247" s="305"/>
      <c r="U247" s="305"/>
      <c r="V247" s="305"/>
      <c r="W247" s="305"/>
    </row>
    <row r="248" spans="3:23" s="143" customFormat="1">
      <c r="C248" s="305"/>
      <c r="D248" s="305"/>
      <c r="E248" s="305"/>
      <c r="F248" s="305"/>
      <c r="G248" s="305"/>
      <c r="H248" s="305"/>
      <c r="I248" s="305"/>
      <c r="J248" s="305"/>
      <c r="K248" s="305"/>
      <c r="L248" s="305"/>
      <c r="M248" s="305"/>
      <c r="N248" s="305"/>
      <c r="O248" s="305"/>
      <c r="P248" s="305"/>
      <c r="Q248" s="305"/>
      <c r="R248" s="305"/>
      <c r="S248" s="305"/>
      <c r="T248" s="305"/>
      <c r="U248" s="305"/>
      <c r="V248" s="305"/>
      <c r="W248" s="305"/>
    </row>
    <row r="249" spans="3:23" s="143" customFormat="1">
      <c r="C249" s="305"/>
      <c r="D249" s="305"/>
      <c r="E249" s="305"/>
      <c r="F249" s="305"/>
      <c r="G249" s="305"/>
      <c r="H249" s="305"/>
      <c r="I249" s="305"/>
      <c r="J249" s="305"/>
      <c r="K249" s="305"/>
      <c r="L249" s="305"/>
      <c r="M249" s="305"/>
      <c r="N249" s="305"/>
      <c r="O249" s="305"/>
      <c r="P249" s="305"/>
      <c r="Q249" s="305"/>
      <c r="R249" s="305"/>
      <c r="S249" s="305"/>
      <c r="T249" s="305"/>
      <c r="U249" s="305"/>
      <c r="V249" s="305"/>
      <c r="W249" s="305"/>
    </row>
    <row r="250" spans="3:23" s="143" customFormat="1">
      <c r="C250" s="305"/>
      <c r="D250" s="305"/>
      <c r="E250" s="305"/>
      <c r="F250" s="305"/>
      <c r="G250" s="305"/>
      <c r="H250" s="305"/>
      <c r="I250" s="305"/>
      <c r="J250" s="305"/>
      <c r="K250" s="305"/>
      <c r="L250" s="305"/>
      <c r="M250" s="305"/>
      <c r="N250" s="305"/>
      <c r="O250" s="305"/>
      <c r="P250" s="305"/>
      <c r="Q250" s="305"/>
      <c r="R250" s="305"/>
      <c r="S250" s="305"/>
      <c r="T250" s="305"/>
      <c r="U250" s="305"/>
      <c r="V250" s="305"/>
      <c r="W250" s="305"/>
    </row>
    <row r="251" spans="3:23" s="143" customFormat="1">
      <c r="C251" s="305"/>
      <c r="D251" s="305"/>
      <c r="E251" s="305"/>
      <c r="F251" s="305"/>
      <c r="G251" s="305"/>
      <c r="H251" s="305"/>
      <c r="I251" s="305"/>
      <c r="J251" s="305"/>
      <c r="K251" s="305"/>
      <c r="L251" s="305"/>
      <c r="M251" s="305"/>
      <c r="N251" s="305"/>
      <c r="O251" s="305"/>
      <c r="P251" s="305"/>
      <c r="Q251" s="305"/>
      <c r="R251" s="305"/>
      <c r="S251" s="305"/>
      <c r="T251" s="305"/>
      <c r="U251" s="305"/>
      <c r="V251" s="305"/>
      <c r="W251" s="305"/>
    </row>
    <row r="252" spans="3:23" s="143" customFormat="1">
      <c r="C252" s="305"/>
      <c r="D252" s="305"/>
      <c r="E252" s="305"/>
      <c r="F252" s="305"/>
      <c r="G252" s="305"/>
      <c r="H252" s="305"/>
      <c r="I252" s="305"/>
      <c r="J252" s="305"/>
      <c r="K252" s="305"/>
      <c r="L252" s="305"/>
      <c r="M252" s="305"/>
      <c r="N252" s="305"/>
      <c r="O252" s="305"/>
      <c r="P252" s="305"/>
      <c r="Q252" s="305"/>
      <c r="R252" s="305"/>
      <c r="S252" s="305"/>
      <c r="T252" s="305"/>
      <c r="U252" s="305"/>
      <c r="V252" s="305"/>
      <c r="W252" s="305"/>
    </row>
    <row r="253" spans="3:23" s="143" customFormat="1">
      <c r="C253" s="305"/>
      <c r="D253" s="305"/>
      <c r="E253" s="305"/>
      <c r="F253" s="305"/>
      <c r="G253" s="305"/>
      <c r="H253" s="305"/>
      <c r="I253" s="305"/>
      <c r="J253" s="305"/>
      <c r="K253" s="305"/>
      <c r="L253" s="305"/>
      <c r="M253" s="305"/>
      <c r="N253" s="305"/>
      <c r="O253" s="305"/>
      <c r="P253" s="305"/>
      <c r="Q253" s="305"/>
      <c r="R253" s="305"/>
      <c r="S253" s="305"/>
      <c r="T253" s="305"/>
      <c r="U253" s="305"/>
      <c r="V253" s="305"/>
      <c r="W253" s="305"/>
    </row>
    <row r="254" spans="3:23" s="143" customFormat="1">
      <c r="C254" s="305"/>
      <c r="D254" s="305"/>
      <c r="E254" s="305"/>
      <c r="F254" s="305"/>
      <c r="G254" s="305"/>
      <c r="H254" s="305"/>
      <c r="I254" s="305"/>
      <c r="J254" s="305"/>
      <c r="K254" s="305"/>
      <c r="L254" s="305"/>
      <c r="M254" s="305"/>
      <c r="N254" s="305"/>
      <c r="O254" s="305"/>
      <c r="P254" s="305"/>
      <c r="Q254" s="305"/>
      <c r="R254" s="305"/>
      <c r="S254" s="305"/>
      <c r="T254" s="305"/>
      <c r="U254" s="305"/>
      <c r="V254" s="305"/>
      <c r="W254" s="305"/>
    </row>
    <row r="255" spans="3:23" s="143" customFormat="1">
      <c r="C255" s="305"/>
      <c r="D255" s="305"/>
      <c r="E255" s="305"/>
      <c r="F255" s="305"/>
      <c r="G255" s="305"/>
      <c r="H255" s="305"/>
      <c r="I255" s="305"/>
      <c r="J255" s="305"/>
      <c r="K255" s="305"/>
      <c r="L255" s="305"/>
      <c r="M255" s="305"/>
      <c r="N255" s="305"/>
      <c r="O255" s="305"/>
      <c r="P255" s="305"/>
      <c r="Q255" s="305"/>
      <c r="R255" s="305"/>
      <c r="S255" s="305"/>
      <c r="T255" s="305"/>
      <c r="U255" s="305"/>
      <c r="V255" s="305"/>
      <c r="W255" s="305"/>
    </row>
    <row r="256" spans="3:23" s="143" customFormat="1">
      <c r="C256" s="305"/>
      <c r="D256" s="305"/>
      <c r="E256" s="305"/>
      <c r="F256" s="305"/>
      <c r="G256" s="305"/>
      <c r="H256" s="305"/>
      <c r="I256" s="305"/>
      <c r="J256" s="305"/>
      <c r="K256" s="305"/>
      <c r="L256" s="305"/>
      <c r="M256" s="305"/>
      <c r="N256" s="305"/>
      <c r="O256" s="305"/>
      <c r="P256" s="305"/>
      <c r="Q256" s="305"/>
      <c r="R256" s="305"/>
      <c r="S256" s="305"/>
      <c r="T256" s="305"/>
      <c r="U256" s="305"/>
      <c r="V256" s="305"/>
      <c r="W256" s="305"/>
    </row>
    <row r="257" spans="3:23" s="143" customFormat="1">
      <c r="C257" s="305"/>
      <c r="D257" s="305"/>
      <c r="E257" s="305"/>
      <c r="F257" s="305"/>
      <c r="G257" s="305"/>
      <c r="H257" s="305"/>
      <c r="I257" s="305"/>
      <c r="J257" s="305"/>
      <c r="K257" s="305"/>
      <c r="L257" s="305"/>
      <c r="M257" s="305"/>
      <c r="N257" s="305"/>
      <c r="O257" s="305"/>
      <c r="P257" s="305"/>
      <c r="Q257" s="305"/>
      <c r="R257" s="305"/>
      <c r="S257" s="305"/>
      <c r="T257" s="305"/>
      <c r="U257" s="305"/>
      <c r="V257" s="305"/>
      <c r="W257" s="305"/>
    </row>
    <row r="258" spans="3:23" s="143" customFormat="1">
      <c r="C258" s="305"/>
      <c r="D258" s="305"/>
      <c r="E258" s="305"/>
      <c r="F258" s="305"/>
      <c r="G258" s="305"/>
      <c r="H258" s="305"/>
      <c r="I258" s="305"/>
      <c r="J258" s="305"/>
      <c r="K258" s="305"/>
      <c r="L258" s="305"/>
      <c r="M258" s="305"/>
      <c r="N258" s="305"/>
      <c r="O258" s="305"/>
      <c r="P258" s="305"/>
      <c r="Q258" s="305"/>
      <c r="R258" s="305"/>
      <c r="S258" s="305"/>
      <c r="T258" s="305"/>
      <c r="U258" s="305"/>
      <c r="V258" s="305"/>
      <c r="W258" s="305"/>
    </row>
    <row r="259" spans="3:23" s="143" customFormat="1">
      <c r="C259" s="305"/>
      <c r="D259" s="305"/>
      <c r="E259" s="305"/>
      <c r="F259" s="305"/>
      <c r="G259" s="305"/>
      <c r="H259" s="305"/>
      <c r="I259" s="305"/>
      <c r="J259" s="305"/>
      <c r="K259" s="305"/>
      <c r="L259" s="305"/>
      <c r="M259" s="305"/>
      <c r="N259" s="305"/>
      <c r="O259" s="305"/>
      <c r="P259" s="305"/>
      <c r="Q259" s="305"/>
      <c r="R259" s="305"/>
      <c r="S259" s="305"/>
      <c r="T259" s="305"/>
      <c r="U259" s="305"/>
      <c r="V259" s="305"/>
      <c r="W259" s="305"/>
    </row>
    <row r="260" spans="3:23" s="143" customFormat="1">
      <c r="C260" s="305"/>
      <c r="D260" s="305"/>
      <c r="E260" s="305"/>
      <c r="F260" s="305"/>
      <c r="G260" s="305"/>
      <c r="H260" s="305"/>
      <c r="I260" s="305"/>
      <c r="J260" s="305"/>
      <c r="K260" s="305"/>
      <c r="L260" s="305"/>
      <c r="M260" s="305"/>
      <c r="N260" s="305"/>
      <c r="O260" s="305"/>
      <c r="P260" s="305"/>
      <c r="Q260" s="305"/>
      <c r="R260" s="305"/>
      <c r="S260" s="305"/>
      <c r="T260" s="305"/>
      <c r="U260" s="305"/>
      <c r="V260" s="305"/>
      <c r="W260" s="305"/>
    </row>
    <row r="261" spans="3:23" s="143" customFormat="1">
      <c r="C261" s="305"/>
      <c r="D261" s="305"/>
      <c r="E261" s="305"/>
      <c r="F261" s="305"/>
      <c r="G261" s="305"/>
      <c r="H261" s="305"/>
      <c r="I261" s="305"/>
      <c r="J261" s="305"/>
      <c r="K261" s="305"/>
      <c r="L261" s="305"/>
      <c r="M261" s="305"/>
      <c r="N261" s="305"/>
      <c r="O261" s="305"/>
      <c r="P261" s="305"/>
      <c r="Q261" s="305"/>
      <c r="R261" s="305"/>
      <c r="S261" s="305"/>
      <c r="T261" s="305"/>
      <c r="U261" s="305"/>
      <c r="V261" s="305"/>
      <c r="W261" s="305"/>
    </row>
    <row r="262" spans="3:23" s="143" customFormat="1">
      <c r="C262" s="305"/>
      <c r="D262" s="305"/>
      <c r="E262" s="305"/>
      <c r="F262" s="305"/>
      <c r="G262" s="305"/>
      <c r="H262" s="305"/>
      <c r="I262" s="305"/>
      <c r="J262" s="305"/>
      <c r="K262" s="305"/>
      <c r="L262" s="305"/>
      <c r="M262" s="305"/>
      <c r="N262" s="305"/>
      <c r="O262" s="305"/>
      <c r="P262" s="305"/>
      <c r="Q262" s="305"/>
      <c r="R262" s="305"/>
      <c r="S262" s="305"/>
      <c r="T262" s="305"/>
      <c r="U262" s="305"/>
      <c r="V262" s="305"/>
      <c r="W262" s="305"/>
    </row>
    <row r="263" spans="3:23" s="143" customFormat="1">
      <c r="C263" s="305"/>
      <c r="D263" s="305"/>
      <c r="E263" s="305"/>
      <c r="F263" s="305"/>
      <c r="G263" s="305"/>
      <c r="H263" s="305"/>
      <c r="I263" s="305"/>
      <c r="J263" s="305"/>
      <c r="K263" s="305"/>
      <c r="L263" s="305"/>
      <c r="M263" s="305"/>
      <c r="N263" s="305"/>
      <c r="O263" s="305"/>
      <c r="P263" s="305"/>
      <c r="Q263" s="305"/>
      <c r="R263" s="305"/>
      <c r="S263" s="305"/>
      <c r="T263" s="305"/>
      <c r="U263" s="305"/>
      <c r="V263" s="305"/>
      <c r="W263" s="305"/>
    </row>
    <row r="264" spans="3:23" s="143" customFormat="1">
      <c r="C264" s="305"/>
      <c r="D264" s="305"/>
      <c r="E264" s="305"/>
      <c r="F264" s="305"/>
      <c r="G264" s="305"/>
      <c r="H264" s="305"/>
      <c r="I264" s="305"/>
      <c r="J264" s="305"/>
      <c r="K264" s="305"/>
      <c r="L264" s="305"/>
      <c r="M264" s="305"/>
      <c r="N264" s="305"/>
      <c r="O264" s="305"/>
      <c r="P264" s="305"/>
      <c r="Q264" s="305"/>
      <c r="R264" s="305"/>
      <c r="S264" s="305"/>
      <c r="T264" s="305"/>
      <c r="U264" s="305"/>
      <c r="V264" s="305"/>
      <c r="W264" s="305"/>
    </row>
    <row r="265" spans="3:23" s="143" customFormat="1">
      <c r="C265" s="305"/>
      <c r="D265" s="305"/>
      <c r="E265" s="305"/>
      <c r="F265" s="305"/>
      <c r="G265" s="305"/>
      <c r="H265" s="305"/>
      <c r="I265" s="305"/>
      <c r="J265" s="305"/>
      <c r="K265" s="305"/>
      <c r="L265" s="305"/>
      <c r="M265" s="305"/>
      <c r="N265" s="305"/>
      <c r="O265" s="305"/>
      <c r="P265" s="305"/>
      <c r="Q265" s="305"/>
      <c r="R265" s="305"/>
      <c r="S265" s="305"/>
      <c r="T265" s="305"/>
      <c r="U265" s="305"/>
      <c r="V265" s="305"/>
      <c r="W265" s="305"/>
    </row>
    <row r="266" spans="3:23" s="143" customFormat="1">
      <c r="C266" s="305"/>
      <c r="D266" s="305"/>
      <c r="E266" s="305"/>
      <c r="F266" s="305"/>
      <c r="G266" s="305"/>
      <c r="H266" s="305"/>
      <c r="I266" s="305"/>
      <c r="J266" s="305"/>
      <c r="K266" s="305"/>
      <c r="L266" s="305"/>
      <c r="M266" s="305"/>
      <c r="N266" s="305"/>
      <c r="O266" s="305"/>
      <c r="P266" s="305"/>
      <c r="Q266" s="305"/>
      <c r="R266" s="305"/>
      <c r="S266" s="305"/>
      <c r="T266" s="305"/>
      <c r="U266" s="305"/>
      <c r="V266" s="305"/>
      <c r="W266" s="305"/>
    </row>
    <row r="267" spans="3:23" s="143" customFormat="1">
      <c r="C267" s="305"/>
      <c r="D267" s="305"/>
      <c r="E267" s="305"/>
      <c r="F267" s="305"/>
      <c r="G267" s="305"/>
      <c r="H267" s="305"/>
      <c r="I267" s="305"/>
      <c r="J267" s="305"/>
      <c r="K267" s="305"/>
      <c r="L267" s="305"/>
      <c r="M267" s="305"/>
      <c r="N267" s="305"/>
      <c r="O267" s="305"/>
      <c r="P267" s="305"/>
      <c r="Q267" s="305"/>
      <c r="R267" s="305"/>
      <c r="S267" s="305"/>
      <c r="T267" s="305"/>
      <c r="U267" s="305"/>
      <c r="V267" s="305"/>
      <c r="W267" s="305"/>
    </row>
    <row r="268" spans="3:23" s="143" customFormat="1">
      <c r="C268" s="305"/>
      <c r="D268" s="305"/>
      <c r="E268" s="305"/>
      <c r="F268" s="305"/>
      <c r="G268" s="305"/>
      <c r="H268" s="305"/>
      <c r="I268" s="305"/>
      <c r="J268" s="305"/>
      <c r="K268" s="305"/>
      <c r="L268" s="305"/>
      <c r="M268" s="305"/>
      <c r="N268" s="305"/>
      <c r="O268" s="305"/>
      <c r="P268" s="305"/>
      <c r="Q268" s="305"/>
      <c r="R268" s="305"/>
      <c r="S268" s="305"/>
      <c r="T268" s="305"/>
      <c r="U268" s="305"/>
      <c r="V268" s="305"/>
      <c r="W268" s="305"/>
    </row>
    <row r="269" spans="3:23" s="143" customFormat="1">
      <c r="C269" s="305"/>
      <c r="D269" s="305"/>
      <c r="E269" s="305"/>
      <c r="F269" s="305"/>
      <c r="G269" s="305"/>
      <c r="H269" s="305"/>
      <c r="I269" s="305"/>
      <c r="J269" s="305"/>
      <c r="K269" s="305"/>
      <c r="L269" s="305"/>
      <c r="M269" s="305"/>
      <c r="N269" s="305"/>
      <c r="O269" s="305"/>
      <c r="P269" s="305"/>
      <c r="Q269" s="305"/>
      <c r="R269" s="305"/>
      <c r="S269" s="305"/>
      <c r="T269" s="305"/>
      <c r="U269" s="305"/>
      <c r="V269" s="305"/>
      <c r="W269" s="305"/>
    </row>
    <row r="270" spans="3:23" s="143" customFormat="1">
      <c r="C270" s="305"/>
      <c r="D270" s="305"/>
      <c r="E270" s="305"/>
      <c r="F270" s="305"/>
      <c r="G270" s="305"/>
      <c r="H270" s="305"/>
      <c r="I270" s="305"/>
      <c r="J270" s="305"/>
      <c r="K270" s="305"/>
      <c r="L270" s="305"/>
      <c r="M270" s="305"/>
      <c r="N270" s="305"/>
      <c r="O270" s="305"/>
      <c r="P270" s="305"/>
      <c r="Q270" s="305"/>
      <c r="R270" s="305"/>
      <c r="S270" s="305"/>
      <c r="T270" s="305"/>
      <c r="U270" s="305"/>
      <c r="V270" s="305"/>
      <c r="W270" s="305"/>
    </row>
    <row r="271" spans="3:23" s="143" customFormat="1">
      <c r="C271" s="305"/>
      <c r="D271" s="305"/>
      <c r="E271" s="305"/>
      <c r="F271" s="305"/>
      <c r="G271" s="305"/>
      <c r="H271" s="305"/>
      <c r="I271" s="305"/>
      <c r="J271" s="305"/>
      <c r="K271" s="305"/>
      <c r="L271" s="305"/>
      <c r="M271" s="305"/>
      <c r="N271" s="305"/>
      <c r="O271" s="305"/>
      <c r="P271" s="305"/>
      <c r="Q271" s="305"/>
      <c r="R271" s="305"/>
      <c r="S271" s="305"/>
      <c r="T271" s="305"/>
      <c r="U271" s="305"/>
      <c r="V271" s="305"/>
      <c r="W271" s="305"/>
    </row>
    <row r="272" spans="3:23" s="143" customFormat="1">
      <c r="C272" s="305"/>
      <c r="D272" s="305"/>
      <c r="E272" s="305"/>
      <c r="F272" s="305"/>
      <c r="G272" s="305"/>
      <c r="H272" s="305"/>
      <c r="I272" s="305"/>
      <c r="J272" s="305"/>
      <c r="K272" s="305"/>
      <c r="L272" s="305"/>
      <c r="M272" s="305"/>
      <c r="N272" s="305"/>
      <c r="O272" s="305"/>
      <c r="P272" s="305"/>
      <c r="Q272" s="305"/>
      <c r="R272" s="305"/>
      <c r="S272" s="305"/>
      <c r="T272" s="305"/>
      <c r="U272" s="305"/>
      <c r="V272" s="305"/>
      <c r="W272" s="305"/>
    </row>
    <row r="273" spans="3:23" s="143" customFormat="1">
      <c r="C273" s="305"/>
      <c r="D273" s="305"/>
      <c r="E273" s="305"/>
      <c r="F273" s="305"/>
      <c r="G273" s="305"/>
      <c r="H273" s="305"/>
      <c r="I273" s="305"/>
      <c r="J273" s="305"/>
      <c r="K273" s="305"/>
      <c r="L273" s="305"/>
      <c r="M273" s="305"/>
      <c r="N273" s="305"/>
      <c r="O273" s="305"/>
      <c r="P273" s="305"/>
      <c r="Q273" s="305"/>
      <c r="R273" s="305"/>
      <c r="S273" s="305"/>
      <c r="T273" s="305"/>
      <c r="U273" s="305"/>
      <c r="V273" s="305"/>
      <c r="W273" s="305"/>
    </row>
    <row r="274" spans="3:23" s="143" customFormat="1">
      <c r="C274" s="305"/>
      <c r="D274" s="305"/>
      <c r="E274" s="305"/>
      <c r="F274" s="305"/>
      <c r="G274" s="305"/>
      <c r="H274" s="305"/>
      <c r="I274" s="305"/>
      <c r="J274" s="305"/>
      <c r="K274" s="305"/>
      <c r="L274" s="305"/>
      <c r="M274" s="305"/>
      <c r="N274" s="305"/>
      <c r="O274" s="305"/>
      <c r="P274" s="305"/>
      <c r="Q274" s="305"/>
      <c r="R274" s="305"/>
      <c r="S274" s="305"/>
      <c r="T274" s="305"/>
      <c r="U274" s="305"/>
      <c r="V274" s="305"/>
      <c r="W274" s="305"/>
    </row>
    <row r="275" spans="3:23" s="143" customFormat="1">
      <c r="C275" s="305"/>
      <c r="D275" s="305"/>
      <c r="E275" s="305"/>
      <c r="F275" s="305"/>
      <c r="G275" s="305"/>
      <c r="H275" s="305"/>
      <c r="I275" s="305"/>
      <c r="J275" s="305"/>
      <c r="K275" s="305"/>
      <c r="L275" s="305"/>
      <c r="M275" s="305"/>
      <c r="N275" s="305"/>
      <c r="O275" s="305"/>
      <c r="P275" s="305"/>
      <c r="Q275" s="305"/>
      <c r="R275" s="305"/>
      <c r="S275" s="305"/>
      <c r="T275" s="305"/>
      <c r="U275" s="305"/>
      <c r="V275" s="305"/>
      <c r="W275" s="305"/>
    </row>
    <row r="276" spans="3:23" s="143" customFormat="1">
      <c r="C276" s="305"/>
      <c r="D276" s="305"/>
      <c r="E276" s="305"/>
      <c r="F276" s="305"/>
      <c r="G276" s="305"/>
      <c r="H276" s="305"/>
      <c r="I276" s="305"/>
      <c r="J276" s="305"/>
      <c r="K276" s="305"/>
      <c r="L276" s="305"/>
      <c r="M276" s="305"/>
      <c r="N276" s="305"/>
      <c r="O276" s="305"/>
      <c r="P276" s="305"/>
      <c r="Q276" s="305"/>
      <c r="R276" s="305"/>
      <c r="S276" s="305"/>
      <c r="T276" s="305"/>
      <c r="U276" s="305"/>
      <c r="V276" s="305"/>
      <c r="W276" s="305"/>
    </row>
    <row r="277" spans="3:23" s="143" customFormat="1">
      <c r="C277" s="305"/>
      <c r="D277" s="305"/>
      <c r="E277" s="305"/>
      <c r="F277" s="305"/>
      <c r="G277" s="305"/>
      <c r="H277" s="305"/>
      <c r="I277" s="305"/>
      <c r="J277" s="305"/>
      <c r="K277" s="305"/>
      <c r="L277" s="305"/>
      <c r="M277" s="305"/>
      <c r="N277" s="305"/>
      <c r="O277" s="305"/>
      <c r="P277" s="305"/>
      <c r="Q277" s="305"/>
      <c r="R277" s="305"/>
      <c r="S277" s="305"/>
      <c r="T277" s="305"/>
      <c r="U277" s="305"/>
      <c r="V277" s="305"/>
      <c r="W277" s="305"/>
    </row>
    <row r="278" spans="3:23" s="143" customFormat="1">
      <c r="C278" s="305"/>
      <c r="D278" s="305"/>
      <c r="E278" s="305"/>
      <c r="F278" s="305"/>
      <c r="G278" s="305"/>
      <c r="H278" s="305"/>
      <c r="I278" s="305"/>
      <c r="J278" s="305"/>
      <c r="K278" s="305"/>
      <c r="L278" s="305"/>
      <c r="M278" s="305"/>
      <c r="N278" s="305"/>
      <c r="O278" s="305"/>
      <c r="P278" s="305"/>
      <c r="Q278" s="305"/>
      <c r="R278" s="305"/>
      <c r="S278" s="305"/>
      <c r="T278" s="305"/>
      <c r="U278" s="305"/>
      <c r="V278" s="305"/>
      <c r="W278" s="305"/>
    </row>
    <row r="279" spans="3:23" s="143" customFormat="1">
      <c r="C279" s="305"/>
      <c r="D279" s="305"/>
      <c r="E279" s="305"/>
      <c r="F279" s="305"/>
      <c r="G279" s="305"/>
      <c r="H279" s="305"/>
      <c r="I279" s="305"/>
      <c r="J279" s="305"/>
      <c r="K279" s="305"/>
      <c r="L279" s="305"/>
      <c r="M279" s="305"/>
      <c r="N279" s="305"/>
      <c r="O279" s="305"/>
      <c r="P279" s="305"/>
      <c r="Q279" s="305"/>
      <c r="R279" s="305"/>
      <c r="S279" s="305"/>
      <c r="T279" s="305"/>
      <c r="U279" s="305"/>
      <c r="V279" s="305"/>
      <c r="W279" s="305"/>
    </row>
    <row r="280" spans="3:23" s="143" customFormat="1">
      <c r="C280" s="305"/>
      <c r="D280" s="305"/>
      <c r="E280" s="305"/>
      <c r="F280" s="305"/>
      <c r="G280" s="305"/>
      <c r="H280" s="305"/>
      <c r="I280" s="305"/>
      <c r="J280" s="305"/>
      <c r="K280" s="305"/>
      <c r="L280" s="305"/>
      <c r="M280" s="305"/>
      <c r="N280" s="305"/>
      <c r="O280" s="305"/>
      <c r="P280" s="305"/>
      <c r="Q280" s="305"/>
      <c r="R280" s="305"/>
      <c r="S280" s="305"/>
      <c r="T280" s="305"/>
      <c r="U280" s="305"/>
      <c r="V280" s="305"/>
      <c r="W280" s="305"/>
    </row>
    <row r="281" spans="3:23" s="143" customFormat="1">
      <c r="C281" s="305"/>
      <c r="D281" s="305"/>
      <c r="E281" s="305"/>
      <c r="F281" s="305"/>
      <c r="G281" s="305"/>
      <c r="H281" s="305"/>
      <c r="I281" s="305"/>
      <c r="J281" s="305"/>
      <c r="K281" s="305"/>
      <c r="L281" s="305"/>
      <c r="M281" s="305"/>
      <c r="N281" s="305"/>
      <c r="O281" s="305"/>
      <c r="P281" s="305"/>
      <c r="Q281" s="305"/>
      <c r="R281" s="305"/>
      <c r="S281" s="305"/>
      <c r="T281" s="305"/>
      <c r="U281" s="305"/>
      <c r="V281" s="305"/>
      <c r="W281" s="305"/>
    </row>
    <row r="282" spans="3:23" s="143" customFormat="1">
      <c r="C282" s="305"/>
      <c r="D282" s="305"/>
      <c r="E282" s="305"/>
      <c r="F282" s="305"/>
      <c r="G282" s="305"/>
      <c r="H282" s="305"/>
      <c r="I282" s="305"/>
      <c r="J282" s="305"/>
      <c r="K282" s="305"/>
      <c r="L282" s="305"/>
      <c r="M282" s="305"/>
      <c r="N282" s="305"/>
      <c r="O282" s="305"/>
      <c r="P282" s="305"/>
      <c r="Q282" s="305"/>
      <c r="R282" s="305"/>
      <c r="S282" s="305"/>
      <c r="T282" s="305"/>
      <c r="U282" s="305"/>
      <c r="V282" s="305"/>
      <c r="W282" s="305"/>
    </row>
    <row r="283" spans="3:23" s="143" customFormat="1">
      <c r="C283" s="305"/>
      <c r="D283" s="305"/>
      <c r="E283" s="305"/>
      <c r="F283" s="305"/>
      <c r="G283" s="305"/>
      <c r="H283" s="305"/>
      <c r="I283" s="305"/>
      <c r="J283" s="305"/>
      <c r="K283" s="305"/>
      <c r="L283" s="305"/>
      <c r="M283" s="305"/>
      <c r="N283" s="305"/>
      <c r="O283" s="305"/>
      <c r="P283" s="305"/>
      <c r="Q283" s="305"/>
      <c r="R283" s="305"/>
      <c r="S283" s="305"/>
      <c r="T283" s="305"/>
      <c r="U283" s="305"/>
      <c r="V283" s="305"/>
      <c r="W283" s="305"/>
    </row>
    <row r="284" spans="3:23" s="143" customFormat="1">
      <c r="C284" s="305"/>
      <c r="D284" s="305"/>
      <c r="E284" s="305"/>
      <c r="F284" s="305"/>
      <c r="G284" s="305"/>
      <c r="H284" s="305"/>
      <c r="I284" s="305"/>
      <c r="J284" s="305"/>
      <c r="K284" s="305"/>
      <c r="L284" s="305"/>
      <c r="M284" s="305"/>
      <c r="N284" s="305"/>
      <c r="O284" s="305"/>
      <c r="P284" s="305"/>
      <c r="Q284" s="305"/>
      <c r="R284" s="305"/>
      <c r="S284" s="305"/>
      <c r="T284" s="305"/>
      <c r="U284" s="305"/>
      <c r="V284" s="305"/>
      <c r="W284" s="305"/>
    </row>
    <row r="285" spans="3:23" s="143" customFormat="1">
      <c r="C285" s="305"/>
      <c r="D285" s="305"/>
      <c r="E285" s="305"/>
      <c r="F285" s="305"/>
      <c r="G285" s="305"/>
      <c r="H285" s="305"/>
      <c r="I285" s="305"/>
      <c r="J285" s="305"/>
      <c r="K285" s="305"/>
      <c r="L285" s="305"/>
      <c r="M285" s="305"/>
      <c r="N285" s="305"/>
      <c r="O285" s="305"/>
      <c r="P285" s="305"/>
      <c r="Q285" s="305"/>
      <c r="R285" s="305"/>
      <c r="S285" s="305"/>
      <c r="T285" s="305"/>
      <c r="U285" s="305"/>
      <c r="V285" s="305"/>
      <c r="W285" s="305"/>
    </row>
    <row r="286" spans="3:23" s="143" customFormat="1">
      <c r="C286" s="305"/>
      <c r="D286" s="305"/>
      <c r="E286" s="305"/>
      <c r="F286" s="305"/>
      <c r="G286" s="305"/>
      <c r="H286" s="305"/>
      <c r="I286" s="305"/>
      <c r="J286" s="305"/>
      <c r="K286" s="305"/>
      <c r="L286" s="305"/>
      <c r="M286" s="305"/>
      <c r="N286" s="305"/>
      <c r="O286" s="305"/>
      <c r="P286" s="305"/>
      <c r="Q286" s="305"/>
      <c r="R286" s="305"/>
      <c r="S286" s="305"/>
      <c r="T286" s="305"/>
      <c r="U286" s="305"/>
      <c r="V286" s="305"/>
      <c r="W286" s="305"/>
    </row>
    <row r="287" spans="3:23" s="143" customFormat="1">
      <c r="C287" s="305"/>
      <c r="D287" s="305"/>
      <c r="E287" s="305"/>
      <c r="F287" s="305"/>
      <c r="G287" s="305"/>
      <c r="H287" s="305"/>
      <c r="I287" s="305"/>
      <c r="J287" s="305"/>
      <c r="K287" s="305"/>
      <c r="L287" s="305"/>
      <c r="M287" s="305"/>
      <c r="N287" s="305"/>
      <c r="O287" s="305"/>
      <c r="P287" s="305"/>
      <c r="Q287" s="305"/>
      <c r="R287" s="305"/>
      <c r="S287" s="305"/>
      <c r="T287" s="305"/>
      <c r="U287" s="305"/>
      <c r="V287" s="305"/>
      <c r="W287" s="305"/>
    </row>
    <row r="288" spans="3:23" s="143" customFormat="1">
      <c r="C288" s="305"/>
      <c r="D288" s="305"/>
      <c r="E288" s="305"/>
      <c r="F288" s="305"/>
      <c r="G288" s="305"/>
      <c r="H288" s="305"/>
      <c r="I288" s="305"/>
      <c r="J288" s="305"/>
      <c r="K288" s="305"/>
      <c r="L288" s="305"/>
      <c r="M288" s="305"/>
      <c r="N288" s="305"/>
      <c r="O288" s="305"/>
      <c r="P288" s="305"/>
      <c r="Q288" s="305"/>
      <c r="R288" s="305"/>
      <c r="S288" s="305"/>
      <c r="T288" s="305"/>
      <c r="U288" s="305"/>
      <c r="V288" s="305"/>
      <c r="W288" s="305"/>
    </row>
    <row r="289" spans="3:23" s="143" customFormat="1">
      <c r="C289" s="305"/>
      <c r="D289" s="305"/>
      <c r="E289" s="305"/>
      <c r="F289" s="305"/>
      <c r="G289" s="305"/>
      <c r="H289" s="305"/>
      <c r="I289" s="305"/>
      <c r="J289" s="305"/>
      <c r="K289" s="305"/>
      <c r="L289" s="305"/>
      <c r="M289" s="305"/>
      <c r="N289" s="305"/>
      <c r="O289" s="305"/>
      <c r="P289" s="305"/>
      <c r="Q289" s="305"/>
      <c r="R289" s="305"/>
      <c r="S289" s="305"/>
      <c r="T289" s="305"/>
      <c r="U289" s="305"/>
      <c r="V289" s="305"/>
      <c r="W289" s="305"/>
    </row>
    <row r="290" spans="3:23" s="143" customFormat="1">
      <c r="C290" s="305"/>
      <c r="D290" s="305"/>
      <c r="E290" s="305"/>
      <c r="F290" s="305"/>
      <c r="G290" s="305"/>
      <c r="H290" s="305"/>
      <c r="I290" s="305"/>
      <c r="J290" s="305"/>
      <c r="K290" s="305"/>
      <c r="L290" s="305"/>
      <c r="M290" s="305"/>
      <c r="N290" s="305"/>
      <c r="O290" s="305"/>
      <c r="P290" s="305"/>
      <c r="Q290" s="305"/>
      <c r="R290" s="305"/>
      <c r="S290" s="305"/>
      <c r="T290" s="305"/>
      <c r="U290" s="305"/>
      <c r="V290" s="305"/>
      <c r="W290" s="305"/>
    </row>
    <row r="291" spans="3:23" s="143" customFormat="1">
      <c r="C291" s="305"/>
      <c r="D291" s="305"/>
      <c r="E291" s="305"/>
      <c r="F291" s="305"/>
      <c r="G291" s="305"/>
      <c r="H291" s="305"/>
      <c r="I291" s="305"/>
      <c r="J291" s="305"/>
      <c r="K291" s="305"/>
      <c r="L291" s="305"/>
      <c r="M291" s="305"/>
      <c r="N291" s="305"/>
      <c r="O291" s="305"/>
      <c r="P291" s="305"/>
      <c r="Q291" s="305"/>
      <c r="R291" s="305"/>
      <c r="S291" s="305"/>
      <c r="T291" s="305"/>
      <c r="U291" s="305"/>
      <c r="V291" s="305"/>
      <c r="W291" s="305"/>
    </row>
    <row r="292" spans="3:23" s="143" customFormat="1">
      <c r="C292" s="305"/>
      <c r="D292" s="305"/>
      <c r="E292" s="305"/>
      <c r="F292" s="305"/>
      <c r="G292" s="305"/>
      <c r="H292" s="305"/>
      <c r="I292" s="305"/>
      <c r="J292" s="305"/>
      <c r="K292" s="305"/>
      <c r="L292" s="305"/>
      <c r="M292" s="305"/>
      <c r="N292" s="305"/>
      <c r="O292" s="305"/>
      <c r="P292" s="305"/>
      <c r="Q292" s="305"/>
      <c r="R292" s="305"/>
      <c r="S292" s="305"/>
      <c r="T292" s="305"/>
      <c r="U292" s="305"/>
      <c r="V292" s="305"/>
      <c r="W292" s="305"/>
    </row>
    <row r="293" spans="3:23" s="143" customFormat="1">
      <c r="C293" s="305"/>
      <c r="D293" s="305"/>
      <c r="E293" s="305"/>
      <c r="F293" s="305"/>
      <c r="G293" s="305"/>
      <c r="H293" s="305"/>
      <c r="I293" s="305"/>
      <c r="J293" s="305"/>
      <c r="K293" s="305"/>
      <c r="L293" s="305"/>
      <c r="M293" s="305"/>
      <c r="N293" s="305"/>
      <c r="O293" s="305"/>
      <c r="P293" s="305"/>
      <c r="Q293" s="305"/>
      <c r="R293" s="305"/>
      <c r="S293" s="305"/>
      <c r="T293" s="305"/>
      <c r="U293" s="305"/>
      <c r="V293" s="305"/>
      <c r="W293" s="305"/>
    </row>
    <row r="294" spans="3:23" s="143" customFormat="1">
      <c r="C294" s="305"/>
      <c r="D294" s="305"/>
      <c r="E294" s="305"/>
      <c r="F294" s="305"/>
      <c r="G294" s="305"/>
      <c r="H294" s="305"/>
      <c r="I294" s="305"/>
      <c r="J294" s="305"/>
      <c r="K294" s="305"/>
      <c r="L294" s="305"/>
      <c r="M294" s="305"/>
      <c r="N294" s="305"/>
      <c r="O294" s="305"/>
      <c r="P294" s="305"/>
      <c r="Q294" s="305"/>
      <c r="R294" s="305"/>
      <c r="S294" s="305"/>
      <c r="T294" s="305"/>
      <c r="U294" s="305"/>
      <c r="V294" s="305"/>
      <c r="W294" s="305"/>
    </row>
    <row r="295" spans="3:23" s="143" customFormat="1">
      <c r="C295" s="305"/>
      <c r="D295" s="305"/>
      <c r="E295" s="305"/>
      <c r="F295" s="305"/>
      <c r="G295" s="305"/>
      <c r="H295" s="305"/>
      <c r="I295" s="305"/>
      <c r="J295" s="305"/>
      <c r="K295" s="305"/>
      <c r="L295" s="305"/>
      <c r="M295" s="305"/>
      <c r="N295" s="305"/>
      <c r="O295" s="305"/>
      <c r="P295" s="305"/>
      <c r="Q295" s="305"/>
      <c r="R295" s="305"/>
      <c r="S295" s="305"/>
      <c r="T295" s="305"/>
      <c r="U295" s="305"/>
      <c r="V295" s="305"/>
      <c r="W295" s="305"/>
    </row>
    <row r="296" spans="3:23" s="143" customFormat="1">
      <c r="C296" s="305"/>
      <c r="D296" s="305"/>
      <c r="E296" s="305"/>
      <c r="F296" s="305"/>
      <c r="G296" s="305"/>
      <c r="H296" s="305"/>
      <c r="I296" s="305"/>
      <c r="J296" s="305"/>
      <c r="K296" s="305"/>
      <c r="L296" s="305"/>
      <c r="M296" s="305"/>
      <c r="N296" s="305"/>
      <c r="O296" s="305"/>
      <c r="P296" s="305"/>
      <c r="Q296" s="305"/>
      <c r="R296" s="305"/>
      <c r="S296" s="305"/>
      <c r="T296" s="305"/>
      <c r="U296" s="305"/>
      <c r="V296" s="305"/>
      <c r="W296" s="305"/>
    </row>
    <row r="297" spans="3:23" s="143" customFormat="1">
      <c r="C297" s="305"/>
      <c r="D297" s="305"/>
      <c r="E297" s="305"/>
      <c r="F297" s="305"/>
      <c r="G297" s="305"/>
      <c r="H297" s="305"/>
      <c r="I297" s="305"/>
      <c r="J297" s="305"/>
      <c r="K297" s="305"/>
      <c r="L297" s="305"/>
      <c r="M297" s="305"/>
      <c r="N297" s="305"/>
      <c r="O297" s="305"/>
      <c r="P297" s="305"/>
      <c r="Q297" s="305"/>
      <c r="R297" s="305"/>
      <c r="S297" s="305"/>
      <c r="T297" s="305"/>
      <c r="U297" s="305"/>
      <c r="V297" s="305"/>
      <c r="W297" s="305"/>
    </row>
    <row r="298" spans="3:23" s="143" customFormat="1">
      <c r="C298" s="305"/>
      <c r="D298" s="305"/>
      <c r="E298" s="305"/>
      <c r="F298" s="305"/>
      <c r="G298" s="305"/>
      <c r="H298" s="305"/>
      <c r="I298" s="305"/>
      <c r="J298" s="305"/>
      <c r="K298" s="305"/>
      <c r="L298" s="305"/>
      <c r="M298" s="305"/>
      <c r="N298" s="305"/>
      <c r="O298" s="305"/>
      <c r="P298" s="305"/>
      <c r="Q298" s="305"/>
      <c r="R298" s="305"/>
      <c r="S298" s="305"/>
      <c r="T298" s="305"/>
      <c r="U298" s="305"/>
      <c r="V298" s="305"/>
      <c r="W298" s="305"/>
    </row>
    <row r="299" spans="3:23" s="143" customFormat="1">
      <c r="C299" s="305"/>
      <c r="D299" s="305"/>
      <c r="E299" s="305"/>
      <c r="F299" s="305"/>
      <c r="G299" s="305"/>
      <c r="H299" s="305"/>
      <c r="I299" s="305"/>
      <c r="J299" s="305"/>
      <c r="K299" s="305"/>
      <c r="L299" s="305"/>
      <c r="M299" s="305"/>
      <c r="N299" s="305"/>
      <c r="O299" s="305"/>
      <c r="P299" s="305"/>
      <c r="Q299" s="305"/>
      <c r="R299" s="305"/>
      <c r="S299" s="305"/>
      <c r="T299" s="305"/>
      <c r="U299" s="305"/>
      <c r="V299" s="305"/>
      <c r="W299" s="305"/>
    </row>
    <row r="300" spans="3:23" s="143" customFormat="1">
      <c r="C300" s="305"/>
      <c r="D300" s="305"/>
      <c r="E300" s="305"/>
      <c r="F300" s="305"/>
      <c r="G300" s="305"/>
      <c r="H300" s="305"/>
      <c r="I300" s="305"/>
      <c r="J300" s="305"/>
      <c r="K300" s="305"/>
      <c r="L300" s="305"/>
      <c r="M300" s="305"/>
      <c r="N300" s="305"/>
      <c r="O300" s="305"/>
      <c r="P300" s="305"/>
      <c r="Q300" s="305"/>
      <c r="R300" s="305"/>
      <c r="S300" s="305"/>
      <c r="T300" s="305"/>
      <c r="U300" s="305"/>
      <c r="V300" s="305"/>
      <c r="W300" s="305"/>
    </row>
    <row r="301" spans="3:23" s="143" customFormat="1">
      <c r="C301" s="305"/>
      <c r="D301" s="305"/>
      <c r="E301" s="305"/>
      <c r="F301" s="305"/>
      <c r="G301" s="305"/>
      <c r="H301" s="305"/>
      <c r="I301" s="305"/>
      <c r="J301" s="305"/>
      <c r="K301" s="305"/>
      <c r="L301" s="305"/>
      <c r="M301" s="305"/>
      <c r="N301" s="305"/>
      <c r="O301" s="305"/>
      <c r="P301" s="305"/>
      <c r="Q301" s="305"/>
      <c r="R301" s="305"/>
      <c r="S301" s="305"/>
      <c r="T301" s="305"/>
      <c r="U301" s="305"/>
      <c r="V301" s="305"/>
      <c r="W301" s="305"/>
    </row>
    <row r="302" spans="3:23" s="143" customFormat="1">
      <c r="C302" s="305"/>
      <c r="D302" s="305"/>
      <c r="E302" s="305"/>
      <c r="F302" s="305"/>
      <c r="G302" s="305"/>
      <c r="H302" s="305"/>
      <c r="I302" s="305"/>
      <c r="J302" s="305"/>
      <c r="K302" s="305"/>
      <c r="L302" s="305"/>
      <c r="M302" s="305"/>
      <c r="N302" s="305"/>
      <c r="O302" s="305"/>
      <c r="P302" s="305"/>
      <c r="Q302" s="305"/>
      <c r="R302" s="305"/>
      <c r="S302" s="305"/>
      <c r="T302" s="305"/>
      <c r="U302" s="305"/>
      <c r="V302" s="305"/>
      <c r="W302" s="305"/>
    </row>
    <row r="303" spans="3:23" s="143" customFormat="1">
      <c r="C303" s="305"/>
      <c r="D303" s="305"/>
      <c r="E303" s="305"/>
      <c r="F303" s="305"/>
      <c r="G303" s="305"/>
      <c r="H303" s="305"/>
      <c r="I303" s="305"/>
      <c r="J303" s="305"/>
      <c r="K303" s="305"/>
      <c r="L303" s="305"/>
      <c r="M303" s="305"/>
      <c r="N303" s="305"/>
      <c r="O303" s="305"/>
      <c r="P303" s="305"/>
      <c r="Q303" s="305"/>
      <c r="R303" s="305"/>
      <c r="S303" s="305"/>
      <c r="T303" s="305"/>
      <c r="U303" s="305"/>
      <c r="V303" s="305"/>
      <c r="W303" s="305"/>
    </row>
    <row r="304" spans="3:23" s="143" customFormat="1">
      <c r="C304" s="305"/>
      <c r="D304" s="305"/>
      <c r="E304" s="305"/>
      <c r="F304" s="305"/>
      <c r="G304" s="305"/>
      <c r="H304" s="305"/>
      <c r="I304" s="305"/>
      <c r="J304" s="305"/>
      <c r="K304" s="305"/>
      <c r="L304" s="305"/>
      <c r="M304" s="305"/>
      <c r="N304" s="305"/>
      <c r="O304" s="305"/>
      <c r="P304" s="305"/>
      <c r="Q304" s="305"/>
      <c r="R304" s="305"/>
      <c r="S304" s="305"/>
      <c r="T304" s="305"/>
      <c r="U304" s="305"/>
      <c r="V304" s="305"/>
      <c r="W304" s="305"/>
    </row>
    <row r="305" spans="3:23" s="143" customFormat="1">
      <c r="C305" s="305"/>
      <c r="D305" s="305"/>
      <c r="E305" s="305"/>
      <c r="F305" s="305"/>
      <c r="G305" s="305"/>
      <c r="H305" s="305"/>
      <c r="I305" s="305"/>
      <c r="J305" s="305"/>
      <c r="K305" s="305"/>
      <c r="L305" s="305"/>
      <c r="M305" s="305"/>
      <c r="N305" s="305"/>
      <c r="O305" s="305"/>
      <c r="P305" s="305"/>
      <c r="Q305" s="305"/>
      <c r="R305" s="305"/>
      <c r="S305" s="305"/>
      <c r="T305" s="305"/>
      <c r="U305" s="305"/>
      <c r="V305" s="305"/>
      <c r="W305" s="305"/>
    </row>
    <row r="306" spans="3:23" s="143" customFormat="1">
      <c r="C306" s="305"/>
      <c r="D306" s="305"/>
      <c r="E306" s="305"/>
      <c r="F306" s="305"/>
      <c r="G306" s="305"/>
      <c r="H306" s="305"/>
      <c r="I306" s="305"/>
      <c r="J306" s="305"/>
      <c r="K306" s="305"/>
      <c r="L306" s="305"/>
      <c r="M306" s="305"/>
      <c r="N306" s="305"/>
      <c r="O306" s="305"/>
      <c r="P306" s="305"/>
      <c r="Q306" s="305"/>
      <c r="R306" s="305"/>
      <c r="S306" s="305"/>
      <c r="T306" s="305"/>
      <c r="U306" s="305"/>
      <c r="V306" s="305"/>
      <c r="W306" s="305"/>
    </row>
    <row r="307" spans="3:23" s="143" customFormat="1">
      <c r="C307" s="305"/>
      <c r="D307" s="305"/>
      <c r="E307" s="305"/>
      <c r="F307" s="305"/>
      <c r="G307" s="305"/>
      <c r="H307" s="305"/>
      <c r="I307" s="305"/>
      <c r="J307" s="305"/>
      <c r="K307" s="305"/>
      <c r="L307" s="305"/>
      <c r="M307" s="305"/>
      <c r="N307" s="305"/>
      <c r="O307" s="305"/>
      <c r="P307" s="305"/>
      <c r="Q307" s="305"/>
      <c r="R307" s="305"/>
      <c r="S307" s="305"/>
      <c r="T307" s="305"/>
      <c r="U307" s="305"/>
      <c r="V307" s="305"/>
      <c r="W307" s="305"/>
    </row>
    <row r="308" spans="3:23" s="143" customFormat="1">
      <c r="C308" s="305"/>
      <c r="D308" s="305"/>
      <c r="E308" s="305"/>
      <c r="F308" s="305"/>
      <c r="G308" s="305"/>
      <c r="H308" s="305"/>
      <c r="I308" s="305"/>
      <c r="J308" s="305"/>
      <c r="K308" s="305"/>
      <c r="L308" s="305"/>
      <c r="M308" s="305"/>
      <c r="N308" s="305"/>
      <c r="O308" s="305"/>
      <c r="P308" s="305"/>
      <c r="Q308" s="305"/>
      <c r="R308" s="305"/>
      <c r="S308" s="305"/>
      <c r="T308" s="305"/>
      <c r="U308" s="305"/>
      <c r="V308" s="305"/>
      <c r="W308" s="305"/>
    </row>
    <row r="309" spans="3:23" s="143" customFormat="1">
      <c r="C309" s="305"/>
      <c r="D309" s="305"/>
      <c r="E309" s="305"/>
      <c r="F309" s="305"/>
      <c r="G309" s="305"/>
      <c r="H309" s="305"/>
      <c r="I309" s="305"/>
      <c r="J309" s="305"/>
      <c r="K309" s="305"/>
      <c r="L309" s="305"/>
      <c r="M309" s="305"/>
      <c r="N309" s="305"/>
      <c r="O309" s="305"/>
      <c r="P309" s="305"/>
      <c r="Q309" s="305"/>
      <c r="R309" s="305"/>
      <c r="S309" s="305"/>
      <c r="T309" s="305"/>
      <c r="U309" s="305"/>
      <c r="V309" s="305"/>
      <c r="W309" s="305"/>
    </row>
    <row r="310" spans="3:23" s="143" customFormat="1">
      <c r="C310" s="305"/>
      <c r="D310" s="305"/>
      <c r="E310" s="305"/>
      <c r="F310" s="305"/>
      <c r="G310" s="305"/>
      <c r="H310" s="305"/>
      <c r="I310" s="305"/>
      <c r="J310" s="305"/>
      <c r="K310" s="305"/>
      <c r="L310" s="305"/>
      <c r="M310" s="305"/>
      <c r="N310" s="305"/>
      <c r="O310" s="305"/>
      <c r="P310" s="305"/>
      <c r="Q310" s="305"/>
      <c r="R310" s="305"/>
      <c r="S310" s="305"/>
      <c r="T310" s="305"/>
      <c r="U310" s="305"/>
      <c r="V310" s="305"/>
      <c r="W310" s="305"/>
    </row>
    <row r="311" spans="3:23" s="143" customFormat="1">
      <c r="C311" s="305"/>
      <c r="D311" s="305"/>
      <c r="E311" s="305"/>
      <c r="F311" s="305"/>
      <c r="G311" s="305"/>
      <c r="H311" s="305"/>
      <c r="I311" s="305"/>
      <c r="J311" s="305"/>
      <c r="K311" s="305"/>
      <c r="L311" s="305"/>
      <c r="M311" s="305"/>
      <c r="N311" s="305"/>
      <c r="O311" s="305"/>
      <c r="P311" s="305"/>
      <c r="Q311" s="305"/>
      <c r="R311" s="305"/>
      <c r="S311" s="305"/>
      <c r="T311" s="305"/>
      <c r="U311" s="305"/>
      <c r="V311" s="305"/>
      <c r="W311" s="305"/>
    </row>
    <row r="312" spans="3:23" s="143" customFormat="1">
      <c r="C312" s="305"/>
      <c r="D312" s="305"/>
      <c r="E312" s="305"/>
      <c r="F312" s="305"/>
      <c r="G312" s="305"/>
      <c r="H312" s="305"/>
      <c r="I312" s="305"/>
      <c r="J312" s="305"/>
      <c r="K312" s="305"/>
      <c r="L312" s="305"/>
      <c r="M312" s="305"/>
      <c r="N312" s="305"/>
      <c r="O312" s="305"/>
      <c r="P312" s="305"/>
      <c r="Q312" s="305"/>
      <c r="R312" s="305"/>
      <c r="S312" s="305"/>
      <c r="T312" s="305"/>
      <c r="U312" s="305"/>
      <c r="V312" s="305"/>
      <c r="W312" s="305"/>
    </row>
    <row r="313" spans="3:23" s="143" customFormat="1">
      <c r="C313" s="305"/>
      <c r="D313" s="305"/>
      <c r="E313" s="305"/>
      <c r="F313" s="305"/>
      <c r="G313" s="305"/>
      <c r="H313" s="305"/>
      <c r="I313" s="305"/>
      <c r="J313" s="305"/>
      <c r="K313" s="305"/>
      <c r="L313" s="305"/>
      <c r="M313" s="305"/>
      <c r="N313" s="305"/>
      <c r="O313" s="305"/>
      <c r="P313" s="305"/>
      <c r="Q313" s="305"/>
      <c r="R313" s="305"/>
      <c r="S313" s="305"/>
      <c r="T313" s="305"/>
      <c r="U313" s="305"/>
      <c r="V313" s="305"/>
      <c r="W313" s="305"/>
    </row>
    <row r="314" spans="3:23" s="143" customFormat="1">
      <c r="C314" s="305"/>
      <c r="D314" s="305"/>
      <c r="E314" s="305"/>
      <c r="F314" s="305"/>
      <c r="G314" s="305"/>
      <c r="H314" s="305"/>
      <c r="I314" s="305"/>
      <c r="J314" s="305"/>
      <c r="K314" s="305"/>
      <c r="L314" s="305"/>
      <c r="M314" s="305"/>
      <c r="N314" s="305"/>
      <c r="O314" s="305"/>
      <c r="P314" s="305"/>
      <c r="Q314" s="305"/>
      <c r="R314" s="305"/>
      <c r="S314" s="305"/>
      <c r="T314" s="305"/>
      <c r="U314" s="305"/>
      <c r="V314" s="305"/>
      <c r="W314" s="305"/>
    </row>
    <row r="315" spans="3:23" s="143" customFormat="1">
      <c r="C315" s="305"/>
      <c r="D315" s="305"/>
      <c r="E315" s="305"/>
      <c r="F315" s="305"/>
      <c r="G315" s="305"/>
      <c r="H315" s="305"/>
      <c r="I315" s="305"/>
      <c r="J315" s="305"/>
      <c r="K315" s="305"/>
      <c r="L315" s="305"/>
      <c r="M315" s="305"/>
      <c r="N315" s="305"/>
      <c r="O315" s="305"/>
      <c r="P315" s="305"/>
      <c r="Q315" s="305"/>
      <c r="R315" s="305"/>
      <c r="S315" s="305"/>
      <c r="T315" s="305"/>
      <c r="U315" s="305"/>
      <c r="V315" s="305"/>
      <c r="W315" s="305"/>
    </row>
    <row r="316" spans="3:23" s="143" customFormat="1">
      <c r="C316" s="305"/>
      <c r="D316" s="305"/>
      <c r="E316" s="305"/>
      <c r="F316" s="305"/>
      <c r="G316" s="305"/>
      <c r="H316" s="305"/>
      <c r="I316" s="305"/>
      <c r="J316" s="305"/>
      <c r="K316" s="305"/>
      <c r="L316" s="305"/>
      <c r="M316" s="305"/>
      <c r="N316" s="305"/>
      <c r="O316" s="305"/>
      <c r="P316" s="305"/>
      <c r="Q316" s="305"/>
      <c r="R316" s="305"/>
      <c r="S316" s="305"/>
      <c r="T316" s="305"/>
      <c r="U316" s="305"/>
      <c r="V316" s="305"/>
      <c r="W316" s="305"/>
    </row>
    <row r="317" spans="3:23" s="143" customFormat="1">
      <c r="C317" s="305"/>
      <c r="D317" s="305"/>
      <c r="E317" s="305"/>
      <c r="F317" s="305"/>
      <c r="G317" s="305"/>
      <c r="H317" s="305"/>
      <c r="I317" s="305"/>
      <c r="J317" s="305"/>
      <c r="K317" s="305"/>
      <c r="L317" s="305"/>
      <c r="M317" s="305"/>
      <c r="N317" s="305"/>
      <c r="O317" s="305"/>
      <c r="P317" s="305"/>
      <c r="Q317" s="305"/>
      <c r="R317" s="305"/>
      <c r="S317" s="305"/>
      <c r="T317" s="305"/>
      <c r="U317" s="305"/>
      <c r="V317" s="305"/>
      <c r="W317" s="305"/>
    </row>
    <row r="318" spans="3:23" s="143" customFormat="1">
      <c r="C318" s="305"/>
      <c r="D318" s="305"/>
      <c r="E318" s="305"/>
      <c r="F318" s="305"/>
      <c r="G318" s="305"/>
      <c r="H318" s="305"/>
      <c r="I318" s="305"/>
      <c r="J318" s="305"/>
      <c r="K318" s="305"/>
      <c r="L318" s="305"/>
      <c r="M318" s="305"/>
      <c r="N318" s="305"/>
      <c r="O318" s="305"/>
      <c r="P318" s="305"/>
      <c r="Q318" s="305"/>
      <c r="R318" s="305"/>
      <c r="S318" s="305"/>
      <c r="T318" s="305"/>
      <c r="U318" s="305"/>
      <c r="V318" s="305"/>
      <c r="W318" s="305"/>
    </row>
    <row r="319" spans="3:23" s="143" customFormat="1">
      <c r="C319" s="305"/>
      <c r="D319" s="305"/>
      <c r="E319" s="305"/>
      <c r="F319" s="305"/>
      <c r="G319" s="305"/>
      <c r="H319" s="305"/>
      <c r="I319" s="305"/>
      <c r="J319" s="305"/>
      <c r="K319" s="305"/>
      <c r="L319" s="305"/>
      <c r="M319" s="305"/>
      <c r="N319" s="305"/>
      <c r="O319" s="305"/>
      <c r="P319" s="305"/>
      <c r="Q319" s="305"/>
      <c r="R319" s="305"/>
      <c r="S319" s="305"/>
      <c r="T319" s="305"/>
      <c r="U319" s="305"/>
      <c r="V319" s="305"/>
      <c r="W319" s="305"/>
    </row>
    <row r="320" spans="3:23" s="143" customFormat="1">
      <c r="C320" s="305"/>
      <c r="D320" s="305"/>
      <c r="E320" s="305"/>
      <c r="F320" s="305"/>
      <c r="G320" s="305"/>
      <c r="H320" s="305"/>
      <c r="I320" s="305"/>
      <c r="J320" s="305"/>
      <c r="K320" s="305"/>
      <c r="L320" s="305"/>
      <c r="M320" s="305"/>
      <c r="N320" s="305"/>
      <c r="O320" s="305"/>
      <c r="P320" s="305"/>
      <c r="Q320" s="305"/>
      <c r="R320" s="305"/>
      <c r="S320" s="305"/>
      <c r="T320" s="305"/>
      <c r="U320" s="305"/>
      <c r="V320" s="305"/>
      <c r="W320" s="305"/>
    </row>
    <row r="321" spans="3:23" s="143" customFormat="1">
      <c r="C321" s="305"/>
      <c r="D321" s="305"/>
      <c r="E321" s="305"/>
      <c r="F321" s="305"/>
      <c r="G321" s="305"/>
      <c r="H321" s="305"/>
      <c r="I321" s="305"/>
      <c r="J321" s="305"/>
      <c r="K321" s="305"/>
      <c r="L321" s="305"/>
      <c r="M321" s="305"/>
      <c r="N321" s="305"/>
      <c r="O321" s="305"/>
      <c r="P321" s="305"/>
      <c r="Q321" s="305"/>
      <c r="R321" s="305"/>
      <c r="S321" s="305"/>
      <c r="T321" s="305"/>
      <c r="U321" s="305"/>
      <c r="V321" s="305"/>
      <c r="W321" s="305"/>
    </row>
    <row r="322" spans="3:23" s="143" customFormat="1">
      <c r="C322" s="305"/>
      <c r="D322" s="305"/>
      <c r="E322" s="305"/>
      <c r="F322" s="305"/>
      <c r="G322" s="305"/>
      <c r="H322" s="305"/>
      <c r="I322" s="305"/>
      <c r="J322" s="305"/>
      <c r="K322" s="305"/>
      <c r="L322" s="305"/>
      <c r="M322" s="305"/>
      <c r="N322" s="305"/>
      <c r="O322" s="305"/>
      <c r="P322" s="305"/>
      <c r="Q322" s="305"/>
      <c r="R322" s="305"/>
      <c r="S322" s="305"/>
      <c r="T322" s="305"/>
      <c r="U322" s="305"/>
      <c r="V322" s="305"/>
      <c r="W322" s="305"/>
    </row>
    <row r="323" spans="3:23" s="143" customFormat="1">
      <c r="C323" s="305"/>
      <c r="D323" s="305"/>
      <c r="E323" s="305"/>
      <c r="F323" s="305"/>
      <c r="G323" s="305"/>
      <c r="H323" s="305"/>
      <c r="I323" s="305"/>
      <c r="J323" s="305"/>
      <c r="K323" s="305"/>
      <c r="L323" s="305"/>
      <c r="M323" s="305"/>
      <c r="N323" s="305"/>
      <c r="O323" s="305"/>
      <c r="P323" s="305"/>
      <c r="Q323" s="305"/>
      <c r="R323" s="305"/>
      <c r="S323" s="305"/>
      <c r="T323" s="305"/>
      <c r="U323" s="305"/>
      <c r="V323" s="305"/>
      <c r="W323" s="305"/>
    </row>
    <row r="324" spans="3:23" s="143" customFormat="1">
      <c r="C324" s="305"/>
      <c r="D324" s="305"/>
      <c r="E324" s="305"/>
      <c r="F324" s="305"/>
      <c r="G324" s="305"/>
      <c r="H324" s="305"/>
      <c r="I324" s="305"/>
      <c r="J324" s="305"/>
      <c r="K324" s="305"/>
      <c r="L324" s="305"/>
      <c r="M324" s="305"/>
      <c r="N324" s="305"/>
      <c r="O324" s="305"/>
      <c r="P324" s="305"/>
      <c r="Q324" s="305"/>
      <c r="R324" s="305"/>
      <c r="S324" s="305"/>
      <c r="T324" s="305"/>
      <c r="U324" s="305"/>
      <c r="V324" s="305"/>
      <c r="W324" s="305"/>
    </row>
    <row r="325" spans="3:23" s="143" customFormat="1">
      <c r="C325" s="305"/>
      <c r="D325" s="305"/>
      <c r="E325" s="305"/>
      <c r="F325" s="305"/>
      <c r="G325" s="305"/>
      <c r="H325" s="305"/>
      <c r="I325" s="305"/>
      <c r="J325" s="305"/>
      <c r="K325" s="305"/>
      <c r="L325" s="305"/>
      <c r="M325" s="305"/>
      <c r="N325" s="305"/>
      <c r="O325" s="305"/>
      <c r="P325" s="305"/>
      <c r="Q325" s="305"/>
      <c r="R325" s="305"/>
      <c r="S325" s="305"/>
      <c r="T325" s="305"/>
      <c r="U325" s="305"/>
      <c r="V325" s="305"/>
      <c r="W325" s="305"/>
    </row>
    <row r="326" spans="3:23" s="143" customFormat="1">
      <c r="C326" s="305"/>
      <c r="D326" s="305"/>
      <c r="E326" s="305"/>
      <c r="F326" s="305"/>
      <c r="G326" s="305"/>
      <c r="H326" s="305"/>
      <c r="I326" s="305"/>
      <c r="J326" s="305"/>
      <c r="K326" s="305"/>
      <c r="L326" s="305"/>
      <c r="M326" s="305"/>
      <c r="N326" s="305"/>
      <c r="O326" s="305"/>
      <c r="P326" s="305"/>
      <c r="Q326" s="305"/>
      <c r="R326" s="305"/>
      <c r="S326" s="305"/>
      <c r="T326" s="305"/>
      <c r="U326" s="305"/>
      <c r="V326" s="305"/>
      <c r="W326" s="305"/>
    </row>
    <row r="327" spans="3:23" s="143" customFormat="1">
      <c r="C327" s="305"/>
      <c r="D327" s="305"/>
      <c r="E327" s="305"/>
      <c r="F327" s="305"/>
      <c r="G327" s="305"/>
      <c r="H327" s="305"/>
      <c r="I327" s="305"/>
      <c r="J327" s="305"/>
      <c r="K327" s="305"/>
      <c r="L327" s="305"/>
      <c r="M327" s="305"/>
      <c r="N327" s="305"/>
      <c r="O327" s="305"/>
      <c r="P327" s="305"/>
      <c r="Q327" s="305"/>
      <c r="R327" s="305"/>
      <c r="S327" s="305"/>
      <c r="T327" s="305"/>
      <c r="U327" s="305"/>
      <c r="V327" s="305"/>
      <c r="W327" s="305"/>
    </row>
    <row r="328" spans="3:23" s="143" customFormat="1">
      <c r="C328" s="305"/>
      <c r="D328" s="305"/>
      <c r="E328" s="305"/>
      <c r="F328" s="305"/>
      <c r="G328" s="305"/>
      <c r="H328" s="305"/>
      <c r="I328" s="305"/>
      <c r="J328" s="305"/>
      <c r="K328" s="305"/>
      <c r="L328" s="305"/>
      <c r="M328" s="305"/>
      <c r="N328" s="305"/>
      <c r="O328" s="305"/>
      <c r="P328" s="305"/>
      <c r="Q328" s="305"/>
      <c r="R328" s="305"/>
      <c r="S328" s="305"/>
      <c r="T328" s="305"/>
      <c r="U328" s="305"/>
      <c r="V328" s="305"/>
      <c r="W328" s="305"/>
    </row>
    <row r="329" spans="3:23" s="143" customFormat="1">
      <c r="C329" s="305"/>
      <c r="D329" s="305"/>
      <c r="E329" s="305"/>
      <c r="F329" s="305"/>
      <c r="G329" s="305"/>
      <c r="H329" s="305"/>
      <c r="I329" s="305"/>
      <c r="J329" s="305"/>
      <c r="K329" s="305"/>
      <c r="L329" s="305"/>
      <c r="M329" s="305"/>
      <c r="N329" s="305"/>
      <c r="O329" s="305"/>
      <c r="P329" s="305"/>
      <c r="Q329" s="305"/>
      <c r="R329" s="305"/>
      <c r="S329" s="305"/>
      <c r="T329" s="305"/>
      <c r="U329" s="305"/>
      <c r="V329" s="305"/>
      <c r="W329" s="305"/>
    </row>
    <row r="330" spans="3:23" s="143" customFormat="1">
      <c r="C330" s="305"/>
      <c r="D330" s="305"/>
      <c r="E330" s="305"/>
      <c r="F330" s="305"/>
      <c r="G330" s="305"/>
      <c r="H330" s="305"/>
      <c r="I330" s="305"/>
      <c r="J330" s="305"/>
      <c r="K330" s="305"/>
      <c r="L330" s="305"/>
      <c r="M330" s="305"/>
      <c r="N330" s="305"/>
      <c r="O330" s="305"/>
      <c r="P330" s="305"/>
      <c r="Q330" s="305"/>
      <c r="R330" s="305"/>
      <c r="S330" s="305"/>
      <c r="T330" s="305"/>
      <c r="U330" s="305"/>
      <c r="V330" s="305"/>
      <c r="W330" s="305"/>
    </row>
    <row r="331" spans="3:23" s="143" customFormat="1">
      <c r="C331" s="305"/>
      <c r="D331" s="305"/>
      <c r="E331" s="305"/>
      <c r="F331" s="305"/>
      <c r="G331" s="305"/>
      <c r="H331" s="305"/>
      <c r="I331" s="305"/>
      <c r="J331" s="305"/>
      <c r="K331" s="305"/>
      <c r="L331" s="305"/>
      <c r="M331" s="305"/>
      <c r="N331" s="305"/>
      <c r="O331" s="305"/>
      <c r="P331" s="305"/>
      <c r="Q331" s="305"/>
      <c r="R331" s="305"/>
      <c r="S331" s="305"/>
      <c r="T331" s="305"/>
      <c r="U331" s="305"/>
      <c r="V331" s="305"/>
      <c r="W331" s="305"/>
    </row>
    <row r="332" spans="3:23" s="143" customFormat="1">
      <c r="C332" s="305"/>
      <c r="D332" s="305"/>
      <c r="E332" s="305"/>
      <c r="F332" s="305"/>
      <c r="G332" s="305"/>
      <c r="H332" s="305"/>
      <c r="I332" s="305"/>
      <c r="J332" s="305"/>
      <c r="K332" s="305"/>
      <c r="L332" s="305"/>
      <c r="M332" s="305"/>
      <c r="N332" s="305"/>
      <c r="O332" s="305"/>
      <c r="P332" s="305"/>
      <c r="Q332" s="305"/>
      <c r="R332" s="305"/>
      <c r="S332" s="305"/>
      <c r="T332" s="305"/>
      <c r="U332" s="305"/>
      <c r="V332" s="305"/>
      <c r="W332" s="305"/>
    </row>
    <row r="333" spans="3:23" s="143" customFormat="1">
      <c r="C333" s="305"/>
      <c r="D333" s="305"/>
      <c r="E333" s="305"/>
      <c r="F333" s="305"/>
      <c r="G333" s="305"/>
      <c r="H333" s="305"/>
      <c r="I333" s="305"/>
      <c r="J333" s="305"/>
      <c r="K333" s="305"/>
      <c r="L333" s="305"/>
      <c r="M333" s="305"/>
      <c r="N333" s="305"/>
      <c r="O333" s="305"/>
      <c r="P333" s="305"/>
      <c r="Q333" s="305"/>
      <c r="R333" s="305"/>
      <c r="S333" s="305"/>
      <c r="T333" s="305"/>
      <c r="U333" s="305"/>
      <c r="V333" s="305"/>
      <c r="W333" s="305"/>
    </row>
    <row r="334" spans="3:23" s="143" customFormat="1">
      <c r="C334" s="305"/>
      <c r="D334" s="305"/>
      <c r="E334" s="305"/>
      <c r="F334" s="305"/>
      <c r="G334" s="305"/>
      <c r="H334" s="305"/>
      <c r="I334" s="305"/>
      <c r="J334" s="305"/>
      <c r="K334" s="305"/>
      <c r="L334" s="305"/>
      <c r="M334" s="305"/>
      <c r="N334" s="305"/>
      <c r="O334" s="305"/>
      <c r="P334" s="305"/>
      <c r="Q334" s="305"/>
      <c r="R334" s="305"/>
      <c r="S334" s="305"/>
      <c r="T334" s="305"/>
      <c r="U334" s="305"/>
      <c r="V334" s="305"/>
      <c r="W334" s="305"/>
    </row>
    <row r="335" spans="3:23" s="143" customFormat="1">
      <c r="C335" s="305"/>
      <c r="D335" s="305"/>
      <c r="E335" s="305"/>
      <c r="F335" s="305"/>
      <c r="G335" s="305"/>
      <c r="H335" s="305"/>
      <c r="I335" s="305"/>
      <c r="J335" s="305"/>
      <c r="K335" s="305"/>
      <c r="L335" s="305"/>
      <c r="M335" s="305"/>
      <c r="N335" s="305"/>
      <c r="O335" s="305"/>
      <c r="P335" s="305"/>
      <c r="Q335" s="305"/>
      <c r="R335" s="305"/>
      <c r="S335" s="305"/>
      <c r="T335" s="305"/>
      <c r="U335" s="305"/>
      <c r="V335" s="305"/>
      <c r="W335" s="305"/>
    </row>
    <row r="336" spans="3:23" s="143" customFormat="1">
      <c r="C336" s="305"/>
      <c r="D336" s="305"/>
      <c r="E336" s="305"/>
      <c r="F336" s="305"/>
      <c r="G336" s="305"/>
      <c r="H336" s="305"/>
      <c r="I336" s="305"/>
      <c r="J336" s="305"/>
      <c r="K336" s="305"/>
      <c r="L336" s="305"/>
      <c r="M336" s="305"/>
      <c r="N336" s="305"/>
      <c r="O336" s="305"/>
      <c r="P336" s="305"/>
      <c r="Q336" s="305"/>
      <c r="R336" s="305"/>
      <c r="S336" s="305"/>
      <c r="T336" s="305"/>
      <c r="U336" s="305"/>
      <c r="V336" s="305"/>
      <c r="W336" s="305"/>
    </row>
    <row r="337" spans="3:23" s="143" customFormat="1">
      <c r="C337" s="305"/>
      <c r="D337" s="305"/>
      <c r="E337" s="305"/>
      <c r="F337" s="305"/>
      <c r="G337" s="305"/>
      <c r="H337" s="305"/>
      <c r="I337" s="305"/>
      <c r="J337" s="305"/>
      <c r="K337" s="305"/>
      <c r="L337" s="305"/>
      <c r="M337" s="305"/>
      <c r="N337" s="305"/>
      <c r="O337" s="305"/>
      <c r="P337" s="305"/>
      <c r="Q337" s="305"/>
      <c r="R337" s="305"/>
      <c r="S337" s="305"/>
      <c r="T337" s="305"/>
      <c r="U337" s="305"/>
      <c r="V337" s="305"/>
      <c r="W337" s="305"/>
    </row>
    <row r="338" spans="3:23" s="143" customFormat="1">
      <c r="C338" s="305"/>
      <c r="D338" s="305"/>
      <c r="E338" s="305"/>
      <c r="F338" s="305"/>
      <c r="G338" s="305"/>
      <c r="H338" s="305"/>
      <c r="I338" s="305"/>
      <c r="J338" s="305"/>
      <c r="K338" s="305"/>
      <c r="L338" s="305"/>
      <c r="M338" s="305"/>
      <c r="N338" s="305"/>
      <c r="O338" s="305"/>
      <c r="P338" s="305"/>
      <c r="Q338" s="305"/>
      <c r="R338" s="305"/>
      <c r="S338" s="305"/>
      <c r="T338" s="305"/>
      <c r="U338" s="305"/>
      <c r="V338" s="305"/>
      <c r="W338" s="305"/>
    </row>
    <row r="339" spans="3:23" s="143" customFormat="1">
      <c r="C339" s="305"/>
      <c r="D339" s="305"/>
      <c r="E339" s="305"/>
      <c r="F339" s="305"/>
      <c r="G339" s="305"/>
      <c r="H339" s="305"/>
      <c r="I339" s="305"/>
      <c r="J339" s="305"/>
      <c r="K339" s="305"/>
      <c r="L339" s="305"/>
      <c r="M339" s="305"/>
      <c r="N339" s="305"/>
      <c r="O339" s="305"/>
      <c r="P339" s="305"/>
      <c r="Q339" s="305"/>
      <c r="R339" s="305"/>
      <c r="S339" s="305"/>
      <c r="T339" s="305"/>
      <c r="U339" s="305"/>
      <c r="V339" s="305"/>
      <c r="W339" s="305"/>
    </row>
    <row r="340" spans="3:23" s="143" customFormat="1">
      <c r="C340" s="305"/>
      <c r="D340" s="305"/>
      <c r="E340" s="305"/>
      <c r="F340" s="305"/>
      <c r="G340" s="305"/>
      <c r="H340" s="305"/>
      <c r="I340" s="305"/>
      <c r="J340" s="305"/>
      <c r="K340" s="305"/>
      <c r="L340" s="305"/>
      <c r="M340" s="305"/>
      <c r="N340" s="305"/>
      <c r="O340" s="305"/>
      <c r="P340" s="305"/>
      <c r="Q340" s="305"/>
      <c r="R340" s="305"/>
      <c r="S340" s="305"/>
      <c r="T340" s="305"/>
      <c r="U340" s="305"/>
      <c r="V340" s="305"/>
      <c r="W340" s="305"/>
    </row>
    <row r="341" spans="3:23" s="143" customFormat="1">
      <c r="C341" s="305"/>
      <c r="D341" s="305"/>
      <c r="E341" s="305"/>
      <c r="F341" s="305"/>
      <c r="G341" s="305"/>
      <c r="H341" s="305"/>
      <c r="I341" s="305"/>
      <c r="J341" s="305"/>
      <c r="K341" s="305"/>
      <c r="L341" s="305"/>
      <c r="M341" s="305"/>
      <c r="N341" s="305"/>
      <c r="O341" s="305"/>
      <c r="P341" s="305"/>
      <c r="Q341" s="305"/>
      <c r="R341" s="305"/>
      <c r="S341" s="305"/>
      <c r="T341" s="305"/>
      <c r="U341" s="305"/>
      <c r="V341" s="305"/>
      <c r="W341" s="305"/>
    </row>
    <row r="342" spans="3:23" s="143" customFormat="1">
      <c r="C342" s="305"/>
      <c r="D342" s="305"/>
      <c r="E342" s="305"/>
      <c r="F342" s="305"/>
      <c r="G342" s="305"/>
      <c r="H342" s="305"/>
      <c r="I342" s="305"/>
      <c r="J342" s="305"/>
      <c r="K342" s="305"/>
      <c r="L342" s="305"/>
      <c r="M342" s="305"/>
      <c r="N342" s="305"/>
      <c r="O342" s="305"/>
      <c r="P342" s="305"/>
      <c r="Q342" s="305"/>
      <c r="R342" s="305"/>
      <c r="S342" s="305"/>
      <c r="T342" s="305"/>
      <c r="U342" s="305"/>
      <c r="V342" s="305"/>
      <c r="W342" s="305"/>
    </row>
    <row r="343" spans="3:23" s="143" customFormat="1">
      <c r="C343" s="305"/>
      <c r="D343" s="305"/>
      <c r="E343" s="305"/>
      <c r="F343" s="305"/>
      <c r="G343" s="305"/>
      <c r="H343" s="305"/>
      <c r="I343" s="305"/>
      <c r="J343" s="305"/>
      <c r="K343" s="305"/>
      <c r="L343" s="305"/>
      <c r="M343" s="305"/>
      <c r="N343" s="305"/>
      <c r="O343" s="305"/>
      <c r="P343" s="305"/>
      <c r="Q343" s="305"/>
      <c r="R343" s="305"/>
      <c r="S343" s="305"/>
      <c r="T343" s="305"/>
      <c r="U343" s="305"/>
      <c r="V343" s="305"/>
      <c r="W343" s="305"/>
    </row>
    <row r="344" spans="3:23" s="143" customFormat="1">
      <c r="C344" s="305"/>
      <c r="D344" s="305"/>
      <c r="E344" s="305"/>
      <c r="F344" s="305"/>
      <c r="G344" s="305"/>
      <c r="H344" s="305"/>
      <c r="I344" s="305"/>
      <c r="J344" s="305"/>
      <c r="K344" s="305"/>
      <c r="L344" s="305"/>
      <c r="M344" s="305"/>
      <c r="N344" s="305"/>
      <c r="O344" s="305"/>
      <c r="P344" s="305"/>
      <c r="Q344" s="305"/>
      <c r="R344" s="305"/>
      <c r="S344" s="305"/>
      <c r="T344" s="305"/>
      <c r="U344" s="305"/>
      <c r="V344" s="305"/>
      <c r="W344" s="305"/>
    </row>
    <row r="345" spans="3:23" s="143" customFormat="1">
      <c r="C345" s="305"/>
      <c r="D345" s="305"/>
      <c r="E345" s="305"/>
      <c r="F345" s="305"/>
      <c r="G345" s="305"/>
      <c r="H345" s="305"/>
      <c r="I345" s="305"/>
      <c r="J345" s="305"/>
      <c r="K345" s="305"/>
      <c r="L345" s="305"/>
      <c r="M345" s="305"/>
      <c r="N345" s="305"/>
      <c r="O345" s="305"/>
      <c r="P345" s="305"/>
      <c r="Q345" s="305"/>
      <c r="R345" s="305"/>
      <c r="S345" s="305"/>
      <c r="T345" s="305"/>
      <c r="U345" s="305"/>
      <c r="V345" s="305"/>
      <c r="W345" s="305"/>
    </row>
    <row r="346" spans="3:23" s="143" customFormat="1">
      <c r="C346" s="305"/>
      <c r="D346" s="305"/>
      <c r="E346" s="305"/>
      <c r="F346" s="305"/>
      <c r="G346" s="305"/>
      <c r="H346" s="305"/>
      <c r="I346" s="305"/>
      <c r="J346" s="305"/>
      <c r="K346" s="305"/>
      <c r="L346" s="305"/>
      <c r="M346" s="305"/>
      <c r="N346" s="305"/>
      <c r="O346" s="305"/>
      <c r="P346" s="305"/>
      <c r="Q346" s="305"/>
      <c r="R346" s="305"/>
      <c r="S346" s="305"/>
      <c r="T346" s="305"/>
      <c r="U346" s="305"/>
      <c r="V346" s="305"/>
      <c r="W346" s="305"/>
    </row>
    <row r="347" spans="3:23" s="143" customFormat="1">
      <c r="C347" s="305"/>
      <c r="D347" s="305"/>
      <c r="E347" s="305"/>
      <c r="F347" s="305"/>
      <c r="G347" s="305"/>
      <c r="H347" s="305"/>
      <c r="I347" s="305"/>
      <c r="J347" s="305"/>
      <c r="K347" s="305"/>
      <c r="L347" s="305"/>
      <c r="M347" s="305"/>
      <c r="N347" s="305"/>
      <c r="O347" s="305"/>
      <c r="P347" s="305"/>
      <c r="Q347" s="305"/>
      <c r="R347" s="305"/>
      <c r="S347" s="305"/>
      <c r="T347" s="305"/>
      <c r="U347" s="305"/>
      <c r="V347" s="305"/>
      <c r="W347" s="305"/>
    </row>
    <row r="348" spans="3:23" s="143" customFormat="1">
      <c r="C348" s="305"/>
      <c r="D348" s="305"/>
      <c r="E348" s="305"/>
      <c r="F348" s="305"/>
      <c r="G348" s="305"/>
      <c r="H348" s="305"/>
      <c r="I348" s="305"/>
      <c r="J348" s="305"/>
      <c r="K348" s="305"/>
      <c r="L348" s="305"/>
      <c r="M348" s="305"/>
      <c r="N348" s="305"/>
      <c r="O348" s="305"/>
      <c r="P348" s="305"/>
      <c r="Q348" s="305"/>
      <c r="R348" s="305"/>
      <c r="S348" s="305"/>
      <c r="T348" s="305"/>
      <c r="U348" s="305"/>
      <c r="V348" s="305"/>
      <c r="W348" s="305"/>
    </row>
    <row r="349" spans="3:23" s="143" customFormat="1">
      <c r="C349" s="305"/>
      <c r="D349" s="305"/>
      <c r="E349" s="305"/>
      <c r="F349" s="305"/>
      <c r="G349" s="305"/>
      <c r="H349" s="305"/>
      <c r="I349" s="305"/>
      <c r="J349" s="305"/>
      <c r="K349" s="305"/>
      <c r="L349" s="305"/>
      <c r="M349" s="305"/>
      <c r="N349" s="305"/>
      <c r="O349" s="305"/>
      <c r="P349" s="305"/>
      <c r="Q349" s="305"/>
      <c r="R349" s="305"/>
      <c r="S349" s="305"/>
      <c r="T349" s="305"/>
      <c r="U349" s="305"/>
      <c r="V349" s="305"/>
      <c r="W349" s="305"/>
    </row>
    <row r="350" spans="3:23" s="143" customFormat="1">
      <c r="C350" s="305"/>
      <c r="D350" s="305"/>
      <c r="E350" s="305"/>
      <c r="F350" s="305"/>
      <c r="G350" s="305"/>
      <c r="H350" s="305"/>
      <c r="I350" s="305"/>
      <c r="J350" s="305"/>
      <c r="K350" s="305"/>
      <c r="L350" s="305"/>
      <c r="M350" s="305"/>
      <c r="N350" s="305"/>
      <c r="O350" s="305"/>
      <c r="P350" s="305"/>
      <c r="Q350" s="305"/>
      <c r="R350" s="305"/>
      <c r="S350" s="305"/>
      <c r="T350" s="305"/>
      <c r="U350" s="305"/>
      <c r="V350" s="305"/>
      <c r="W350" s="305"/>
    </row>
    <row r="351" spans="3:23" s="143" customFormat="1">
      <c r="C351" s="305"/>
      <c r="D351" s="305"/>
      <c r="E351" s="305"/>
      <c r="F351" s="305"/>
      <c r="G351" s="305"/>
      <c r="H351" s="305"/>
      <c r="I351" s="305"/>
      <c r="J351" s="305"/>
      <c r="K351" s="305"/>
      <c r="L351" s="305"/>
      <c r="M351" s="305"/>
      <c r="N351" s="305"/>
      <c r="O351" s="305"/>
      <c r="P351" s="305"/>
      <c r="Q351" s="305"/>
      <c r="R351" s="305"/>
      <c r="S351" s="305"/>
      <c r="T351" s="305"/>
      <c r="U351" s="305"/>
      <c r="V351" s="305"/>
      <c r="W351" s="305"/>
    </row>
    <row r="352" spans="3:23" s="143" customFormat="1">
      <c r="C352" s="305"/>
      <c r="D352" s="305"/>
      <c r="E352" s="305"/>
      <c r="F352" s="305"/>
      <c r="G352" s="305"/>
      <c r="H352" s="305"/>
      <c r="I352" s="305"/>
      <c r="J352" s="305"/>
      <c r="K352" s="305"/>
      <c r="L352" s="305"/>
      <c r="M352" s="305"/>
      <c r="N352" s="305"/>
      <c r="O352" s="305"/>
      <c r="P352" s="305"/>
      <c r="Q352" s="305"/>
      <c r="R352" s="305"/>
      <c r="S352" s="305"/>
      <c r="T352" s="305"/>
      <c r="U352" s="305"/>
      <c r="V352" s="305"/>
      <c r="W352" s="305"/>
    </row>
    <row r="353" spans="3:23" s="143" customFormat="1">
      <c r="C353" s="305"/>
      <c r="D353" s="305"/>
      <c r="E353" s="305"/>
      <c r="F353" s="305"/>
      <c r="G353" s="305"/>
      <c r="H353" s="305"/>
      <c r="I353" s="305"/>
      <c r="J353" s="305"/>
      <c r="K353" s="305"/>
      <c r="L353" s="305"/>
      <c r="M353" s="305"/>
      <c r="N353" s="305"/>
      <c r="O353" s="305"/>
      <c r="P353" s="305"/>
      <c r="Q353" s="305"/>
      <c r="R353" s="305"/>
      <c r="S353" s="305"/>
      <c r="T353" s="305"/>
      <c r="U353" s="305"/>
      <c r="V353" s="305"/>
      <c r="W353" s="305"/>
    </row>
    <row r="354" spans="3:23" s="143" customFormat="1">
      <c r="C354" s="305"/>
      <c r="D354" s="305"/>
      <c r="E354" s="305"/>
      <c r="F354" s="305"/>
      <c r="G354" s="305"/>
      <c r="H354" s="305"/>
      <c r="I354" s="305"/>
      <c r="J354" s="305"/>
      <c r="K354" s="305"/>
      <c r="L354" s="305"/>
      <c r="M354" s="305"/>
      <c r="N354" s="305"/>
      <c r="O354" s="305"/>
      <c r="P354" s="305"/>
      <c r="Q354" s="305"/>
      <c r="R354" s="305"/>
      <c r="S354" s="305"/>
      <c r="T354" s="305"/>
      <c r="U354" s="305"/>
      <c r="V354" s="305"/>
      <c r="W354" s="305"/>
    </row>
    <row r="355" spans="3:23" s="143" customFormat="1">
      <c r="C355" s="305"/>
      <c r="D355" s="305"/>
      <c r="E355" s="305"/>
      <c r="F355" s="305"/>
      <c r="G355" s="305"/>
      <c r="H355" s="305"/>
      <c r="I355" s="305"/>
      <c r="J355" s="305"/>
      <c r="K355" s="305"/>
      <c r="L355" s="305"/>
      <c r="M355" s="305"/>
      <c r="N355" s="305"/>
      <c r="O355" s="305"/>
      <c r="P355" s="305"/>
      <c r="Q355" s="305"/>
      <c r="R355" s="305"/>
      <c r="S355" s="305"/>
      <c r="T355" s="305"/>
      <c r="U355" s="305"/>
      <c r="V355" s="305"/>
      <c r="W355" s="305"/>
    </row>
    <row r="356" spans="3:23" s="143" customFormat="1">
      <c r="C356" s="305"/>
      <c r="D356" s="305"/>
      <c r="E356" s="305"/>
      <c r="F356" s="305"/>
      <c r="G356" s="305"/>
      <c r="H356" s="305"/>
      <c r="I356" s="305"/>
      <c r="J356" s="305"/>
      <c r="K356" s="305"/>
      <c r="L356" s="305"/>
      <c r="M356" s="305"/>
      <c r="N356" s="305"/>
      <c r="O356" s="305"/>
      <c r="P356" s="305"/>
      <c r="Q356" s="305"/>
      <c r="R356" s="305"/>
      <c r="S356" s="305"/>
      <c r="T356" s="305"/>
      <c r="U356" s="305"/>
      <c r="V356" s="305"/>
      <c r="W356" s="305"/>
    </row>
    <row r="357" spans="3:23" s="143" customFormat="1">
      <c r="C357" s="305"/>
      <c r="D357" s="305"/>
      <c r="E357" s="305"/>
      <c r="F357" s="305"/>
      <c r="G357" s="305"/>
      <c r="H357" s="305"/>
      <c r="I357" s="305"/>
      <c r="J357" s="305"/>
      <c r="K357" s="305"/>
      <c r="L357" s="305"/>
      <c r="M357" s="305"/>
      <c r="N357" s="305"/>
      <c r="O357" s="305"/>
      <c r="P357" s="305"/>
      <c r="Q357" s="305"/>
      <c r="R357" s="305"/>
      <c r="S357" s="305"/>
      <c r="T357" s="305"/>
      <c r="U357" s="305"/>
      <c r="V357" s="305"/>
      <c r="W357" s="305"/>
    </row>
    <row r="358" spans="3:23" s="143" customFormat="1">
      <c r="C358" s="305"/>
      <c r="D358" s="305"/>
      <c r="E358" s="305"/>
      <c r="F358" s="305"/>
      <c r="G358" s="305"/>
      <c r="H358" s="305"/>
      <c r="I358" s="305"/>
      <c r="J358" s="305"/>
      <c r="K358" s="305"/>
      <c r="L358" s="305"/>
      <c r="M358" s="305"/>
      <c r="N358" s="305"/>
      <c r="O358" s="305"/>
      <c r="P358" s="305"/>
      <c r="Q358" s="305"/>
      <c r="R358" s="305"/>
      <c r="S358" s="305"/>
      <c r="T358" s="305"/>
      <c r="U358" s="305"/>
      <c r="V358" s="305"/>
      <c r="W358" s="305"/>
    </row>
    <row r="359" spans="3:23" s="143" customFormat="1">
      <c r="C359" s="305"/>
      <c r="D359" s="305"/>
      <c r="E359" s="305"/>
      <c r="F359" s="305"/>
      <c r="G359" s="305"/>
      <c r="H359" s="305"/>
      <c r="I359" s="305"/>
      <c r="J359" s="305"/>
      <c r="K359" s="305"/>
      <c r="L359" s="305"/>
      <c r="M359" s="305"/>
      <c r="N359" s="305"/>
      <c r="O359" s="305"/>
      <c r="P359" s="305"/>
      <c r="Q359" s="305"/>
      <c r="R359" s="305"/>
      <c r="S359" s="305"/>
      <c r="T359" s="305"/>
      <c r="U359" s="305"/>
      <c r="V359" s="305"/>
      <c r="W359" s="305"/>
    </row>
    <row r="360" spans="3:23" s="143" customFormat="1">
      <c r="C360" s="305"/>
      <c r="D360" s="305"/>
      <c r="E360" s="305"/>
      <c r="F360" s="305"/>
      <c r="G360" s="305"/>
      <c r="H360" s="305"/>
      <c r="I360" s="305"/>
      <c r="J360" s="305"/>
      <c r="K360" s="305"/>
      <c r="L360" s="305"/>
      <c r="M360" s="305"/>
      <c r="N360" s="305"/>
      <c r="O360" s="305"/>
      <c r="P360" s="305"/>
      <c r="Q360" s="305"/>
      <c r="R360" s="305"/>
      <c r="S360" s="305"/>
      <c r="T360" s="305"/>
      <c r="U360" s="305"/>
      <c r="V360" s="305"/>
      <c r="W360" s="305"/>
    </row>
    <row r="361" spans="3:23" s="143" customFormat="1">
      <c r="C361" s="305"/>
      <c r="D361" s="305"/>
      <c r="E361" s="305"/>
      <c r="F361" s="305"/>
      <c r="G361" s="305"/>
      <c r="H361" s="305"/>
      <c r="I361" s="305"/>
      <c r="J361" s="305"/>
      <c r="K361" s="305"/>
      <c r="L361" s="305"/>
      <c r="M361" s="305"/>
      <c r="N361" s="305"/>
      <c r="O361" s="305"/>
      <c r="P361" s="305"/>
      <c r="Q361" s="305"/>
      <c r="R361" s="305"/>
      <c r="S361" s="305"/>
      <c r="T361" s="305"/>
      <c r="U361" s="305"/>
      <c r="V361" s="305"/>
      <c r="W361" s="305"/>
    </row>
    <row r="362" spans="3:23" s="143" customFormat="1">
      <c r="C362" s="305"/>
      <c r="D362" s="305"/>
      <c r="E362" s="305"/>
      <c r="F362" s="305"/>
      <c r="G362" s="305"/>
      <c r="H362" s="305"/>
      <c r="I362" s="305"/>
      <c r="J362" s="305"/>
      <c r="K362" s="305"/>
      <c r="L362" s="305"/>
      <c r="M362" s="305"/>
      <c r="N362" s="305"/>
      <c r="O362" s="305"/>
      <c r="P362" s="305"/>
      <c r="Q362" s="305"/>
      <c r="R362" s="305"/>
      <c r="S362" s="305"/>
      <c r="T362" s="305"/>
      <c r="U362" s="305"/>
      <c r="V362" s="305"/>
      <c r="W362" s="305"/>
    </row>
    <row r="363" spans="3:23" s="143" customFormat="1">
      <c r="C363" s="305"/>
      <c r="D363" s="305"/>
      <c r="E363" s="305"/>
      <c r="F363" s="305"/>
      <c r="G363" s="305"/>
      <c r="H363" s="305"/>
      <c r="I363" s="305"/>
      <c r="J363" s="305"/>
      <c r="K363" s="305"/>
      <c r="L363" s="305"/>
      <c r="M363" s="305"/>
      <c r="N363" s="305"/>
      <c r="O363" s="305"/>
      <c r="P363" s="305"/>
      <c r="Q363" s="305"/>
      <c r="R363" s="305"/>
      <c r="S363" s="305"/>
      <c r="T363" s="305"/>
      <c r="U363" s="305"/>
      <c r="V363" s="305"/>
      <c r="W363" s="305"/>
    </row>
    <row r="364" spans="3:23" s="143" customFormat="1">
      <c r="C364" s="305"/>
      <c r="D364" s="305"/>
      <c r="E364" s="305"/>
      <c r="F364" s="305"/>
      <c r="G364" s="305"/>
      <c r="H364" s="305"/>
      <c r="I364" s="305"/>
      <c r="J364" s="305"/>
      <c r="K364" s="305"/>
      <c r="L364" s="305"/>
      <c r="M364" s="305"/>
      <c r="N364" s="305"/>
      <c r="O364" s="305"/>
      <c r="P364" s="305"/>
      <c r="Q364" s="305"/>
      <c r="R364" s="305"/>
      <c r="S364" s="305"/>
      <c r="T364" s="305"/>
      <c r="U364" s="305"/>
      <c r="V364" s="305"/>
      <c r="W364" s="305"/>
    </row>
    <row r="365" spans="3:23" s="143" customFormat="1">
      <c r="C365" s="305"/>
      <c r="D365" s="305"/>
      <c r="E365" s="305"/>
      <c r="F365" s="305"/>
      <c r="G365" s="305"/>
      <c r="H365" s="305"/>
      <c r="I365" s="305"/>
      <c r="J365" s="305"/>
      <c r="K365" s="305"/>
      <c r="L365" s="305"/>
      <c r="M365" s="305"/>
      <c r="N365" s="305"/>
      <c r="O365" s="305"/>
      <c r="P365" s="305"/>
      <c r="Q365" s="305"/>
      <c r="R365" s="305"/>
      <c r="S365" s="305"/>
      <c r="T365" s="305"/>
      <c r="U365" s="305"/>
      <c r="V365" s="305"/>
      <c r="W365" s="305"/>
    </row>
    <row r="366" spans="3:23" s="143" customFormat="1">
      <c r="C366" s="305"/>
      <c r="D366" s="305"/>
      <c r="E366" s="305"/>
      <c r="F366" s="305"/>
      <c r="G366" s="305"/>
      <c r="H366" s="305"/>
      <c r="I366" s="305"/>
      <c r="J366" s="305"/>
      <c r="K366" s="305"/>
      <c r="L366" s="305"/>
      <c r="M366" s="305"/>
      <c r="N366" s="305"/>
      <c r="O366" s="305"/>
      <c r="P366" s="305"/>
      <c r="Q366" s="305"/>
      <c r="R366" s="305"/>
      <c r="S366" s="305"/>
      <c r="T366" s="305"/>
      <c r="U366" s="305"/>
      <c r="V366" s="305"/>
      <c r="W366" s="305"/>
    </row>
    <row r="367" spans="3:23" s="143" customFormat="1">
      <c r="C367" s="305"/>
      <c r="D367" s="305"/>
      <c r="E367" s="305"/>
      <c r="F367" s="305"/>
      <c r="G367" s="305"/>
      <c r="H367" s="305"/>
      <c r="I367" s="305"/>
      <c r="J367" s="305"/>
      <c r="K367" s="305"/>
      <c r="L367" s="305"/>
      <c r="M367" s="305"/>
      <c r="N367" s="305"/>
      <c r="O367" s="305"/>
      <c r="P367" s="305"/>
      <c r="Q367" s="305"/>
      <c r="R367" s="305"/>
      <c r="S367" s="305"/>
      <c r="T367" s="305"/>
      <c r="U367" s="305"/>
      <c r="V367" s="305"/>
      <c r="W367" s="305"/>
    </row>
    <row r="368" spans="3:23" s="143" customFormat="1">
      <c r="C368" s="305"/>
      <c r="D368" s="305"/>
      <c r="E368" s="305"/>
      <c r="F368" s="305"/>
      <c r="G368" s="305"/>
      <c r="H368" s="305"/>
      <c r="I368" s="305"/>
      <c r="J368" s="305"/>
      <c r="K368" s="305"/>
      <c r="L368" s="305"/>
      <c r="M368" s="305"/>
      <c r="N368" s="305"/>
      <c r="O368" s="305"/>
      <c r="P368" s="305"/>
      <c r="Q368" s="305"/>
      <c r="R368" s="305"/>
      <c r="S368" s="305"/>
      <c r="T368" s="305"/>
      <c r="U368" s="305"/>
      <c r="V368" s="305"/>
      <c r="W368" s="305"/>
    </row>
    <row r="369" spans="3:23" s="143" customFormat="1">
      <c r="C369" s="305"/>
      <c r="D369" s="305"/>
      <c r="E369" s="305"/>
      <c r="F369" s="305"/>
      <c r="G369" s="305"/>
      <c r="H369" s="305"/>
      <c r="I369" s="305"/>
      <c r="J369" s="305"/>
      <c r="K369" s="305"/>
      <c r="L369" s="305"/>
      <c r="M369" s="305"/>
      <c r="N369" s="305"/>
      <c r="O369" s="305"/>
      <c r="P369" s="305"/>
      <c r="Q369" s="305"/>
      <c r="R369" s="305"/>
      <c r="S369" s="305"/>
      <c r="T369" s="305"/>
      <c r="U369" s="305"/>
      <c r="V369" s="305"/>
      <c r="W369" s="305"/>
    </row>
    <row r="370" spans="3:23" s="143" customFormat="1">
      <c r="C370" s="305"/>
      <c r="D370" s="305"/>
      <c r="E370" s="305"/>
      <c r="F370" s="305"/>
      <c r="G370" s="305"/>
      <c r="H370" s="305"/>
      <c r="I370" s="305"/>
      <c r="J370" s="305"/>
      <c r="K370" s="305"/>
      <c r="L370" s="305"/>
      <c r="M370" s="305"/>
      <c r="N370" s="305"/>
      <c r="O370" s="305"/>
      <c r="P370" s="305"/>
      <c r="Q370" s="305"/>
      <c r="R370" s="305"/>
      <c r="S370" s="305"/>
      <c r="T370" s="305"/>
      <c r="U370" s="305"/>
      <c r="V370" s="305"/>
      <c r="W370" s="305"/>
    </row>
    <row r="371" spans="3:23" s="143" customFormat="1">
      <c r="C371" s="305"/>
      <c r="D371" s="305"/>
      <c r="E371" s="305"/>
      <c r="F371" s="305"/>
      <c r="G371" s="305"/>
      <c r="H371" s="305"/>
      <c r="I371" s="305"/>
      <c r="J371" s="305"/>
      <c r="K371" s="305"/>
      <c r="L371" s="305"/>
      <c r="M371" s="305"/>
      <c r="N371" s="305"/>
      <c r="O371" s="305"/>
      <c r="P371" s="305"/>
      <c r="Q371" s="305"/>
      <c r="R371" s="305"/>
      <c r="S371" s="305"/>
      <c r="T371" s="305"/>
      <c r="U371" s="305"/>
      <c r="V371" s="305"/>
      <c r="W371" s="305"/>
    </row>
    <row r="372" spans="3:23" s="143" customFormat="1">
      <c r="C372" s="305"/>
      <c r="D372" s="305"/>
      <c r="E372" s="305"/>
      <c r="F372" s="305"/>
      <c r="G372" s="305"/>
      <c r="H372" s="305"/>
      <c r="I372" s="305"/>
      <c r="J372" s="305"/>
      <c r="K372" s="305"/>
      <c r="L372" s="305"/>
      <c r="M372" s="305"/>
      <c r="N372" s="305"/>
      <c r="O372" s="305"/>
      <c r="P372" s="305"/>
      <c r="Q372" s="305"/>
      <c r="R372" s="305"/>
      <c r="S372" s="305"/>
      <c r="T372" s="305"/>
      <c r="U372" s="305"/>
      <c r="V372" s="305"/>
      <c r="W372" s="305"/>
    </row>
    <row r="373" spans="3:23" s="143" customFormat="1">
      <c r="C373" s="305"/>
      <c r="D373" s="305"/>
      <c r="E373" s="305"/>
      <c r="F373" s="305"/>
      <c r="G373" s="305"/>
      <c r="H373" s="305"/>
      <c r="I373" s="305"/>
      <c r="J373" s="305"/>
      <c r="K373" s="305"/>
      <c r="L373" s="305"/>
      <c r="M373" s="305"/>
      <c r="N373" s="305"/>
      <c r="O373" s="305"/>
      <c r="P373" s="305"/>
      <c r="Q373" s="305"/>
      <c r="R373" s="305"/>
      <c r="S373" s="305"/>
      <c r="T373" s="305"/>
      <c r="U373" s="305"/>
      <c r="V373" s="305"/>
      <c r="W373" s="305"/>
    </row>
    <row r="374" spans="3:23" s="143" customFormat="1">
      <c r="C374" s="305"/>
      <c r="D374" s="305"/>
      <c r="E374" s="305"/>
      <c r="F374" s="305"/>
      <c r="G374" s="305"/>
      <c r="H374" s="305"/>
      <c r="I374" s="305"/>
      <c r="J374" s="305"/>
      <c r="K374" s="305"/>
      <c r="L374" s="305"/>
      <c r="M374" s="305"/>
      <c r="N374" s="305"/>
      <c r="O374" s="305"/>
      <c r="P374" s="305"/>
      <c r="Q374" s="305"/>
      <c r="R374" s="305"/>
      <c r="S374" s="305"/>
      <c r="T374" s="305"/>
      <c r="U374" s="305"/>
      <c r="V374" s="305"/>
      <c r="W374" s="305"/>
    </row>
    <row r="375" spans="3:23" s="143" customFormat="1">
      <c r="C375" s="305"/>
      <c r="D375" s="305"/>
      <c r="E375" s="305"/>
      <c r="F375" s="305"/>
      <c r="G375" s="305"/>
      <c r="H375" s="305"/>
      <c r="I375" s="305"/>
      <c r="J375" s="305"/>
      <c r="K375" s="305"/>
      <c r="L375" s="305"/>
      <c r="M375" s="305"/>
      <c r="N375" s="305"/>
      <c r="O375" s="305"/>
      <c r="P375" s="305"/>
      <c r="Q375" s="305"/>
      <c r="R375" s="305"/>
      <c r="S375" s="305"/>
      <c r="T375" s="305"/>
      <c r="U375" s="305"/>
      <c r="V375" s="305"/>
      <c r="W375" s="305"/>
    </row>
    <row r="376" spans="3:23" s="143" customFormat="1">
      <c r="C376" s="305"/>
      <c r="D376" s="305"/>
      <c r="E376" s="305"/>
      <c r="F376" s="305"/>
      <c r="G376" s="305"/>
      <c r="H376" s="305"/>
      <c r="I376" s="305"/>
      <c r="J376" s="305"/>
      <c r="K376" s="305"/>
      <c r="L376" s="305"/>
      <c r="M376" s="305"/>
      <c r="N376" s="305"/>
      <c r="O376" s="305"/>
      <c r="P376" s="305"/>
      <c r="Q376" s="305"/>
      <c r="R376" s="305"/>
      <c r="S376" s="305"/>
      <c r="T376" s="305"/>
      <c r="U376" s="305"/>
      <c r="V376" s="305"/>
      <c r="W376" s="305"/>
    </row>
    <row r="377" spans="3:23" s="143" customFormat="1">
      <c r="C377" s="305"/>
      <c r="D377" s="305"/>
      <c r="E377" s="305"/>
      <c r="F377" s="305"/>
      <c r="G377" s="305"/>
      <c r="H377" s="305"/>
      <c r="I377" s="305"/>
      <c r="J377" s="305"/>
      <c r="K377" s="305"/>
      <c r="L377" s="305"/>
      <c r="M377" s="305"/>
      <c r="N377" s="305"/>
      <c r="O377" s="305"/>
      <c r="P377" s="305"/>
      <c r="Q377" s="305"/>
      <c r="R377" s="305"/>
      <c r="S377" s="305"/>
      <c r="T377" s="305"/>
      <c r="U377" s="305"/>
      <c r="V377" s="305"/>
      <c r="W377" s="305"/>
    </row>
    <row r="378" spans="3:23" s="143" customFormat="1">
      <c r="C378" s="305"/>
      <c r="D378" s="305"/>
      <c r="E378" s="305"/>
      <c r="F378" s="305"/>
      <c r="G378" s="305"/>
      <c r="H378" s="305"/>
      <c r="I378" s="305"/>
      <c r="J378" s="305"/>
      <c r="K378" s="305"/>
      <c r="L378" s="305"/>
      <c r="M378" s="305"/>
      <c r="N378" s="305"/>
      <c r="O378" s="305"/>
      <c r="P378" s="305"/>
      <c r="Q378" s="305"/>
      <c r="R378" s="305"/>
      <c r="S378" s="305"/>
      <c r="T378" s="305"/>
      <c r="U378" s="305"/>
      <c r="V378" s="305"/>
      <c r="W378" s="305"/>
    </row>
    <row r="379" spans="3:23" s="143" customFormat="1">
      <c r="C379" s="305"/>
      <c r="D379" s="305"/>
      <c r="E379" s="305"/>
      <c r="F379" s="305"/>
      <c r="G379" s="305"/>
      <c r="H379" s="305"/>
      <c r="I379" s="305"/>
      <c r="J379" s="305"/>
      <c r="K379" s="305"/>
      <c r="L379" s="305"/>
      <c r="M379" s="305"/>
      <c r="N379" s="305"/>
      <c r="O379" s="305"/>
      <c r="P379" s="305"/>
      <c r="Q379" s="305"/>
      <c r="R379" s="305"/>
      <c r="S379" s="305"/>
      <c r="T379" s="305"/>
      <c r="U379" s="305"/>
      <c r="V379" s="305"/>
      <c r="W379" s="305"/>
    </row>
    <row r="380" spans="3:23" s="143" customFormat="1">
      <c r="C380" s="305"/>
      <c r="D380" s="305"/>
      <c r="E380" s="305"/>
      <c r="F380" s="305"/>
      <c r="G380" s="305"/>
      <c r="H380" s="305"/>
      <c r="I380" s="305"/>
      <c r="J380" s="305"/>
      <c r="K380" s="305"/>
      <c r="L380" s="305"/>
      <c r="M380" s="305"/>
      <c r="N380" s="305"/>
      <c r="O380" s="305"/>
      <c r="P380" s="305"/>
      <c r="Q380" s="305"/>
      <c r="R380" s="305"/>
      <c r="S380" s="305"/>
      <c r="T380" s="305"/>
      <c r="U380" s="305"/>
      <c r="V380" s="305"/>
      <c r="W380" s="305"/>
    </row>
    <row r="381" spans="3:23" s="143" customFormat="1">
      <c r="C381" s="305"/>
      <c r="D381" s="305"/>
      <c r="E381" s="305"/>
      <c r="F381" s="305"/>
      <c r="G381" s="305"/>
      <c r="H381" s="305"/>
      <c r="I381" s="305"/>
      <c r="J381" s="305"/>
      <c r="K381" s="305"/>
      <c r="L381" s="305"/>
      <c r="M381" s="305"/>
      <c r="N381" s="305"/>
      <c r="O381" s="305"/>
      <c r="P381" s="305"/>
      <c r="Q381" s="305"/>
      <c r="R381" s="305"/>
      <c r="S381" s="305"/>
      <c r="T381" s="305"/>
      <c r="U381" s="305"/>
      <c r="V381" s="305"/>
      <c r="W381" s="305"/>
    </row>
    <row r="382" spans="3:23" s="143" customFormat="1">
      <c r="C382" s="305"/>
      <c r="D382" s="305"/>
      <c r="E382" s="305"/>
      <c r="F382" s="305"/>
      <c r="G382" s="305"/>
      <c r="H382" s="305"/>
      <c r="I382" s="305"/>
      <c r="J382" s="305"/>
      <c r="K382" s="305"/>
      <c r="L382" s="305"/>
      <c r="M382" s="305"/>
      <c r="N382" s="305"/>
      <c r="O382" s="305"/>
      <c r="P382" s="305"/>
      <c r="Q382" s="305"/>
      <c r="R382" s="305"/>
      <c r="S382" s="305"/>
      <c r="T382" s="305"/>
      <c r="U382" s="305"/>
      <c r="V382" s="305"/>
      <c r="W382" s="305"/>
    </row>
    <row r="383" spans="3:23" s="143" customFormat="1">
      <c r="C383" s="305"/>
      <c r="D383" s="305"/>
      <c r="E383" s="305"/>
      <c r="F383" s="305"/>
      <c r="G383" s="305"/>
      <c r="H383" s="305"/>
      <c r="I383" s="305"/>
      <c r="J383" s="305"/>
      <c r="K383" s="305"/>
      <c r="L383" s="305"/>
      <c r="M383" s="305"/>
      <c r="N383" s="305"/>
      <c r="O383" s="305"/>
      <c r="P383" s="305"/>
      <c r="Q383" s="305"/>
      <c r="R383" s="305"/>
      <c r="S383" s="305"/>
      <c r="T383" s="305"/>
      <c r="U383" s="305"/>
      <c r="V383" s="305"/>
      <c r="W383" s="305"/>
    </row>
    <row r="384" spans="3:23" s="143" customFormat="1">
      <c r="C384" s="305"/>
      <c r="D384" s="305"/>
      <c r="E384" s="305"/>
      <c r="F384" s="305"/>
      <c r="G384" s="305"/>
      <c r="H384" s="305"/>
      <c r="I384" s="305"/>
      <c r="J384" s="305"/>
      <c r="K384" s="305"/>
      <c r="L384" s="305"/>
      <c r="M384" s="305"/>
      <c r="N384" s="305"/>
      <c r="O384" s="305"/>
      <c r="P384" s="305"/>
      <c r="Q384" s="305"/>
      <c r="R384" s="305"/>
      <c r="S384" s="305"/>
      <c r="T384" s="305"/>
      <c r="U384" s="305"/>
      <c r="V384" s="305"/>
      <c r="W384" s="305"/>
    </row>
    <row r="385" spans="3:23" s="143" customFormat="1">
      <c r="C385" s="305"/>
      <c r="D385" s="305"/>
      <c r="E385" s="305"/>
      <c r="F385" s="305"/>
      <c r="G385" s="305"/>
      <c r="H385" s="305"/>
      <c r="I385" s="305"/>
      <c r="J385" s="305"/>
      <c r="K385" s="305"/>
      <c r="L385" s="305"/>
      <c r="M385" s="305"/>
      <c r="N385" s="305"/>
      <c r="O385" s="305"/>
      <c r="P385" s="305"/>
      <c r="Q385" s="305"/>
      <c r="R385" s="305"/>
      <c r="S385" s="305"/>
      <c r="T385" s="305"/>
      <c r="U385" s="305"/>
      <c r="V385" s="305"/>
      <c r="W385" s="305"/>
    </row>
    <row r="386" spans="3:23" s="143" customFormat="1">
      <c r="C386" s="305"/>
      <c r="D386" s="305"/>
      <c r="E386" s="305"/>
      <c r="F386" s="305"/>
      <c r="G386" s="305"/>
      <c r="H386" s="305"/>
      <c r="I386" s="305"/>
      <c r="J386" s="305"/>
      <c r="K386" s="305"/>
      <c r="L386" s="305"/>
      <c r="M386" s="305"/>
      <c r="N386" s="305"/>
      <c r="O386" s="305"/>
      <c r="P386" s="305"/>
      <c r="Q386" s="305"/>
      <c r="R386" s="305"/>
      <c r="S386" s="305"/>
      <c r="T386" s="305"/>
      <c r="U386" s="305"/>
      <c r="V386" s="305"/>
      <c r="W386" s="305"/>
    </row>
    <row r="387" spans="3:23" s="143" customFormat="1">
      <c r="C387" s="305"/>
      <c r="D387" s="305"/>
      <c r="E387" s="305"/>
      <c r="F387" s="305"/>
      <c r="G387" s="305"/>
      <c r="H387" s="305"/>
      <c r="I387" s="305"/>
      <c r="J387" s="305"/>
      <c r="K387" s="305"/>
      <c r="L387" s="305"/>
      <c r="M387" s="305"/>
      <c r="N387" s="305"/>
      <c r="O387" s="305"/>
      <c r="P387" s="305"/>
      <c r="Q387" s="305"/>
      <c r="R387" s="305"/>
      <c r="S387" s="305"/>
      <c r="T387" s="305"/>
      <c r="U387" s="305"/>
      <c r="V387" s="305"/>
      <c r="W387" s="305"/>
    </row>
    <row r="388" spans="3:23" s="143" customFormat="1">
      <c r="C388" s="305"/>
      <c r="D388" s="305"/>
      <c r="E388" s="305"/>
      <c r="F388" s="305"/>
      <c r="G388" s="305"/>
      <c r="H388" s="305"/>
      <c r="I388" s="305"/>
      <c r="J388" s="305"/>
      <c r="K388" s="305"/>
      <c r="L388" s="305"/>
      <c r="M388" s="305"/>
      <c r="N388" s="305"/>
      <c r="O388" s="305"/>
      <c r="P388" s="305"/>
      <c r="Q388" s="305"/>
      <c r="R388" s="305"/>
      <c r="S388" s="305"/>
      <c r="T388" s="305"/>
      <c r="U388" s="305"/>
      <c r="V388" s="305"/>
      <c r="W388" s="305"/>
    </row>
    <row r="389" spans="3:23" s="143" customFormat="1">
      <c r="C389" s="305"/>
      <c r="D389" s="305"/>
      <c r="E389" s="305"/>
      <c r="F389" s="305"/>
      <c r="G389" s="305"/>
      <c r="H389" s="305"/>
      <c r="I389" s="305"/>
      <c r="J389" s="305"/>
      <c r="K389" s="305"/>
      <c r="L389" s="305"/>
      <c r="M389" s="305"/>
      <c r="N389" s="305"/>
      <c r="O389" s="305"/>
      <c r="P389" s="305"/>
      <c r="Q389" s="305"/>
      <c r="R389" s="305"/>
      <c r="S389" s="305"/>
      <c r="T389" s="305"/>
      <c r="U389" s="305"/>
      <c r="V389" s="305"/>
      <c r="W389" s="305"/>
    </row>
    <row r="390" spans="3:23" s="143" customFormat="1">
      <c r="C390" s="305"/>
      <c r="D390" s="305"/>
      <c r="E390" s="305"/>
      <c r="F390" s="305"/>
      <c r="G390" s="305"/>
      <c r="H390" s="305"/>
      <c r="I390" s="305"/>
      <c r="J390" s="305"/>
      <c r="K390" s="305"/>
      <c r="L390" s="305"/>
      <c r="M390" s="305"/>
      <c r="N390" s="305"/>
      <c r="O390" s="305"/>
      <c r="P390" s="305"/>
      <c r="Q390" s="305"/>
      <c r="R390" s="305"/>
      <c r="S390" s="305"/>
      <c r="T390" s="305"/>
      <c r="U390" s="305"/>
      <c r="V390" s="305"/>
      <c r="W390" s="305"/>
    </row>
    <row r="391" spans="3:23" s="143" customFormat="1">
      <c r="C391" s="305"/>
      <c r="D391" s="305"/>
      <c r="E391" s="305"/>
      <c r="F391" s="305"/>
      <c r="G391" s="305"/>
      <c r="H391" s="305"/>
      <c r="I391" s="305"/>
      <c r="J391" s="305"/>
      <c r="K391" s="305"/>
      <c r="L391" s="305"/>
      <c r="M391" s="305"/>
      <c r="N391" s="305"/>
      <c r="O391" s="305"/>
      <c r="P391" s="305"/>
      <c r="Q391" s="305"/>
      <c r="R391" s="305"/>
      <c r="S391" s="305"/>
      <c r="T391" s="305"/>
      <c r="U391" s="305"/>
      <c r="V391" s="305"/>
      <c r="W391" s="305"/>
    </row>
    <row r="392" spans="3:23" s="143" customFormat="1">
      <c r="C392" s="305"/>
      <c r="D392" s="305"/>
      <c r="E392" s="305"/>
      <c r="F392" s="305"/>
      <c r="G392" s="305"/>
      <c r="H392" s="305"/>
      <c r="I392" s="305"/>
      <c r="J392" s="305"/>
      <c r="K392" s="305"/>
      <c r="L392" s="305"/>
      <c r="M392" s="305"/>
      <c r="N392" s="305"/>
      <c r="O392" s="305"/>
      <c r="P392" s="305"/>
      <c r="Q392" s="305"/>
      <c r="R392" s="305"/>
      <c r="S392" s="305"/>
      <c r="T392" s="305"/>
      <c r="U392" s="305"/>
      <c r="V392" s="305"/>
      <c r="W392" s="305"/>
    </row>
    <row r="393" spans="3:23" s="143" customFormat="1">
      <c r="C393" s="305"/>
      <c r="D393" s="305"/>
      <c r="E393" s="305"/>
      <c r="F393" s="305"/>
      <c r="G393" s="305"/>
      <c r="H393" s="305"/>
      <c r="I393" s="305"/>
      <c r="J393" s="305"/>
      <c r="K393" s="305"/>
      <c r="L393" s="305"/>
      <c r="M393" s="305"/>
      <c r="N393" s="305"/>
      <c r="O393" s="305"/>
      <c r="P393" s="305"/>
      <c r="Q393" s="305"/>
      <c r="R393" s="305"/>
      <c r="S393" s="305"/>
      <c r="T393" s="305"/>
      <c r="U393" s="305"/>
      <c r="V393" s="305"/>
      <c r="W393" s="305"/>
    </row>
    <row r="394" spans="3:23" s="143" customFormat="1">
      <c r="C394" s="305"/>
      <c r="D394" s="305"/>
      <c r="E394" s="305"/>
      <c r="F394" s="305"/>
      <c r="G394" s="305"/>
      <c r="H394" s="305"/>
      <c r="I394" s="305"/>
      <c r="J394" s="305"/>
      <c r="K394" s="305"/>
      <c r="L394" s="305"/>
      <c r="M394" s="305"/>
      <c r="N394" s="305"/>
      <c r="O394" s="305"/>
      <c r="P394" s="305"/>
      <c r="Q394" s="305"/>
      <c r="R394" s="305"/>
      <c r="S394" s="305"/>
      <c r="T394" s="305"/>
      <c r="U394" s="305"/>
      <c r="V394" s="305"/>
      <c r="W394" s="305"/>
    </row>
    <row r="395" spans="3:23" s="143" customFormat="1">
      <c r="C395" s="305"/>
      <c r="D395" s="305"/>
      <c r="E395" s="305"/>
      <c r="F395" s="305"/>
      <c r="G395" s="305"/>
      <c r="H395" s="305"/>
      <c r="I395" s="305"/>
      <c r="J395" s="305"/>
      <c r="K395" s="305"/>
      <c r="L395" s="305"/>
      <c r="M395" s="305"/>
      <c r="N395" s="305"/>
      <c r="O395" s="305"/>
      <c r="P395" s="305"/>
      <c r="Q395" s="305"/>
      <c r="R395" s="305"/>
      <c r="S395" s="305"/>
      <c r="T395" s="305"/>
      <c r="U395" s="305"/>
      <c r="V395" s="305"/>
      <c r="W395" s="305"/>
    </row>
    <row r="396" spans="3:23" s="143" customFormat="1">
      <c r="C396" s="305"/>
      <c r="D396" s="305"/>
      <c r="E396" s="305"/>
      <c r="F396" s="305"/>
      <c r="G396" s="305"/>
      <c r="H396" s="305"/>
      <c r="I396" s="305"/>
      <c r="J396" s="305"/>
      <c r="K396" s="305"/>
      <c r="L396" s="305"/>
      <c r="M396" s="305"/>
      <c r="N396" s="305"/>
      <c r="O396" s="305"/>
      <c r="P396" s="305"/>
      <c r="Q396" s="305"/>
      <c r="R396" s="305"/>
      <c r="S396" s="305"/>
      <c r="T396" s="305"/>
      <c r="U396" s="305"/>
      <c r="V396" s="305"/>
      <c r="W396" s="305"/>
    </row>
    <row r="397" spans="3:23" s="143" customFormat="1">
      <c r="C397" s="305"/>
      <c r="D397" s="305"/>
      <c r="E397" s="305"/>
      <c r="F397" s="305"/>
      <c r="G397" s="305"/>
      <c r="H397" s="305"/>
      <c r="I397" s="305"/>
      <c r="J397" s="305"/>
      <c r="K397" s="305"/>
      <c r="L397" s="305"/>
      <c r="M397" s="305"/>
      <c r="N397" s="305"/>
      <c r="O397" s="305"/>
      <c r="P397" s="305"/>
      <c r="Q397" s="305"/>
      <c r="R397" s="305"/>
      <c r="S397" s="305"/>
      <c r="T397" s="305"/>
      <c r="U397" s="305"/>
      <c r="V397" s="305"/>
      <c r="W397" s="305"/>
    </row>
    <row r="398" spans="3:23" s="143" customFormat="1">
      <c r="C398" s="305"/>
      <c r="D398" s="305"/>
      <c r="E398" s="305"/>
      <c r="F398" s="305"/>
      <c r="G398" s="305"/>
      <c r="H398" s="305"/>
      <c r="I398" s="305"/>
      <c r="J398" s="305"/>
      <c r="K398" s="305"/>
      <c r="L398" s="305"/>
      <c r="M398" s="305"/>
      <c r="N398" s="305"/>
      <c r="O398" s="305"/>
      <c r="P398" s="305"/>
      <c r="Q398" s="305"/>
      <c r="R398" s="305"/>
      <c r="S398" s="305"/>
      <c r="T398" s="305"/>
      <c r="U398" s="305"/>
      <c r="V398" s="305"/>
      <c r="W398" s="305"/>
    </row>
    <row r="399" spans="3:23" s="143" customFormat="1">
      <c r="C399" s="305"/>
      <c r="D399" s="305"/>
      <c r="E399" s="305"/>
      <c r="F399" s="305"/>
      <c r="G399" s="305"/>
      <c r="H399" s="305"/>
      <c r="I399" s="305"/>
      <c r="J399" s="305"/>
      <c r="K399" s="305"/>
      <c r="L399" s="305"/>
      <c r="M399" s="305"/>
      <c r="N399" s="305"/>
      <c r="O399" s="305"/>
      <c r="P399" s="305"/>
      <c r="Q399" s="305"/>
      <c r="R399" s="305"/>
      <c r="S399" s="305"/>
      <c r="T399" s="305"/>
      <c r="U399" s="305"/>
      <c r="V399" s="305"/>
      <c r="W399" s="305"/>
    </row>
    <row r="400" spans="3:23" s="143" customFormat="1">
      <c r="C400" s="305"/>
      <c r="D400" s="305"/>
      <c r="E400" s="305"/>
      <c r="F400" s="305"/>
      <c r="G400" s="305"/>
      <c r="H400" s="305"/>
      <c r="I400" s="305"/>
      <c r="J400" s="305"/>
      <c r="K400" s="305"/>
      <c r="L400" s="305"/>
      <c r="M400" s="305"/>
      <c r="N400" s="305"/>
      <c r="O400" s="305"/>
      <c r="P400" s="305"/>
      <c r="Q400" s="305"/>
      <c r="R400" s="305"/>
      <c r="S400" s="305"/>
      <c r="T400" s="305"/>
      <c r="U400" s="305"/>
      <c r="V400" s="305"/>
      <c r="W400" s="305"/>
    </row>
    <row r="401" spans="3:23" s="143" customFormat="1">
      <c r="C401" s="305"/>
      <c r="D401" s="305"/>
      <c r="E401" s="305"/>
      <c r="F401" s="305"/>
      <c r="G401" s="305"/>
      <c r="H401" s="305"/>
      <c r="I401" s="305"/>
      <c r="J401" s="305"/>
      <c r="K401" s="305"/>
      <c r="L401" s="305"/>
      <c r="M401" s="305"/>
      <c r="N401" s="305"/>
      <c r="O401" s="305"/>
      <c r="P401" s="305"/>
      <c r="Q401" s="305"/>
      <c r="R401" s="305"/>
      <c r="S401" s="305"/>
      <c r="T401" s="305"/>
      <c r="U401" s="305"/>
      <c r="V401" s="305"/>
      <c r="W401" s="305"/>
    </row>
    <row r="402" spans="3:23" s="143" customFormat="1">
      <c r="C402" s="305"/>
      <c r="D402" s="305"/>
      <c r="E402" s="305"/>
      <c r="F402" s="305"/>
      <c r="G402" s="305"/>
      <c r="H402" s="305"/>
      <c r="I402" s="305"/>
      <c r="J402" s="305"/>
      <c r="K402" s="305"/>
      <c r="L402" s="305"/>
      <c r="M402" s="305"/>
      <c r="N402" s="305"/>
      <c r="O402" s="305"/>
      <c r="P402" s="305"/>
      <c r="Q402" s="305"/>
      <c r="R402" s="305"/>
      <c r="S402" s="305"/>
      <c r="T402" s="305"/>
      <c r="U402" s="305"/>
      <c r="V402" s="305"/>
      <c r="W402" s="305"/>
    </row>
    <row r="403" spans="3:23" s="143" customFormat="1">
      <c r="C403" s="305"/>
      <c r="D403" s="305"/>
      <c r="E403" s="305"/>
      <c r="F403" s="305"/>
      <c r="G403" s="305"/>
      <c r="H403" s="305"/>
      <c r="I403" s="305"/>
      <c r="J403" s="305"/>
      <c r="K403" s="305"/>
      <c r="L403" s="305"/>
      <c r="M403" s="305"/>
      <c r="N403" s="305"/>
      <c r="O403" s="305"/>
      <c r="P403" s="305"/>
      <c r="Q403" s="305"/>
      <c r="R403" s="305"/>
      <c r="S403" s="305"/>
      <c r="T403" s="305"/>
      <c r="U403" s="305"/>
      <c r="V403" s="305"/>
      <c r="W403" s="305"/>
    </row>
    <row r="404" spans="3:23" s="143" customFormat="1">
      <c r="C404" s="305"/>
      <c r="D404" s="305"/>
      <c r="E404" s="305"/>
      <c r="F404" s="305"/>
      <c r="G404" s="305"/>
      <c r="H404" s="305"/>
      <c r="I404" s="305"/>
      <c r="J404" s="305"/>
      <c r="K404" s="305"/>
      <c r="L404" s="305"/>
      <c r="M404" s="305"/>
      <c r="N404" s="305"/>
      <c r="O404" s="305"/>
      <c r="P404" s="305"/>
      <c r="Q404" s="305"/>
      <c r="R404" s="305"/>
      <c r="S404" s="305"/>
      <c r="T404" s="305"/>
      <c r="U404" s="305"/>
      <c r="V404" s="305"/>
      <c r="W404" s="305"/>
    </row>
    <row r="405" spans="3:23" s="143" customFormat="1">
      <c r="C405" s="305"/>
      <c r="D405" s="305"/>
      <c r="E405" s="305"/>
      <c r="F405" s="305"/>
      <c r="G405" s="305"/>
      <c r="H405" s="305"/>
      <c r="I405" s="305"/>
      <c r="J405" s="305"/>
      <c r="K405" s="305"/>
      <c r="L405" s="305"/>
      <c r="M405" s="305"/>
      <c r="N405" s="305"/>
      <c r="O405" s="305"/>
      <c r="P405" s="305"/>
      <c r="Q405" s="305"/>
      <c r="R405" s="305"/>
      <c r="S405" s="305"/>
      <c r="T405" s="305"/>
      <c r="U405" s="305"/>
      <c r="V405" s="305"/>
      <c r="W405" s="305"/>
    </row>
    <row r="406" spans="3:23" s="143" customFormat="1">
      <c r="C406" s="305"/>
      <c r="D406" s="305"/>
      <c r="E406" s="305"/>
      <c r="F406" s="305"/>
      <c r="G406" s="305"/>
      <c r="H406" s="305"/>
      <c r="I406" s="305"/>
      <c r="J406" s="305"/>
      <c r="K406" s="305"/>
      <c r="L406" s="305"/>
      <c r="M406" s="305"/>
      <c r="N406" s="305"/>
      <c r="O406" s="305"/>
      <c r="P406" s="305"/>
      <c r="Q406" s="305"/>
      <c r="R406" s="305"/>
      <c r="S406" s="305"/>
      <c r="T406" s="305"/>
      <c r="U406" s="305"/>
      <c r="V406" s="305"/>
      <c r="W406" s="305"/>
    </row>
    <row r="407" spans="3:23" s="143" customFormat="1">
      <c r="C407" s="305"/>
      <c r="D407" s="305"/>
      <c r="E407" s="305"/>
      <c r="F407" s="305"/>
      <c r="G407" s="305"/>
      <c r="H407" s="305"/>
      <c r="I407" s="305"/>
      <c r="J407" s="305"/>
      <c r="K407" s="305"/>
      <c r="L407" s="305"/>
      <c r="M407" s="305"/>
      <c r="N407" s="305"/>
      <c r="O407" s="305"/>
      <c r="P407" s="305"/>
      <c r="Q407" s="305"/>
      <c r="R407" s="305"/>
      <c r="S407" s="305"/>
      <c r="T407" s="305"/>
      <c r="U407" s="305"/>
      <c r="V407" s="305"/>
      <c r="W407" s="305"/>
    </row>
    <row r="408" spans="3:23" s="143" customFormat="1">
      <c r="C408" s="305"/>
      <c r="D408" s="305"/>
      <c r="E408" s="305"/>
      <c r="F408" s="305"/>
      <c r="G408" s="305"/>
      <c r="H408" s="305"/>
      <c r="I408" s="305"/>
      <c r="J408" s="305"/>
      <c r="K408" s="305"/>
      <c r="L408" s="305"/>
      <c r="M408" s="305"/>
      <c r="N408" s="305"/>
      <c r="O408" s="305"/>
      <c r="P408" s="305"/>
      <c r="Q408" s="305"/>
      <c r="R408" s="305"/>
      <c r="S408" s="305"/>
      <c r="T408" s="305"/>
      <c r="U408" s="305"/>
      <c r="V408" s="305"/>
      <c r="W408" s="305"/>
    </row>
    <row r="409" spans="3:23" s="143" customFormat="1">
      <c r="C409" s="305"/>
      <c r="D409" s="305"/>
      <c r="E409" s="305"/>
      <c r="F409" s="305"/>
      <c r="G409" s="305"/>
      <c r="H409" s="305"/>
      <c r="I409" s="305"/>
      <c r="J409" s="305"/>
      <c r="K409" s="305"/>
      <c r="L409" s="305"/>
      <c r="M409" s="305"/>
      <c r="N409" s="305"/>
      <c r="O409" s="305"/>
      <c r="P409" s="305"/>
      <c r="Q409" s="305"/>
      <c r="R409" s="305"/>
      <c r="S409" s="305"/>
      <c r="T409" s="305"/>
      <c r="U409" s="305"/>
      <c r="V409" s="305"/>
      <c r="W409" s="305"/>
    </row>
    <row r="410" spans="3:23" s="143" customFormat="1">
      <c r="C410" s="305"/>
      <c r="D410" s="305"/>
      <c r="E410" s="305"/>
      <c r="F410" s="305"/>
      <c r="G410" s="305"/>
      <c r="H410" s="305"/>
      <c r="I410" s="305"/>
      <c r="J410" s="305"/>
      <c r="K410" s="305"/>
      <c r="L410" s="305"/>
      <c r="M410" s="305"/>
      <c r="N410" s="305"/>
      <c r="O410" s="305"/>
      <c r="P410" s="305"/>
      <c r="Q410" s="305"/>
      <c r="R410" s="305"/>
      <c r="S410" s="305"/>
      <c r="T410" s="305"/>
      <c r="U410" s="305"/>
      <c r="V410" s="305"/>
      <c r="W410" s="305"/>
    </row>
    <row r="411" spans="3:23" s="143" customFormat="1">
      <c r="C411" s="305"/>
      <c r="D411" s="305"/>
      <c r="E411" s="305"/>
      <c r="F411" s="305"/>
      <c r="G411" s="305"/>
      <c r="H411" s="305"/>
      <c r="I411" s="305"/>
      <c r="J411" s="305"/>
      <c r="K411" s="305"/>
      <c r="L411" s="305"/>
      <c r="M411" s="305"/>
      <c r="N411" s="305"/>
      <c r="O411" s="305"/>
      <c r="P411" s="305"/>
      <c r="Q411" s="305"/>
      <c r="R411" s="305"/>
      <c r="S411" s="305"/>
      <c r="T411" s="305"/>
      <c r="U411" s="305"/>
      <c r="V411" s="305"/>
      <c r="W411" s="305"/>
    </row>
    <row r="412" spans="3:23" s="143" customFormat="1">
      <c r="C412" s="305"/>
      <c r="D412" s="305"/>
      <c r="E412" s="305"/>
      <c r="F412" s="305"/>
      <c r="G412" s="305"/>
      <c r="H412" s="305"/>
      <c r="I412" s="305"/>
      <c r="J412" s="305"/>
      <c r="K412" s="305"/>
      <c r="L412" s="305"/>
      <c r="M412" s="305"/>
      <c r="N412" s="305"/>
      <c r="O412" s="305"/>
      <c r="P412" s="305"/>
      <c r="Q412" s="305"/>
      <c r="R412" s="305"/>
      <c r="S412" s="305"/>
      <c r="T412" s="305"/>
      <c r="U412" s="305"/>
      <c r="V412" s="305"/>
      <c r="W412" s="305"/>
    </row>
    <row r="413" spans="3:23" s="143" customFormat="1">
      <c r="C413" s="305"/>
      <c r="D413" s="305"/>
      <c r="E413" s="305"/>
      <c r="F413" s="305"/>
      <c r="G413" s="305"/>
      <c r="H413" s="305"/>
      <c r="I413" s="305"/>
      <c r="J413" s="305"/>
      <c r="K413" s="305"/>
      <c r="L413" s="305"/>
      <c r="M413" s="305"/>
      <c r="N413" s="305"/>
      <c r="O413" s="305"/>
      <c r="P413" s="305"/>
      <c r="Q413" s="305"/>
      <c r="R413" s="305"/>
      <c r="S413" s="305"/>
      <c r="T413" s="305"/>
      <c r="U413" s="305"/>
      <c r="V413" s="305"/>
      <c r="W413" s="305"/>
    </row>
    <row r="414" spans="3:23" s="143" customFormat="1">
      <c r="C414" s="305"/>
      <c r="D414" s="305"/>
      <c r="E414" s="305"/>
      <c r="F414" s="305"/>
      <c r="G414" s="305"/>
      <c r="H414" s="305"/>
      <c r="I414" s="305"/>
      <c r="J414" s="305"/>
      <c r="K414" s="305"/>
      <c r="L414" s="305"/>
      <c r="M414" s="305"/>
      <c r="N414" s="305"/>
      <c r="O414" s="305"/>
      <c r="P414" s="305"/>
      <c r="Q414" s="305"/>
      <c r="R414" s="305"/>
      <c r="S414" s="305"/>
      <c r="T414" s="305"/>
      <c r="U414" s="305"/>
      <c r="V414" s="305"/>
      <c r="W414" s="305"/>
    </row>
    <row r="415" spans="3:23" s="143" customFormat="1">
      <c r="C415" s="305"/>
      <c r="D415" s="305"/>
      <c r="E415" s="305"/>
      <c r="F415" s="305"/>
      <c r="G415" s="305"/>
      <c r="H415" s="305"/>
      <c r="I415" s="305"/>
      <c r="J415" s="305"/>
      <c r="K415" s="305"/>
      <c r="L415" s="305"/>
      <c r="M415" s="305"/>
      <c r="N415" s="305"/>
      <c r="O415" s="305"/>
      <c r="P415" s="305"/>
      <c r="Q415" s="305"/>
      <c r="R415" s="305"/>
      <c r="S415" s="305"/>
      <c r="T415" s="305"/>
      <c r="U415" s="305"/>
      <c r="V415" s="305"/>
      <c r="W415" s="305"/>
    </row>
    <row r="416" spans="3:23" s="143" customFormat="1">
      <c r="C416" s="305"/>
      <c r="D416" s="305"/>
      <c r="E416" s="305"/>
      <c r="F416" s="305"/>
      <c r="G416" s="305"/>
      <c r="H416" s="305"/>
      <c r="I416" s="305"/>
      <c r="J416" s="305"/>
      <c r="K416" s="305"/>
      <c r="L416" s="305"/>
      <c r="M416" s="305"/>
      <c r="N416" s="305"/>
      <c r="O416" s="305"/>
      <c r="P416" s="305"/>
      <c r="Q416" s="305"/>
      <c r="R416" s="305"/>
      <c r="S416" s="305"/>
      <c r="T416" s="305"/>
      <c r="U416" s="305"/>
      <c r="V416" s="305"/>
      <c r="W416" s="305"/>
    </row>
    <row r="417" spans="3:23" s="143" customFormat="1">
      <c r="C417" s="305"/>
      <c r="D417" s="305"/>
      <c r="E417" s="305"/>
      <c r="F417" s="305"/>
      <c r="G417" s="305"/>
      <c r="H417" s="305"/>
      <c r="I417" s="305"/>
      <c r="J417" s="305"/>
      <c r="K417" s="305"/>
      <c r="L417" s="305"/>
      <c r="M417" s="305"/>
      <c r="N417" s="305"/>
      <c r="O417" s="305"/>
      <c r="P417" s="305"/>
      <c r="Q417" s="305"/>
      <c r="R417" s="305"/>
      <c r="S417" s="305"/>
      <c r="T417" s="305"/>
      <c r="U417" s="305"/>
      <c r="V417" s="305"/>
      <c r="W417" s="305"/>
    </row>
    <row r="418" spans="3:23" s="143" customFormat="1">
      <c r="C418" s="305"/>
      <c r="D418" s="305"/>
      <c r="E418" s="305"/>
      <c r="F418" s="305"/>
      <c r="G418" s="305"/>
      <c r="H418" s="305"/>
      <c r="I418" s="305"/>
      <c r="J418" s="305"/>
      <c r="K418" s="305"/>
      <c r="L418" s="305"/>
      <c r="M418" s="305"/>
      <c r="N418" s="305"/>
      <c r="O418" s="305"/>
      <c r="P418" s="305"/>
      <c r="Q418" s="305"/>
      <c r="R418" s="305"/>
      <c r="S418" s="305"/>
      <c r="T418" s="305"/>
      <c r="U418" s="305"/>
      <c r="V418" s="305"/>
      <c r="W418" s="305"/>
    </row>
    <row r="419" spans="3:23" s="143" customFormat="1">
      <c r="C419" s="305"/>
      <c r="D419" s="305"/>
      <c r="E419" s="305"/>
      <c r="F419" s="305"/>
      <c r="G419" s="305"/>
      <c r="H419" s="305"/>
      <c r="I419" s="305"/>
      <c r="J419" s="305"/>
      <c r="K419" s="305"/>
      <c r="L419" s="305"/>
      <c r="M419" s="305"/>
      <c r="N419" s="305"/>
      <c r="O419" s="305"/>
      <c r="P419" s="305"/>
      <c r="Q419" s="305"/>
      <c r="R419" s="305"/>
      <c r="S419" s="305"/>
      <c r="T419" s="305"/>
      <c r="U419" s="305"/>
      <c r="V419" s="305"/>
      <c r="W419" s="305"/>
    </row>
    <row r="420" spans="3:23" s="143" customFormat="1">
      <c r="C420" s="305"/>
      <c r="D420" s="305"/>
      <c r="E420" s="305"/>
      <c r="F420" s="305"/>
      <c r="G420" s="305"/>
      <c r="H420" s="305"/>
      <c r="I420" s="305"/>
      <c r="J420" s="305"/>
      <c r="K420" s="305"/>
      <c r="L420" s="305"/>
      <c r="M420" s="305"/>
      <c r="N420" s="305"/>
      <c r="O420" s="305"/>
      <c r="P420" s="305"/>
      <c r="Q420" s="305"/>
      <c r="R420" s="305"/>
      <c r="S420" s="305"/>
      <c r="T420" s="305"/>
      <c r="U420" s="305"/>
      <c r="V420" s="305"/>
      <c r="W420" s="305"/>
    </row>
    <row r="421" spans="3:23" s="143" customFormat="1">
      <c r="C421" s="305"/>
      <c r="D421" s="305"/>
      <c r="E421" s="305"/>
      <c r="F421" s="305"/>
      <c r="G421" s="305"/>
      <c r="H421" s="305"/>
      <c r="I421" s="305"/>
      <c r="J421" s="305"/>
      <c r="K421" s="305"/>
      <c r="L421" s="305"/>
      <c r="M421" s="305"/>
      <c r="N421" s="305"/>
      <c r="O421" s="305"/>
      <c r="P421" s="305"/>
      <c r="Q421" s="305"/>
      <c r="R421" s="305"/>
      <c r="S421" s="305"/>
      <c r="T421" s="305"/>
      <c r="U421" s="305"/>
      <c r="V421" s="305"/>
      <c r="W421" s="305"/>
    </row>
    <row r="422" spans="3:23" s="143" customFormat="1">
      <c r="C422" s="305"/>
      <c r="D422" s="305"/>
      <c r="E422" s="305"/>
      <c r="F422" s="305"/>
      <c r="G422" s="305"/>
      <c r="H422" s="305"/>
      <c r="I422" s="305"/>
      <c r="J422" s="305"/>
      <c r="K422" s="305"/>
      <c r="L422" s="305"/>
      <c r="M422" s="305"/>
      <c r="N422" s="305"/>
      <c r="O422" s="305"/>
      <c r="P422" s="305"/>
      <c r="Q422" s="305"/>
      <c r="R422" s="305"/>
      <c r="S422" s="305"/>
      <c r="T422" s="305"/>
      <c r="U422" s="305"/>
      <c r="V422" s="305"/>
      <c r="W422" s="305"/>
    </row>
    <row r="423" spans="3:23" s="143" customFormat="1">
      <c r="C423" s="305"/>
      <c r="D423" s="305"/>
      <c r="E423" s="305"/>
      <c r="F423" s="305"/>
      <c r="G423" s="305"/>
      <c r="H423" s="305"/>
      <c r="I423" s="305"/>
      <c r="J423" s="305"/>
      <c r="K423" s="305"/>
      <c r="L423" s="305"/>
      <c r="M423" s="305"/>
      <c r="N423" s="305"/>
      <c r="O423" s="305"/>
      <c r="P423" s="305"/>
      <c r="Q423" s="305"/>
      <c r="R423" s="305"/>
      <c r="S423" s="305"/>
      <c r="T423" s="305"/>
      <c r="U423" s="305"/>
      <c r="V423" s="305"/>
      <c r="W423" s="305"/>
    </row>
    <row r="424" spans="3:23" s="143" customFormat="1">
      <c r="C424" s="305"/>
      <c r="D424" s="305"/>
      <c r="E424" s="305"/>
      <c r="F424" s="305"/>
      <c r="G424" s="305"/>
      <c r="H424" s="305"/>
      <c r="I424" s="305"/>
      <c r="J424" s="305"/>
      <c r="K424" s="305"/>
      <c r="L424" s="305"/>
      <c r="M424" s="305"/>
      <c r="N424" s="305"/>
      <c r="O424" s="305"/>
      <c r="P424" s="305"/>
      <c r="Q424" s="305"/>
      <c r="R424" s="305"/>
      <c r="S424" s="305"/>
      <c r="T424" s="305"/>
      <c r="U424" s="305"/>
      <c r="V424" s="305"/>
      <c r="W424" s="305"/>
    </row>
    <row r="425" spans="3:23" s="143" customFormat="1">
      <c r="C425" s="305"/>
      <c r="D425" s="305"/>
      <c r="E425" s="305"/>
      <c r="F425" s="305"/>
      <c r="G425" s="305"/>
      <c r="H425" s="305"/>
      <c r="I425" s="305"/>
      <c r="J425" s="305"/>
      <c r="K425" s="305"/>
      <c r="L425" s="305"/>
      <c r="M425" s="305"/>
      <c r="N425" s="305"/>
      <c r="O425" s="305"/>
      <c r="P425" s="305"/>
      <c r="Q425" s="305"/>
      <c r="R425" s="305"/>
      <c r="S425" s="305"/>
      <c r="T425" s="305"/>
      <c r="U425" s="305"/>
      <c r="V425" s="305"/>
      <c r="W425" s="305"/>
    </row>
    <row r="426" spans="3:23" s="143" customFormat="1">
      <c r="C426" s="305"/>
      <c r="D426" s="305"/>
      <c r="E426" s="305"/>
      <c r="F426" s="305"/>
      <c r="G426" s="305"/>
      <c r="H426" s="305"/>
      <c r="I426" s="305"/>
      <c r="J426" s="305"/>
      <c r="K426" s="305"/>
      <c r="L426" s="305"/>
      <c r="M426" s="305"/>
      <c r="N426" s="305"/>
      <c r="O426" s="305"/>
      <c r="P426" s="305"/>
      <c r="Q426" s="305"/>
      <c r="R426" s="305"/>
      <c r="S426" s="305"/>
      <c r="T426" s="305"/>
      <c r="U426" s="305"/>
      <c r="V426" s="305"/>
      <c r="W426" s="305"/>
    </row>
    <row r="427" spans="3:23" s="143" customFormat="1">
      <c r="C427" s="305"/>
      <c r="D427" s="305"/>
      <c r="E427" s="305"/>
      <c r="F427" s="305"/>
      <c r="G427" s="305"/>
      <c r="H427" s="305"/>
      <c r="I427" s="305"/>
      <c r="J427" s="305"/>
      <c r="K427" s="305"/>
      <c r="L427" s="305"/>
      <c r="M427" s="305"/>
      <c r="N427" s="305"/>
      <c r="O427" s="305"/>
      <c r="P427" s="305"/>
      <c r="Q427" s="305"/>
      <c r="R427" s="305"/>
      <c r="S427" s="305"/>
      <c r="T427" s="305"/>
      <c r="U427" s="305"/>
      <c r="V427" s="305"/>
      <c r="W427" s="305"/>
    </row>
    <row r="428" spans="3:23" s="143" customFormat="1">
      <c r="C428" s="305"/>
      <c r="D428" s="305"/>
      <c r="E428" s="305"/>
      <c r="F428" s="305"/>
      <c r="G428" s="305"/>
      <c r="H428" s="305"/>
      <c r="I428" s="305"/>
      <c r="J428" s="305"/>
      <c r="K428" s="305"/>
      <c r="L428" s="305"/>
      <c r="M428" s="305"/>
      <c r="N428" s="305"/>
      <c r="O428" s="305"/>
      <c r="P428" s="305"/>
      <c r="Q428" s="305"/>
      <c r="R428" s="305"/>
      <c r="S428" s="305"/>
      <c r="T428" s="305"/>
      <c r="U428" s="305"/>
      <c r="V428" s="305"/>
      <c r="W428" s="305"/>
    </row>
    <row r="429" spans="3:23" s="143" customFormat="1">
      <c r="C429" s="305"/>
      <c r="D429" s="305"/>
      <c r="E429" s="305"/>
      <c r="F429" s="305"/>
      <c r="G429" s="305"/>
      <c r="H429" s="305"/>
      <c r="I429" s="305"/>
      <c r="J429" s="305"/>
      <c r="K429" s="305"/>
      <c r="L429" s="305"/>
      <c r="M429" s="305"/>
      <c r="N429" s="305"/>
      <c r="O429" s="305"/>
      <c r="P429" s="305"/>
      <c r="Q429" s="305"/>
      <c r="R429" s="305"/>
      <c r="S429" s="305"/>
      <c r="T429" s="305"/>
      <c r="U429" s="305"/>
      <c r="V429" s="305"/>
      <c r="W429" s="305"/>
    </row>
    <row r="430" spans="3:23" s="143" customFormat="1">
      <c r="C430" s="305"/>
      <c r="D430" s="305"/>
      <c r="E430" s="305"/>
      <c r="F430" s="305"/>
      <c r="G430" s="305"/>
      <c r="H430" s="305"/>
      <c r="I430" s="305"/>
      <c r="J430" s="305"/>
      <c r="K430" s="305"/>
      <c r="L430" s="305"/>
      <c r="M430" s="305"/>
      <c r="N430" s="305"/>
      <c r="O430" s="305"/>
      <c r="P430" s="305"/>
      <c r="Q430" s="305"/>
      <c r="R430" s="305"/>
      <c r="S430" s="305"/>
      <c r="T430" s="305"/>
      <c r="U430" s="305"/>
      <c r="V430" s="305"/>
      <c r="W430" s="305"/>
    </row>
    <row r="431" spans="3:23" s="143" customFormat="1">
      <c r="C431" s="305"/>
      <c r="D431" s="305"/>
      <c r="E431" s="305"/>
      <c r="F431" s="305"/>
      <c r="G431" s="305"/>
      <c r="H431" s="305"/>
      <c r="I431" s="305"/>
      <c r="J431" s="305"/>
      <c r="K431" s="305"/>
      <c r="L431" s="305"/>
      <c r="M431" s="305"/>
      <c r="N431" s="305"/>
      <c r="O431" s="305"/>
      <c r="P431" s="305"/>
      <c r="Q431" s="305"/>
      <c r="R431" s="305"/>
      <c r="S431" s="305"/>
      <c r="T431" s="305"/>
      <c r="U431" s="305"/>
      <c r="V431" s="305"/>
      <c r="W431" s="305"/>
    </row>
    <row r="432" spans="3:23" s="143" customFormat="1">
      <c r="C432" s="305"/>
      <c r="D432" s="305"/>
      <c r="E432" s="305"/>
      <c r="F432" s="305"/>
      <c r="G432" s="305"/>
      <c r="H432" s="305"/>
      <c r="I432" s="305"/>
      <c r="J432" s="305"/>
      <c r="K432" s="305"/>
      <c r="L432" s="305"/>
      <c r="M432" s="305"/>
      <c r="N432" s="305"/>
      <c r="O432" s="305"/>
      <c r="P432" s="305"/>
      <c r="Q432" s="305"/>
      <c r="R432" s="305"/>
      <c r="S432" s="305"/>
      <c r="T432" s="305"/>
      <c r="U432" s="305"/>
      <c r="V432" s="305"/>
      <c r="W432" s="305"/>
    </row>
    <row r="433" spans="3:23" s="143" customFormat="1">
      <c r="C433" s="305"/>
      <c r="D433" s="305"/>
      <c r="E433" s="305"/>
      <c r="F433" s="305"/>
      <c r="G433" s="305"/>
      <c r="H433" s="305"/>
      <c r="I433" s="305"/>
      <c r="J433" s="305"/>
      <c r="K433" s="305"/>
      <c r="L433" s="305"/>
      <c r="M433" s="305"/>
      <c r="N433" s="305"/>
      <c r="O433" s="305"/>
      <c r="P433" s="305"/>
      <c r="Q433" s="305"/>
      <c r="R433" s="305"/>
      <c r="S433" s="305"/>
      <c r="T433" s="305"/>
      <c r="U433" s="305"/>
      <c r="V433" s="305"/>
      <c r="W433" s="305"/>
    </row>
    <row r="434" spans="3:23" s="143" customFormat="1">
      <c r="C434" s="305"/>
      <c r="D434" s="305"/>
      <c r="E434" s="305"/>
      <c r="F434" s="305"/>
      <c r="G434" s="305"/>
      <c r="H434" s="305"/>
      <c r="I434" s="305"/>
      <c r="J434" s="305"/>
      <c r="K434" s="305"/>
      <c r="L434" s="305"/>
      <c r="M434" s="305"/>
      <c r="N434" s="305"/>
      <c r="O434" s="305"/>
      <c r="P434" s="305"/>
      <c r="Q434" s="305"/>
      <c r="R434" s="305"/>
      <c r="S434" s="305"/>
      <c r="T434" s="305"/>
      <c r="U434" s="305"/>
      <c r="V434" s="305"/>
      <c r="W434" s="305"/>
    </row>
    <row r="435" spans="3:23" s="143" customFormat="1">
      <c r="C435" s="305"/>
      <c r="D435" s="305"/>
      <c r="E435" s="305"/>
      <c r="F435" s="305"/>
      <c r="G435" s="305"/>
      <c r="H435" s="305"/>
      <c r="I435" s="305"/>
      <c r="J435" s="305"/>
      <c r="K435" s="305"/>
      <c r="L435" s="305"/>
      <c r="M435" s="305"/>
      <c r="N435" s="305"/>
      <c r="O435" s="305"/>
      <c r="P435" s="305"/>
      <c r="Q435" s="305"/>
      <c r="R435" s="305"/>
      <c r="S435" s="305"/>
      <c r="T435" s="305"/>
      <c r="U435" s="305"/>
      <c r="V435" s="305"/>
      <c r="W435" s="305"/>
    </row>
    <row r="436" spans="3:23" s="143" customFormat="1">
      <c r="C436" s="305"/>
      <c r="D436" s="305"/>
      <c r="E436" s="305"/>
      <c r="F436" s="305"/>
      <c r="G436" s="305"/>
      <c r="H436" s="305"/>
      <c r="I436" s="305"/>
      <c r="J436" s="305"/>
      <c r="K436" s="305"/>
      <c r="L436" s="305"/>
      <c r="M436" s="305"/>
      <c r="N436" s="305"/>
      <c r="O436" s="305"/>
      <c r="P436" s="305"/>
      <c r="Q436" s="305"/>
      <c r="R436" s="305"/>
      <c r="S436" s="305"/>
      <c r="T436" s="305"/>
      <c r="U436" s="305"/>
      <c r="V436" s="305"/>
      <c r="W436" s="305"/>
    </row>
    <row r="437" spans="3:23" s="143" customFormat="1">
      <c r="C437" s="305"/>
      <c r="D437" s="305"/>
      <c r="E437" s="305"/>
      <c r="F437" s="305"/>
      <c r="G437" s="305"/>
      <c r="H437" s="305"/>
      <c r="I437" s="305"/>
      <c r="J437" s="305"/>
      <c r="K437" s="305"/>
      <c r="L437" s="305"/>
      <c r="M437" s="305"/>
      <c r="N437" s="305"/>
      <c r="O437" s="305"/>
      <c r="P437" s="305"/>
      <c r="Q437" s="305"/>
      <c r="R437" s="305"/>
      <c r="S437" s="305"/>
      <c r="T437" s="305"/>
      <c r="U437" s="305"/>
      <c r="V437" s="305"/>
      <c r="W437" s="305"/>
    </row>
    <row r="438" spans="3:23" s="143" customFormat="1">
      <c r="C438" s="305"/>
      <c r="D438" s="305"/>
      <c r="E438" s="305"/>
      <c r="F438" s="305"/>
      <c r="G438" s="305"/>
      <c r="H438" s="305"/>
      <c r="I438" s="305"/>
      <c r="J438" s="305"/>
      <c r="K438" s="305"/>
      <c r="L438" s="305"/>
      <c r="M438" s="305"/>
      <c r="N438" s="305"/>
      <c r="O438" s="305"/>
      <c r="P438" s="305"/>
      <c r="Q438" s="305"/>
      <c r="R438" s="305"/>
      <c r="S438" s="305"/>
      <c r="T438" s="305"/>
      <c r="U438" s="305"/>
      <c r="V438" s="305"/>
      <c r="W438" s="305"/>
    </row>
    <row r="439" spans="3:23" s="143" customFormat="1">
      <c r="C439" s="305"/>
      <c r="D439" s="305"/>
      <c r="E439" s="305"/>
      <c r="F439" s="305"/>
      <c r="G439" s="305"/>
      <c r="H439" s="305"/>
      <c r="I439" s="305"/>
      <c r="J439" s="305"/>
      <c r="K439" s="305"/>
      <c r="L439" s="305"/>
      <c r="M439" s="305"/>
      <c r="N439" s="305"/>
      <c r="O439" s="305"/>
      <c r="P439" s="305"/>
      <c r="Q439" s="305"/>
      <c r="R439" s="305"/>
      <c r="S439" s="305"/>
      <c r="T439" s="305"/>
      <c r="U439" s="305"/>
      <c r="V439" s="305"/>
      <c r="W439" s="305"/>
    </row>
    <row r="440" spans="3:23" s="143" customFormat="1">
      <c r="C440" s="305"/>
      <c r="D440" s="305"/>
      <c r="E440" s="305"/>
      <c r="F440" s="305"/>
      <c r="G440" s="305"/>
      <c r="H440" s="305"/>
      <c r="I440" s="305"/>
      <c r="J440" s="305"/>
      <c r="K440" s="305"/>
      <c r="L440" s="305"/>
      <c r="M440" s="305"/>
      <c r="N440" s="305"/>
      <c r="O440" s="305"/>
      <c r="P440" s="305"/>
      <c r="Q440" s="305"/>
      <c r="R440" s="305"/>
      <c r="S440" s="305"/>
      <c r="T440" s="305"/>
      <c r="U440" s="305"/>
      <c r="V440" s="305"/>
      <c r="W440" s="305"/>
    </row>
    <row r="441" spans="3:23" s="143" customFormat="1">
      <c r="C441" s="305"/>
      <c r="D441" s="305"/>
      <c r="E441" s="305"/>
      <c r="F441" s="305"/>
      <c r="G441" s="305"/>
      <c r="H441" s="305"/>
      <c r="I441" s="305"/>
      <c r="J441" s="305"/>
      <c r="K441" s="305"/>
      <c r="L441" s="305"/>
      <c r="M441" s="305"/>
      <c r="N441" s="305"/>
      <c r="O441" s="305"/>
      <c r="P441" s="305"/>
      <c r="Q441" s="305"/>
      <c r="R441" s="305"/>
      <c r="S441" s="305"/>
      <c r="T441" s="305"/>
      <c r="U441" s="305"/>
      <c r="V441" s="305"/>
      <c r="W441" s="305"/>
    </row>
    <row r="442" spans="3:23" s="143" customFormat="1">
      <c r="C442" s="305"/>
      <c r="D442" s="305"/>
      <c r="E442" s="305"/>
      <c r="F442" s="305"/>
      <c r="G442" s="305"/>
      <c r="H442" s="305"/>
      <c r="I442" s="305"/>
      <c r="J442" s="305"/>
      <c r="K442" s="305"/>
      <c r="L442" s="305"/>
      <c r="M442" s="305"/>
      <c r="N442" s="305"/>
      <c r="O442" s="305"/>
      <c r="P442" s="305"/>
      <c r="Q442" s="305"/>
      <c r="R442" s="305"/>
      <c r="S442" s="305"/>
      <c r="T442" s="305"/>
      <c r="U442" s="305"/>
      <c r="V442" s="305"/>
      <c r="W442" s="305"/>
    </row>
    <row r="443" spans="3:23" s="143" customFormat="1">
      <c r="C443" s="305"/>
      <c r="D443" s="305"/>
      <c r="E443" s="305"/>
      <c r="F443" s="305"/>
      <c r="G443" s="305"/>
      <c r="H443" s="305"/>
      <c r="I443" s="305"/>
      <c r="J443" s="305"/>
      <c r="K443" s="305"/>
      <c r="L443" s="305"/>
      <c r="M443" s="305"/>
      <c r="N443" s="305"/>
      <c r="O443" s="305"/>
      <c r="P443" s="305"/>
      <c r="Q443" s="305"/>
      <c r="R443" s="305"/>
      <c r="S443" s="305"/>
      <c r="T443" s="305"/>
      <c r="U443" s="305"/>
      <c r="V443" s="305"/>
      <c r="W443" s="305"/>
    </row>
    <row r="444" spans="3:23" s="143" customFormat="1">
      <c r="C444" s="305"/>
      <c r="D444" s="305"/>
      <c r="E444" s="305"/>
      <c r="F444" s="305"/>
      <c r="G444" s="305"/>
      <c r="H444" s="305"/>
      <c r="I444" s="305"/>
      <c r="J444" s="305"/>
      <c r="K444" s="305"/>
      <c r="L444" s="305"/>
      <c r="M444" s="305"/>
      <c r="N444" s="305"/>
      <c r="O444" s="305"/>
      <c r="P444" s="305"/>
      <c r="Q444" s="305"/>
      <c r="R444" s="305"/>
      <c r="S444" s="305"/>
      <c r="T444" s="305"/>
      <c r="U444" s="305"/>
      <c r="V444" s="305"/>
      <c r="W444" s="305"/>
    </row>
    <row r="445" spans="3:23" s="143" customFormat="1">
      <c r="C445" s="305"/>
      <c r="D445" s="305"/>
      <c r="E445" s="305"/>
      <c r="F445" s="305"/>
      <c r="G445" s="305"/>
      <c r="H445" s="305"/>
      <c r="I445" s="305"/>
      <c r="J445" s="305"/>
      <c r="K445" s="305"/>
      <c r="L445" s="305"/>
      <c r="M445" s="305"/>
      <c r="N445" s="305"/>
      <c r="O445" s="305"/>
      <c r="P445" s="305"/>
      <c r="Q445" s="305"/>
      <c r="R445" s="305"/>
      <c r="S445" s="305"/>
      <c r="T445" s="305"/>
      <c r="U445" s="305"/>
      <c r="V445" s="305"/>
      <c r="W445" s="305"/>
    </row>
    <row r="446" spans="3:23" s="143" customFormat="1">
      <c r="C446" s="305"/>
      <c r="D446" s="305"/>
      <c r="E446" s="305"/>
      <c r="F446" s="305"/>
      <c r="G446" s="305"/>
      <c r="H446" s="305"/>
      <c r="I446" s="305"/>
      <c r="J446" s="305"/>
      <c r="K446" s="305"/>
      <c r="L446" s="305"/>
      <c r="M446" s="305"/>
      <c r="N446" s="305"/>
      <c r="O446" s="305"/>
      <c r="P446" s="305"/>
      <c r="Q446" s="305"/>
      <c r="R446" s="305"/>
      <c r="S446" s="305"/>
      <c r="T446" s="305"/>
      <c r="U446" s="305"/>
      <c r="V446" s="305"/>
      <c r="W446" s="305"/>
    </row>
    <row r="447" spans="3:23" s="143" customFormat="1">
      <c r="C447" s="305"/>
      <c r="D447" s="305"/>
      <c r="E447" s="305"/>
      <c r="F447" s="305"/>
      <c r="G447" s="305"/>
      <c r="H447" s="305"/>
      <c r="I447" s="305"/>
      <c r="J447" s="305"/>
      <c r="K447" s="305"/>
      <c r="L447" s="305"/>
      <c r="M447" s="305"/>
      <c r="N447" s="305"/>
      <c r="O447" s="305"/>
      <c r="P447" s="305"/>
      <c r="Q447" s="305"/>
      <c r="R447" s="305"/>
      <c r="S447" s="305"/>
      <c r="T447" s="305"/>
      <c r="U447" s="305"/>
      <c r="V447" s="305"/>
      <c r="W447" s="305"/>
    </row>
    <row r="448" spans="3:23" s="143" customFormat="1">
      <c r="C448" s="305"/>
      <c r="D448" s="305"/>
      <c r="E448" s="305"/>
      <c r="F448" s="305"/>
      <c r="G448" s="305"/>
      <c r="H448" s="305"/>
      <c r="I448" s="305"/>
      <c r="J448" s="305"/>
      <c r="K448" s="305"/>
      <c r="L448" s="305"/>
      <c r="M448" s="305"/>
      <c r="N448" s="305"/>
      <c r="O448" s="305"/>
      <c r="P448" s="305"/>
      <c r="Q448" s="305"/>
      <c r="R448" s="305"/>
      <c r="S448" s="305"/>
      <c r="T448" s="305"/>
      <c r="U448" s="305"/>
      <c r="V448" s="305"/>
      <c r="W448" s="305"/>
    </row>
    <row r="449" spans="3:23" s="143" customFormat="1">
      <c r="C449" s="305"/>
      <c r="D449" s="305"/>
      <c r="E449" s="305"/>
      <c r="F449" s="305"/>
      <c r="G449" s="305"/>
      <c r="H449" s="305"/>
      <c r="I449" s="305"/>
      <c r="J449" s="305"/>
      <c r="K449" s="305"/>
      <c r="L449" s="305"/>
      <c r="M449" s="305"/>
      <c r="N449" s="305"/>
      <c r="O449" s="305"/>
      <c r="P449" s="305"/>
      <c r="Q449" s="305"/>
      <c r="R449" s="305"/>
      <c r="S449" s="305"/>
      <c r="T449" s="305"/>
      <c r="U449" s="305"/>
      <c r="V449" s="305"/>
      <c r="W449" s="305"/>
    </row>
    <row r="450" spans="3:23" s="143" customFormat="1">
      <c r="C450" s="305"/>
      <c r="D450" s="305"/>
      <c r="E450" s="305"/>
      <c r="F450" s="305"/>
      <c r="G450" s="305"/>
      <c r="H450" s="305"/>
      <c r="I450" s="305"/>
      <c r="J450" s="305"/>
      <c r="K450" s="305"/>
      <c r="L450" s="305"/>
      <c r="M450" s="305"/>
      <c r="N450" s="305"/>
      <c r="O450" s="305"/>
      <c r="P450" s="305"/>
      <c r="Q450" s="305"/>
      <c r="R450" s="305"/>
      <c r="S450" s="305"/>
      <c r="T450" s="305"/>
      <c r="U450" s="305"/>
      <c r="V450" s="305"/>
      <c r="W450" s="305"/>
    </row>
    <row r="451" spans="3:23" s="143" customFormat="1">
      <c r="C451" s="305"/>
      <c r="D451" s="305"/>
      <c r="E451" s="305"/>
      <c r="F451" s="305"/>
      <c r="G451" s="305"/>
      <c r="H451" s="305"/>
      <c r="I451" s="305"/>
      <c r="J451" s="305"/>
      <c r="K451" s="305"/>
      <c r="L451" s="305"/>
      <c r="M451" s="305"/>
      <c r="N451" s="305"/>
      <c r="O451" s="305"/>
      <c r="P451" s="305"/>
      <c r="Q451" s="305"/>
      <c r="R451" s="305"/>
      <c r="S451" s="305"/>
      <c r="T451" s="305"/>
      <c r="U451" s="305"/>
      <c r="V451" s="305"/>
      <c r="W451" s="305"/>
    </row>
    <row r="452" spans="3:23" s="143" customFormat="1">
      <c r="C452" s="305"/>
      <c r="D452" s="305"/>
      <c r="E452" s="305"/>
      <c r="F452" s="305"/>
      <c r="G452" s="305"/>
      <c r="H452" s="305"/>
      <c r="I452" s="305"/>
      <c r="J452" s="305"/>
      <c r="K452" s="305"/>
      <c r="L452" s="305"/>
      <c r="M452" s="305"/>
      <c r="N452" s="305"/>
      <c r="O452" s="305"/>
      <c r="P452" s="305"/>
      <c r="Q452" s="305"/>
      <c r="R452" s="305"/>
      <c r="S452" s="305"/>
      <c r="T452" s="305"/>
      <c r="U452" s="305"/>
      <c r="V452" s="305"/>
      <c r="W452" s="305"/>
    </row>
    <row r="453" spans="3:23" s="143" customFormat="1">
      <c r="C453" s="305"/>
      <c r="D453" s="305"/>
      <c r="E453" s="305"/>
      <c r="F453" s="305"/>
      <c r="G453" s="305"/>
      <c r="H453" s="305"/>
      <c r="I453" s="305"/>
      <c r="J453" s="305"/>
      <c r="K453" s="305"/>
      <c r="L453" s="305"/>
      <c r="M453" s="305"/>
      <c r="N453" s="305"/>
      <c r="O453" s="305"/>
      <c r="P453" s="305"/>
      <c r="Q453" s="305"/>
      <c r="R453" s="305"/>
      <c r="S453" s="305"/>
      <c r="T453" s="305"/>
      <c r="U453" s="305"/>
      <c r="V453" s="305"/>
      <c r="W453" s="305"/>
    </row>
    <row r="454" spans="3:23" s="143" customFormat="1">
      <c r="C454" s="305"/>
      <c r="D454" s="305"/>
      <c r="E454" s="305"/>
      <c r="F454" s="305"/>
      <c r="G454" s="305"/>
      <c r="H454" s="305"/>
      <c r="I454" s="305"/>
      <c r="J454" s="305"/>
      <c r="K454" s="305"/>
      <c r="L454" s="305"/>
      <c r="M454" s="305"/>
      <c r="N454" s="305"/>
      <c r="O454" s="305"/>
      <c r="P454" s="305"/>
      <c r="Q454" s="305"/>
      <c r="R454" s="305"/>
      <c r="S454" s="305"/>
      <c r="T454" s="305"/>
      <c r="U454" s="305"/>
      <c r="V454" s="305"/>
      <c r="W454" s="305"/>
    </row>
    <row r="455" spans="3:23" s="143" customFormat="1">
      <c r="C455" s="305"/>
      <c r="D455" s="305"/>
      <c r="E455" s="305"/>
      <c r="F455" s="305"/>
      <c r="G455" s="305"/>
      <c r="H455" s="305"/>
      <c r="I455" s="305"/>
      <c r="J455" s="305"/>
      <c r="K455" s="305"/>
      <c r="L455" s="305"/>
      <c r="M455" s="305"/>
      <c r="N455" s="305"/>
      <c r="O455" s="305"/>
      <c r="P455" s="305"/>
      <c r="Q455" s="305"/>
      <c r="R455" s="305"/>
      <c r="S455" s="305"/>
      <c r="T455" s="305"/>
      <c r="U455" s="305"/>
      <c r="V455" s="305"/>
      <c r="W455" s="305"/>
    </row>
    <row r="456" spans="3:23" s="143" customFormat="1">
      <c r="C456" s="305"/>
      <c r="D456" s="305"/>
      <c r="E456" s="305"/>
      <c r="F456" s="305"/>
      <c r="G456" s="305"/>
      <c r="H456" s="305"/>
      <c r="I456" s="305"/>
      <c r="J456" s="305"/>
      <c r="K456" s="305"/>
      <c r="L456" s="305"/>
      <c r="M456" s="305"/>
      <c r="N456" s="305"/>
      <c r="O456" s="305"/>
      <c r="P456" s="305"/>
      <c r="Q456" s="305"/>
      <c r="R456" s="305"/>
      <c r="S456" s="305"/>
      <c r="T456" s="305"/>
      <c r="U456" s="305"/>
      <c r="V456" s="305"/>
      <c r="W456" s="305"/>
    </row>
    <row r="457" spans="3:23" s="143" customFormat="1">
      <c r="C457" s="305"/>
      <c r="D457" s="305"/>
      <c r="E457" s="305"/>
      <c r="F457" s="305"/>
      <c r="G457" s="305"/>
      <c r="H457" s="305"/>
      <c r="I457" s="305"/>
      <c r="J457" s="305"/>
      <c r="K457" s="305"/>
      <c r="L457" s="305"/>
      <c r="M457" s="305"/>
      <c r="N457" s="305"/>
      <c r="O457" s="305"/>
      <c r="P457" s="305"/>
      <c r="Q457" s="305"/>
      <c r="R457" s="305"/>
      <c r="S457" s="305"/>
      <c r="T457" s="305"/>
      <c r="U457" s="305"/>
      <c r="V457" s="305"/>
      <c r="W457" s="305"/>
    </row>
    <row r="458" spans="3:23" s="143" customFormat="1">
      <c r="C458" s="305"/>
      <c r="D458" s="305"/>
      <c r="E458" s="305"/>
      <c r="F458" s="305"/>
      <c r="G458" s="305"/>
      <c r="H458" s="305"/>
      <c r="I458" s="305"/>
      <c r="J458" s="305"/>
      <c r="K458" s="305"/>
      <c r="L458" s="305"/>
      <c r="M458" s="305"/>
      <c r="N458" s="305"/>
      <c r="O458" s="305"/>
      <c r="P458" s="305"/>
      <c r="Q458" s="305"/>
      <c r="R458" s="305"/>
      <c r="S458" s="305"/>
      <c r="T458" s="305"/>
      <c r="U458" s="305"/>
      <c r="V458" s="305"/>
      <c r="W458" s="305"/>
    </row>
    <row r="459" spans="3:23" s="143" customFormat="1">
      <c r="C459" s="305"/>
      <c r="D459" s="305"/>
      <c r="E459" s="305"/>
      <c r="F459" s="305"/>
      <c r="G459" s="305"/>
      <c r="H459" s="305"/>
      <c r="I459" s="305"/>
      <c r="J459" s="305"/>
      <c r="K459" s="305"/>
      <c r="L459" s="305"/>
      <c r="M459" s="305"/>
      <c r="N459" s="305"/>
      <c r="O459" s="305"/>
      <c r="P459" s="305"/>
      <c r="Q459" s="305"/>
      <c r="R459" s="305"/>
      <c r="S459" s="305"/>
      <c r="T459" s="305"/>
      <c r="U459" s="305"/>
      <c r="V459" s="305"/>
      <c r="W459" s="305"/>
    </row>
    <row r="460" spans="3:23" s="143" customFormat="1">
      <c r="C460" s="305"/>
      <c r="D460" s="305"/>
      <c r="E460" s="305"/>
      <c r="F460" s="305"/>
      <c r="G460" s="305"/>
      <c r="H460" s="305"/>
      <c r="I460" s="305"/>
      <c r="J460" s="305"/>
      <c r="K460" s="305"/>
      <c r="L460" s="305"/>
      <c r="M460" s="305"/>
      <c r="N460" s="305"/>
      <c r="O460" s="305"/>
      <c r="P460" s="305"/>
      <c r="Q460" s="305"/>
      <c r="R460" s="305"/>
      <c r="S460" s="305"/>
      <c r="T460" s="305"/>
      <c r="U460" s="305"/>
      <c r="V460" s="305"/>
      <c r="W460" s="305"/>
    </row>
    <row r="461" spans="3:23" s="143" customFormat="1">
      <c r="C461" s="305"/>
      <c r="D461" s="305"/>
      <c r="E461" s="305"/>
      <c r="F461" s="305"/>
      <c r="G461" s="305"/>
      <c r="H461" s="305"/>
      <c r="I461" s="305"/>
      <c r="J461" s="305"/>
      <c r="K461" s="305"/>
      <c r="L461" s="305"/>
      <c r="M461" s="305"/>
      <c r="N461" s="305"/>
      <c r="O461" s="305"/>
      <c r="P461" s="305"/>
      <c r="Q461" s="305"/>
      <c r="R461" s="305"/>
      <c r="S461" s="305"/>
      <c r="T461" s="305"/>
      <c r="U461" s="305"/>
      <c r="V461" s="305"/>
      <c r="W461" s="305"/>
    </row>
    <row r="462" spans="3:23" s="143" customFormat="1">
      <c r="C462" s="305"/>
      <c r="D462" s="305"/>
      <c r="E462" s="305"/>
      <c r="F462" s="305"/>
      <c r="G462" s="305"/>
      <c r="H462" s="305"/>
      <c r="I462" s="305"/>
      <c r="J462" s="305"/>
      <c r="K462" s="305"/>
      <c r="L462" s="305"/>
      <c r="M462" s="305"/>
      <c r="N462" s="305"/>
      <c r="O462" s="305"/>
      <c r="P462" s="305"/>
      <c r="Q462" s="305"/>
      <c r="R462" s="305"/>
      <c r="S462" s="305"/>
      <c r="T462" s="305"/>
      <c r="U462" s="305"/>
      <c r="V462" s="305"/>
      <c r="W462" s="305"/>
    </row>
    <row r="463" spans="3:23" s="143" customFormat="1">
      <c r="C463" s="305"/>
      <c r="D463" s="305"/>
      <c r="E463" s="305"/>
      <c r="F463" s="305"/>
      <c r="G463" s="305"/>
      <c r="H463" s="305"/>
      <c r="I463" s="305"/>
      <c r="J463" s="305"/>
      <c r="K463" s="305"/>
      <c r="L463" s="305"/>
      <c r="M463" s="305"/>
      <c r="N463" s="305"/>
      <c r="O463" s="305"/>
      <c r="P463" s="305"/>
      <c r="Q463" s="305"/>
      <c r="R463" s="305"/>
      <c r="S463" s="305"/>
      <c r="T463" s="305"/>
      <c r="U463" s="305"/>
      <c r="V463" s="305"/>
      <c r="W463" s="305"/>
    </row>
    <row r="464" spans="3:23" s="143" customFormat="1">
      <c r="C464" s="305"/>
      <c r="D464" s="305"/>
      <c r="E464" s="305"/>
      <c r="F464" s="305"/>
      <c r="G464" s="305"/>
      <c r="H464" s="305"/>
      <c r="I464" s="305"/>
      <c r="J464" s="305"/>
      <c r="K464" s="305"/>
      <c r="L464" s="305"/>
      <c r="M464" s="305"/>
      <c r="N464" s="305"/>
      <c r="O464" s="305"/>
      <c r="P464" s="305"/>
      <c r="Q464" s="305"/>
      <c r="R464" s="305"/>
      <c r="S464" s="305"/>
      <c r="T464" s="305"/>
      <c r="U464" s="305"/>
      <c r="V464" s="305"/>
      <c r="W464" s="305"/>
    </row>
    <row r="465" spans="3:23" s="143" customFormat="1">
      <c r="C465" s="305"/>
      <c r="D465" s="305"/>
      <c r="E465" s="305"/>
      <c r="F465" s="305"/>
      <c r="G465" s="305"/>
      <c r="H465" s="305"/>
      <c r="I465" s="305"/>
      <c r="J465" s="305"/>
      <c r="K465" s="305"/>
      <c r="L465" s="305"/>
      <c r="M465" s="305"/>
      <c r="N465" s="305"/>
      <c r="O465" s="305"/>
      <c r="P465" s="305"/>
      <c r="Q465" s="305"/>
      <c r="R465" s="305"/>
      <c r="S465" s="305"/>
      <c r="T465" s="305"/>
      <c r="U465" s="305"/>
      <c r="V465" s="305"/>
      <c r="W465" s="305"/>
    </row>
    <row r="466" spans="3:23" s="143" customFormat="1">
      <c r="C466" s="305"/>
      <c r="D466" s="305"/>
      <c r="E466" s="305"/>
      <c r="F466" s="305"/>
      <c r="G466" s="305"/>
      <c r="H466" s="305"/>
      <c r="I466" s="305"/>
      <c r="J466" s="305"/>
      <c r="K466" s="305"/>
      <c r="L466" s="305"/>
      <c r="M466" s="305"/>
      <c r="N466" s="305"/>
      <c r="O466" s="305"/>
      <c r="P466" s="305"/>
      <c r="Q466" s="305"/>
      <c r="R466" s="305"/>
      <c r="S466" s="305"/>
      <c r="T466" s="305"/>
      <c r="U466" s="305"/>
      <c r="V466" s="305"/>
      <c r="W466" s="305"/>
    </row>
    <row r="467" spans="3:23" s="143" customFormat="1">
      <c r="C467" s="305"/>
      <c r="D467" s="305"/>
      <c r="E467" s="305"/>
      <c r="F467" s="305"/>
      <c r="G467" s="305"/>
      <c r="H467" s="305"/>
      <c r="I467" s="305"/>
      <c r="J467" s="305"/>
      <c r="K467" s="305"/>
      <c r="L467" s="305"/>
      <c r="M467" s="305"/>
      <c r="N467" s="305"/>
      <c r="O467" s="305"/>
      <c r="P467" s="305"/>
      <c r="Q467" s="305"/>
      <c r="R467" s="305"/>
      <c r="S467" s="305"/>
      <c r="T467" s="305"/>
      <c r="U467" s="305"/>
      <c r="V467" s="305"/>
      <c r="W467" s="305"/>
    </row>
    <row r="468" spans="3:23" s="143" customFormat="1">
      <c r="C468" s="305"/>
      <c r="D468" s="305"/>
      <c r="E468" s="305"/>
      <c r="F468" s="305"/>
      <c r="G468" s="305"/>
      <c r="H468" s="305"/>
      <c r="I468" s="305"/>
      <c r="J468" s="305"/>
      <c r="K468" s="305"/>
      <c r="L468" s="305"/>
      <c r="M468" s="305"/>
      <c r="N468" s="305"/>
      <c r="O468" s="305"/>
      <c r="P468" s="305"/>
      <c r="Q468" s="305"/>
      <c r="R468" s="305"/>
      <c r="S468" s="305"/>
      <c r="T468" s="305"/>
      <c r="U468" s="305"/>
      <c r="V468" s="305"/>
      <c r="W468" s="305"/>
    </row>
    <row r="469" spans="3:23" s="143" customFormat="1">
      <c r="C469" s="305"/>
      <c r="D469" s="305"/>
      <c r="E469" s="305"/>
      <c r="F469" s="305"/>
      <c r="G469" s="305"/>
      <c r="H469" s="305"/>
      <c r="I469" s="305"/>
      <c r="J469" s="305"/>
      <c r="K469" s="305"/>
      <c r="L469" s="305"/>
      <c r="M469" s="305"/>
      <c r="N469" s="305"/>
      <c r="O469" s="305"/>
      <c r="P469" s="305"/>
      <c r="Q469" s="305"/>
      <c r="R469" s="305"/>
      <c r="S469" s="305"/>
      <c r="T469" s="305"/>
      <c r="U469" s="305"/>
      <c r="V469" s="305"/>
      <c r="W469" s="305"/>
    </row>
    <row r="470" spans="3:23" s="143" customFormat="1">
      <c r="C470" s="305"/>
      <c r="D470" s="305"/>
      <c r="E470" s="305"/>
      <c r="F470" s="305"/>
      <c r="G470" s="305"/>
      <c r="H470" s="305"/>
      <c r="I470" s="305"/>
      <c r="J470" s="305"/>
      <c r="K470" s="305"/>
      <c r="L470" s="305"/>
      <c r="M470" s="305"/>
      <c r="N470" s="305"/>
      <c r="O470" s="305"/>
      <c r="P470" s="305"/>
      <c r="Q470" s="305"/>
      <c r="R470" s="305"/>
      <c r="S470" s="305"/>
      <c r="T470" s="305"/>
      <c r="U470" s="305"/>
      <c r="V470" s="305"/>
      <c r="W470" s="305"/>
    </row>
    <row r="471" spans="3:23" s="143" customFormat="1">
      <c r="C471" s="305"/>
      <c r="D471" s="305"/>
      <c r="E471" s="305"/>
      <c r="F471" s="305"/>
      <c r="G471" s="305"/>
      <c r="H471" s="305"/>
      <c r="I471" s="305"/>
      <c r="J471" s="305"/>
      <c r="K471" s="305"/>
      <c r="L471" s="305"/>
      <c r="M471" s="305"/>
      <c r="N471" s="305"/>
      <c r="O471" s="305"/>
      <c r="P471" s="305"/>
      <c r="Q471" s="305"/>
      <c r="R471" s="305"/>
      <c r="S471" s="305"/>
      <c r="T471" s="305"/>
      <c r="U471" s="305"/>
      <c r="V471" s="305"/>
      <c r="W471" s="305"/>
    </row>
    <row r="472" spans="3:23" s="143" customFormat="1">
      <c r="C472" s="305"/>
      <c r="D472" s="305"/>
      <c r="E472" s="305"/>
      <c r="F472" s="305"/>
      <c r="G472" s="305"/>
      <c r="H472" s="305"/>
      <c r="I472" s="305"/>
      <c r="J472" s="305"/>
      <c r="K472" s="305"/>
      <c r="L472" s="305"/>
      <c r="M472" s="305"/>
      <c r="N472" s="305"/>
      <c r="O472" s="305"/>
      <c r="P472" s="305"/>
      <c r="Q472" s="305"/>
      <c r="R472" s="305"/>
      <c r="S472" s="305"/>
      <c r="T472" s="305"/>
      <c r="U472" s="305"/>
      <c r="V472" s="305"/>
      <c r="W472" s="305"/>
    </row>
    <row r="473" spans="3:23" s="143" customFormat="1">
      <c r="C473" s="305"/>
      <c r="D473" s="305"/>
      <c r="E473" s="305"/>
      <c r="F473" s="305"/>
      <c r="G473" s="305"/>
      <c r="H473" s="305"/>
      <c r="I473" s="305"/>
      <c r="J473" s="305"/>
      <c r="K473" s="305"/>
      <c r="L473" s="305"/>
      <c r="M473" s="305"/>
      <c r="N473" s="305"/>
      <c r="O473" s="305"/>
      <c r="P473" s="305"/>
      <c r="Q473" s="305"/>
      <c r="R473" s="305"/>
      <c r="S473" s="305"/>
      <c r="T473" s="305"/>
      <c r="U473" s="305"/>
      <c r="V473" s="305"/>
      <c r="W473" s="305"/>
    </row>
    <row r="474" spans="3:23" s="143" customFormat="1">
      <c r="C474" s="305"/>
      <c r="D474" s="305"/>
      <c r="E474" s="305"/>
      <c r="F474" s="305"/>
      <c r="G474" s="305"/>
      <c r="H474" s="305"/>
      <c r="I474" s="305"/>
      <c r="J474" s="305"/>
      <c r="K474" s="305"/>
      <c r="L474" s="305"/>
      <c r="M474" s="305"/>
      <c r="N474" s="305"/>
      <c r="O474" s="305"/>
      <c r="P474" s="305"/>
      <c r="Q474" s="305"/>
      <c r="R474" s="305"/>
      <c r="S474" s="305"/>
      <c r="T474" s="305"/>
      <c r="U474" s="305"/>
      <c r="V474" s="305"/>
      <c r="W474" s="305"/>
    </row>
    <row r="475" spans="3:23" s="143" customFormat="1">
      <c r="C475" s="305"/>
      <c r="D475" s="305"/>
      <c r="E475" s="305"/>
      <c r="F475" s="305"/>
      <c r="G475" s="305"/>
      <c r="H475" s="305"/>
      <c r="I475" s="305"/>
      <c r="J475" s="305"/>
      <c r="K475" s="305"/>
      <c r="L475" s="305"/>
      <c r="M475" s="305"/>
      <c r="N475" s="305"/>
      <c r="O475" s="305"/>
      <c r="P475" s="305"/>
      <c r="Q475" s="305"/>
      <c r="R475" s="305"/>
      <c r="S475" s="305"/>
      <c r="T475" s="305"/>
      <c r="U475" s="305"/>
      <c r="V475" s="305"/>
      <c r="W475" s="305"/>
    </row>
    <row r="476" spans="3:23" s="143" customFormat="1">
      <c r="C476" s="305"/>
      <c r="D476" s="305"/>
      <c r="E476" s="305"/>
      <c r="F476" s="305"/>
      <c r="G476" s="305"/>
      <c r="H476" s="305"/>
      <c r="I476" s="305"/>
      <c r="J476" s="305"/>
      <c r="K476" s="305"/>
      <c r="L476" s="305"/>
      <c r="M476" s="305"/>
      <c r="N476" s="305"/>
      <c r="O476" s="305"/>
      <c r="P476" s="305"/>
      <c r="Q476" s="305"/>
      <c r="R476" s="305"/>
      <c r="S476" s="305"/>
      <c r="T476" s="305"/>
      <c r="U476" s="305"/>
      <c r="V476" s="305"/>
      <c r="W476" s="305"/>
    </row>
    <row r="477" spans="3:23" s="143" customFormat="1">
      <c r="C477" s="305"/>
      <c r="D477" s="305"/>
      <c r="E477" s="305"/>
      <c r="F477" s="305"/>
      <c r="G477" s="305"/>
      <c r="H477" s="305"/>
      <c r="I477" s="305"/>
      <c r="J477" s="305"/>
      <c r="K477" s="305"/>
      <c r="L477" s="305"/>
      <c r="M477" s="305"/>
      <c r="N477" s="305"/>
      <c r="O477" s="305"/>
      <c r="P477" s="305"/>
      <c r="Q477" s="305"/>
      <c r="R477" s="305"/>
      <c r="S477" s="305"/>
      <c r="T477" s="305"/>
      <c r="U477" s="305"/>
      <c r="V477" s="305"/>
      <c r="W477" s="305"/>
    </row>
    <row r="478" spans="3:23" s="143" customFormat="1">
      <c r="C478" s="305"/>
      <c r="D478" s="305"/>
      <c r="E478" s="305"/>
      <c r="F478" s="305"/>
      <c r="G478" s="305"/>
      <c r="H478" s="305"/>
      <c r="I478" s="305"/>
      <c r="J478" s="305"/>
      <c r="K478" s="305"/>
      <c r="L478" s="305"/>
      <c r="M478" s="305"/>
      <c r="N478" s="305"/>
      <c r="O478" s="305"/>
      <c r="P478" s="305"/>
      <c r="Q478" s="305"/>
      <c r="R478" s="305"/>
      <c r="S478" s="305"/>
      <c r="T478" s="305"/>
      <c r="U478" s="305"/>
      <c r="V478" s="305"/>
      <c r="W478" s="305"/>
    </row>
    <row r="479" spans="3:23" s="143" customFormat="1">
      <c r="C479" s="305"/>
      <c r="D479" s="305"/>
      <c r="E479" s="305"/>
      <c r="F479" s="305"/>
      <c r="G479" s="305"/>
      <c r="H479" s="305"/>
      <c r="I479" s="305"/>
      <c r="J479" s="305"/>
      <c r="K479" s="305"/>
      <c r="L479" s="305"/>
      <c r="M479" s="305"/>
      <c r="N479" s="305"/>
      <c r="O479" s="305"/>
      <c r="P479" s="305"/>
      <c r="Q479" s="305"/>
      <c r="R479" s="305"/>
      <c r="S479" s="305"/>
      <c r="T479" s="305"/>
      <c r="U479" s="305"/>
      <c r="V479" s="305"/>
      <c r="W479" s="305"/>
    </row>
    <row r="480" spans="3:23" s="143" customFormat="1">
      <c r="C480" s="305"/>
      <c r="D480" s="305"/>
      <c r="E480" s="305"/>
      <c r="F480" s="305"/>
      <c r="G480" s="305"/>
      <c r="H480" s="305"/>
      <c r="I480" s="305"/>
      <c r="J480" s="305"/>
      <c r="K480" s="305"/>
      <c r="L480" s="305"/>
      <c r="M480" s="305"/>
      <c r="N480" s="305"/>
      <c r="O480" s="305"/>
      <c r="P480" s="305"/>
      <c r="Q480" s="305"/>
      <c r="R480" s="305"/>
      <c r="S480" s="305"/>
      <c r="T480" s="305"/>
      <c r="U480" s="305"/>
      <c r="V480" s="305"/>
      <c r="W480" s="305"/>
    </row>
    <row r="481" spans="3:23" s="143" customFormat="1">
      <c r="C481" s="305"/>
      <c r="D481" s="305"/>
      <c r="E481" s="305"/>
      <c r="F481" s="305"/>
      <c r="G481" s="305"/>
      <c r="H481" s="305"/>
      <c r="I481" s="305"/>
      <c r="J481" s="305"/>
      <c r="K481" s="305"/>
      <c r="L481" s="305"/>
      <c r="M481" s="305"/>
      <c r="N481" s="305"/>
      <c r="O481" s="305"/>
      <c r="P481" s="305"/>
      <c r="Q481" s="305"/>
      <c r="R481" s="305"/>
      <c r="S481" s="305"/>
      <c r="T481" s="305"/>
      <c r="U481" s="305"/>
      <c r="V481" s="305"/>
      <c r="W481" s="305"/>
    </row>
    <row r="482" spans="3:23" s="143" customFormat="1">
      <c r="C482" s="305"/>
      <c r="D482" s="305"/>
      <c r="E482" s="305"/>
      <c r="F482" s="305"/>
      <c r="G482" s="305"/>
      <c r="H482" s="305"/>
      <c r="I482" s="305"/>
      <c r="J482" s="305"/>
      <c r="K482" s="305"/>
      <c r="L482" s="305"/>
      <c r="M482" s="305"/>
      <c r="N482" s="305"/>
      <c r="O482" s="305"/>
      <c r="P482" s="305"/>
      <c r="Q482" s="305"/>
      <c r="R482" s="305"/>
      <c r="S482" s="305"/>
      <c r="T482" s="305"/>
      <c r="U482" s="305"/>
      <c r="V482" s="305"/>
      <c r="W482" s="305"/>
    </row>
    <row r="483" spans="3:23" s="143" customFormat="1">
      <c r="C483" s="305"/>
      <c r="D483" s="305"/>
      <c r="E483" s="305"/>
      <c r="F483" s="305"/>
      <c r="G483" s="305"/>
      <c r="H483" s="305"/>
      <c r="I483" s="305"/>
      <c r="J483" s="305"/>
      <c r="K483" s="305"/>
      <c r="L483" s="305"/>
      <c r="M483" s="305"/>
      <c r="N483" s="305"/>
      <c r="O483" s="305"/>
      <c r="P483" s="305"/>
      <c r="Q483" s="305"/>
      <c r="R483" s="305"/>
      <c r="S483" s="305"/>
      <c r="T483" s="305"/>
      <c r="U483" s="305"/>
      <c r="V483" s="305"/>
      <c r="W483" s="305"/>
    </row>
    <row r="484" spans="3:23" s="143" customFormat="1">
      <c r="C484" s="305"/>
      <c r="D484" s="305"/>
      <c r="E484" s="305"/>
      <c r="F484" s="305"/>
      <c r="G484" s="305"/>
      <c r="H484" s="305"/>
      <c r="I484" s="305"/>
      <c r="J484" s="305"/>
      <c r="K484" s="305"/>
      <c r="L484" s="305"/>
      <c r="M484" s="305"/>
      <c r="N484" s="305"/>
      <c r="O484" s="305"/>
      <c r="P484" s="305"/>
      <c r="Q484" s="305"/>
      <c r="R484" s="305"/>
      <c r="S484" s="305"/>
      <c r="T484" s="305"/>
      <c r="U484" s="305"/>
      <c r="V484" s="305"/>
      <c r="W484" s="305"/>
    </row>
    <row r="485" spans="3:23" s="143" customFormat="1">
      <c r="C485" s="305"/>
      <c r="D485" s="305"/>
      <c r="E485" s="305"/>
      <c r="F485" s="305"/>
      <c r="G485" s="305"/>
      <c r="H485" s="305"/>
      <c r="I485" s="305"/>
      <c r="J485" s="305"/>
      <c r="K485" s="305"/>
      <c r="L485" s="305"/>
      <c r="M485" s="305"/>
      <c r="N485" s="305"/>
      <c r="O485" s="305"/>
      <c r="P485" s="305"/>
      <c r="Q485" s="305"/>
      <c r="R485" s="305"/>
      <c r="S485" s="305"/>
      <c r="T485" s="305"/>
      <c r="U485" s="305"/>
      <c r="V485" s="305"/>
      <c r="W485" s="305"/>
    </row>
    <row r="486" spans="3:23" s="143" customFormat="1">
      <c r="C486" s="305"/>
      <c r="D486" s="305"/>
      <c r="E486" s="305"/>
      <c r="F486" s="305"/>
      <c r="G486" s="305"/>
      <c r="H486" s="305"/>
      <c r="I486" s="305"/>
      <c r="J486" s="305"/>
      <c r="K486" s="305"/>
      <c r="L486" s="305"/>
      <c r="M486" s="305"/>
      <c r="N486" s="305"/>
      <c r="O486" s="305"/>
      <c r="P486" s="305"/>
      <c r="Q486" s="305"/>
      <c r="R486" s="305"/>
      <c r="S486" s="305"/>
      <c r="T486" s="305"/>
      <c r="U486" s="305"/>
      <c r="V486" s="305"/>
      <c r="W486" s="305"/>
    </row>
    <row r="487" spans="3:23" s="143" customFormat="1">
      <c r="C487" s="305"/>
      <c r="D487" s="305"/>
      <c r="E487" s="305"/>
      <c r="F487" s="305"/>
      <c r="G487" s="305"/>
      <c r="H487" s="305"/>
      <c r="I487" s="305"/>
      <c r="J487" s="305"/>
      <c r="K487" s="305"/>
      <c r="L487" s="305"/>
      <c r="M487" s="305"/>
      <c r="N487" s="305"/>
      <c r="O487" s="305"/>
      <c r="P487" s="305"/>
      <c r="Q487" s="305"/>
      <c r="R487" s="305"/>
      <c r="S487" s="305"/>
      <c r="T487" s="305"/>
      <c r="U487" s="305"/>
      <c r="V487" s="305"/>
      <c r="W487" s="305"/>
    </row>
    <row r="488" spans="3:23" s="143" customFormat="1">
      <c r="C488" s="305"/>
      <c r="D488" s="305"/>
      <c r="E488" s="305"/>
      <c r="F488" s="305"/>
      <c r="G488" s="305"/>
      <c r="H488" s="305"/>
      <c r="I488" s="305"/>
      <c r="J488" s="305"/>
      <c r="K488" s="305"/>
      <c r="L488" s="305"/>
      <c r="M488" s="305"/>
      <c r="N488" s="305"/>
      <c r="O488" s="305"/>
      <c r="P488" s="305"/>
      <c r="Q488" s="305"/>
      <c r="R488" s="305"/>
      <c r="S488" s="305"/>
      <c r="T488" s="305"/>
      <c r="U488" s="305"/>
      <c r="V488" s="305"/>
      <c r="W488" s="305"/>
    </row>
    <row r="489" spans="3:23" s="143" customFormat="1">
      <c r="C489" s="305"/>
      <c r="D489" s="305"/>
      <c r="E489" s="305"/>
      <c r="F489" s="305"/>
      <c r="G489" s="305"/>
      <c r="H489" s="305"/>
      <c r="I489" s="305"/>
      <c r="J489" s="305"/>
      <c r="K489" s="305"/>
      <c r="L489" s="305"/>
      <c r="M489" s="305"/>
      <c r="N489" s="305"/>
      <c r="O489" s="305"/>
      <c r="P489" s="305"/>
      <c r="Q489" s="305"/>
      <c r="R489" s="305"/>
      <c r="S489" s="305"/>
      <c r="T489" s="305"/>
      <c r="U489" s="305"/>
      <c r="V489" s="305"/>
      <c r="W489" s="305"/>
    </row>
    <row r="490" spans="3:23" s="143" customFormat="1">
      <c r="C490" s="305"/>
      <c r="D490" s="305"/>
      <c r="E490" s="305"/>
      <c r="F490" s="305"/>
      <c r="G490" s="305"/>
      <c r="H490" s="305"/>
      <c r="I490" s="305"/>
      <c r="J490" s="305"/>
      <c r="K490" s="305"/>
      <c r="L490" s="305"/>
      <c r="M490" s="305"/>
      <c r="N490" s="305"/>
      <c r="O490" s="305"/>
      <c r="P490" s="305"/>
      <c r="Q490" s="305"/>
      <c r="R490" s="305"/>
      <c r="S490" s="305"/>
      <c r="T490" s="305"/>
      <c r="U490" s="305"/>
      <c r="V490" s="305"/>
      <c r="W490" s="305"/>
    </row>
    <row r="491" spans="3:23" s="143" customFormat="1">
      <c r="C491" s="305"/>
      <c r="D491" s="305"/>
      <c r="E491" s="305"/>
      <c r="F491" s="305"/>
      <c r="G491" s="305"/>
      <c r="H491" s="305"/>
      <c r="I491" s="305"/>
      <c r="J491" s="305"/>
      <c r="K491" s="305"/>
      <c r="L491" s="305"/>
      <c r="M491" s="305"/>
      <c r="N491" s="305"/>
      <c r="O491" s="305"/>
      <c r="P491" s="305"/>
      <c r="Q491" s="305"/>
      <c r="R491" s="305"/>
      <c r="S491" s="305"/>
      <c r="T491" s="305"/>
      <c r="U491" s="305"/>
      <c r="V491" s="305"/>
      <c r="W491" s="305"/>
    </row>
    <row r="492" spans="3:23" s="143" customFormat="1">
      <c r="C492" s="305"/>
      <c r="D492" s="305"/>
      <c r="E492" s="305"/>
      <c r="F492" s="305"/>
      <c r="G492" s="305"/>
      <c r="H492" s="305"/>
      <c r="I492" s="305"/>
      <c r="J492" s="305"/>
      <c r="K492" s="305"/>
      <c r="L492" s="305"/>
      <c r="M492" s="305"/>
      <c r="N492" s="305"/>
      <c r="O492" s="305"/>
      <c r="P492" s="305"/>
      <c r="Q492" s="305"/>
      <c r="R492" s="305"/>
      <c r="S492" s="305"/>
      <c r="T492" s="305"/>
      <c r="U492" s="305"/>
      <c r="V492" s="305"/>
      <c r="W492" s="305"/>
    </row>
    <row r="493" spans="3:23" s="143" customFormat="1">
      <c r="C493" s="305"/>
      <c r="D493" s="305"/>
      <c r="E493" s="305"/>
      <c r="F493" s="305"/>
      <c r="G493" s="305"/>
      <c r="H493" s="305"/>
      <c r="I493" s="305"/>
      <c r="J493" s="305"/>
      <c r="K493" s="305"/>
      <c r="L493" s="305"/>
      <c r="M493" s="305"/>
      <c r="N493" s="305"/>
      <c r="O493" s="305"/>
      <c r="P493" s="305"/>
      <c r="Q493" s="305"/>
      <c r="R493" s="305"/>
      <c r="S493" s="305"/>
      <c r="T493" s="305"/>
      <c r="U493" s="305"/>
      <c r="V493" s="305"/>
      <c r="W493" s="305"/>
    </row>
    <row r="494" spans="3:23" s="143" customFormat="1">
      <c r="C494" s="305"/>
      <c r="D494" s="305"/>
      <c r="E494" s="305"/>
      <c r="F494" s="305"/>
      <c r="G494" s="305"/>
      <c r="H494" s="305"/>
      <c r="I494" s="305"/>
      <c r="J494" s="305"/>
      <c r="K494" s="305"/>
      <c r="L494" s="305"/>
      <c r="M494" s="305"/>
      <c r="N494" s="305"/>
      <c r="O494" s="305"/>
      <c r="P494" s="305"/>
      <c r="Q494" s="305"/>
      <c r="R494" s="305"/>
      <c r="S494" s="305"/>
      <c r="T494" s="305"/>
      <c r="U494" s="305"/>
      <c r="V494" s="305"/>
      <c r="W494" s="305"/>
    </row>
    <row r="495" spans="3:23" s="143" customFormat="1">
      <c r="C495" s="305"/>
      <c r="D495" s="305"/>
      <c r="E495" s="305"/>
      <c r="F495" s="305"/>
      <c r="G495" s="305"/>
      <c r="H495" s="305"/>
      <c r="I495" s="305"/>
      <c r="J495" s="305"/>
      <c r="K495" s="305"/>
      <c r="L495" s="305"/>
      <c r="M495" s="305"/>
      <c r="N495" s="305"/>
      <c r="O495" s="305"/>
      <c r="P495" s="305"/>
      <c r="Q495" s="305"/>
      <c r="R495" s="305"/>
      <c r="S495" s="305"/>
      <c r="T495" s="305"/>
      <c r="U495" s="305"/>
      <c r="V495" s="305"/>
      <c r="W495" s="305"/>
    </row>
    <row r="496" spans="3:23" s="143" customFormat="1">
      <c r="C496" s="305"/>
      <c r="D496" s="305"/>
      <c r="E496" s="305"/>
      <c r="F496" s="305"/>
      <c r="G496" s="305"/>
      <c r="H496" s="305"/>
      <c r="I496" s="305"/>
      <c r="J496" s="305"/>
      <c r="K496" s="305"/>
      <c r="L496" s="305"/>
      <c r="M496" s="305"/>
      <c r="N496" s="305"/>
      <c r="O496" s="305"/>
      <c r="P496" s="305"/>
      <c r="Q496" s="305"/>
      <c r="R496" s="305"/>
      <c r="S496" s="305"/>
      <c r="T496" s="305"/>
      <c r="U496" s="305"/>
      <c r="V496" s="305"/>
      <c r="W496" s="305"/>
    </row>
    <row r="497" spans="3:23" s="143" customFormat="1">
      <c r="C497" s="305"/>
      <c r="D497" s="305"/>
      <c r="E497" s="305"/>
      <c r="F497" s="305"/>
      <c r="G497" s="305"/>
      <c r="H497" s="305"/>
      <c r="I497" s="305"/>
      <c r="J497" s="305"/>
      <c r="K497" s="305"/>
      <c r="L497" s="305"/>
      <c r="M497" s="305"/>
      <c r="N497" s="305"/>
      <c r="O497" s="305"/>
      <c r="P497" s="305"/>
      <c r="Q497" s="305"/>
      <c r="R497" s="305"/>
      <c r="S497" s="305"/>
      <c r="T497" s="305"/>
      <c r="U497" s="305"/>
      <c r="V497" s="305"/>
      <c r="W497" s="305"/>
    </row>
    <row r="498" spans="3:23" s="143" customFormat="1">
      <c r="C498" s="305"/>
      <c r="D498" s="305"/>
      <c r="E498" s="305"/>
      <c r="F498" s="305"/>
      <c r="G498" s="305"/>
      <c r="H498" s="305"/>
      <c r="I498" s="305"/>
      <c r="J498" s="305"/>
      <c r="K498" s="305"/>
      <c r="L498" s="305"/>
      <c r="M498" s="305"/>
      <c r="N498" s="305"/>
      <c r="O498" s="305"/>
      <c r="P498" s="305"/>
      <c r="Q498" s="305"/>
      <c r="R498" s="305"/>
      <c r="S498" s="305"/>
      <c r="T498" s="305"/>
      <c r="U498" s="305"/>
      <c r="V498" s="305"/>
      <c r="W498" s="305"/>
    </row>
    <row r="499" spans="3:23" s="143" customFormat="1">
      <c r="C499" s="305"/>
      <c r="D499" s="305"/>
      <c r="E499" s="305"/>
      <c r="F499" s="305"/>
      <c r="G499" s="305"/>
      <c r="H499" s="305"/>
      <c r="I499" s="305"/>
      <c r="J499" s="305"/>
      <c r="K499" s="305"/>
      <c r="L499" s="305"/>
      <c r="M499" s="305"/>
      <c r="N499" s="305"/>
      <c r="O499" s="305"/>
      <c r="P499" s="305"/>
      <c r="Q499" s="305"/>
      <c r="R499" s="305"/>
      <c r="S499" s="305"/>
      <c r="T499" s="305"/>
      <c r="U499" s="305"/>
      <c r="V499" s="305"/>
      <c r="W499" s="305"/>
    </row>
    <row r="500" spans="3:23" s="143" customFormat="1">
      <c r="C500" s="305"/>
      <c r="D500" s="305"/>
      <c r="E500" s="305"/>
      <c r="F500" s="305"/>
      <c r="G500" s="305"/>
      <c r="H500" s="305"/>
      <c r="I500" s="305"/>
      <c r="J500" s="305"/>
      <c r="K500" s="305"/>
      <c r="L500" s="305"/>
      <c r="M500" s="305"/>
      <c r="N500" s="305"/>
      <c r="O500" s="305"/>
      <c r="P500" s="305"/>
      <c r="Q500" s="305"/>
      <c r="R500" s="305"/>
      <c r="S500" s="305"/>
      <c r="T500" s="305"/>
      <c r="U500" s="305"/>
      <c r="V500" s="305"/>
      <c r="W500" s="305"/>
    </row>
    <row r="501" spans="3:23" s="143" customFormat="1">
      <c r="C501" s="305"/>
      <c r="D501" s="305"/>
      <c r="E501" s="305"/>
      <c r="F501" s="305"/>
      <c r="G501" s="305"/>
      <c r="H501" s="305"/>
      <c r="I501" s="305"/>
      <c r="J501" s="305"/>
      <c r="K501" s="305"/>
      <c r="L501" s="305"/>
      <c r="M501" s="305"/>
      <c r="N501" s="305"/>
      <c r="O501" s="305"/>
      <c r="P501" s="305"/>
      <c r="Q501" s="305"/>
      <c r="R501" s="305"/>
      <c r="S501" s="305"/>
      <c r="T501" s="305"/>
      <c r="U501" s="305"/>
      <c r="V501" s="305"/>
      <c r="W501" s="305"/>
    </row>
    <row r="502" spans="3:23" s="143" customFormat="1">
      <c r="C502" s="305"/>
      <c r="D502" s="305"/>
      <c r="E502" s="305"/>
      <c r="F502" s="305"/>
      <c r="G502" s="305"/>
      <c r="H502" s="305"/>
      <c r="I502" s="305"/>
      <c r="J502" s="305"/>
      <c r="K502" s="305"/>
      <c r="L502" s="305"/>
      <c r="M502" s="305"/>
      <c r="N502" s="305"/>
      <c r="O502" s="305"/>
      <c r="P502" s="305"/>
      <c r="Q502" s="305"/>
      <c r="R502" s="305"/>
      <c r="S502" s="305"/>
      <c r="T502" s="305"/>
      <c r="U502" s="305"/>
      <c r="V502" s="305"/>
      <c r="W502" s="305"/>
    </row>
    <row r="503" spans="3:23" s="143" customFormat="1">
      <c r="C503" s="305"/>
      <c r="D503" s="305"/>
      <c r="E503" s="305"/>
      <c r="F503" s="305"/>
      <c r="G503" s="305"/>
      <c r="H503" s="305"/>
      <c r="I503" s="305"/>
      <c r="J503" s="305"/>
      <c r="K503" s="305"/>
      <c r="L503" s="305"/>
      <c r="M503" s="305"/>
      <c r="N503" s="305"/>
      <c r="O503" s="305"/>
      <c r="P503" s="305"/>
      <c r="Q503" s="305"/>
      <c r="R503" s="305"/>
      <c r="S503" s="305"/>
      <c r="T503" s="305"/>
      <c r="U503" s="305"/>
      <c r="V503" s="305"/>
      <c r="W503" s="305"/>
    </row>
    <row r="504" spans="3:23" s="143" customFormat="1">
      <c r="C504" s="305"/>
      <c r="D504" s="305"/>
      <c r="E504" s="305"/>
      <c r="F504" s="305"/>
      <c r="G504" s="305"/>
      <c r="H504" s="305"/>
      <c r="I504" s="305"/>
      <c r="J504" s="305"/>
      <c r="K504" s="305"/>
      <c r="L504" s="305"/>
      <c r="M504" s="305"/>
      <c r="N504" s="305"/>
      <c r="O504" s="305"/>
      <c r="P504" s="305"/>
      <c r="Q504" s="305"/>
      <c r="R504" s="305"/>
      <c r="S504" s="305"/>
      <c r="T504" s="305"/>
      <c r="U504" s="305"/>
      <c r="V504" s="305"/>
      <c r="W504" s="305"/>
    </row>
    <row r="505" spans="3:23" s="143" customFormat="1">
      <c r="C505" s="305"/>
      <c r="D505" s="305"/>
      <c r="E505" s="305"/>
      <c r="F505" s="305"/>
      <c r="G505" s="305"/>
      <c r="H505" s="305"/>
      <c r="I505" s="305"/>
      <c r="J505" s="305"/>
      <c r="K505" s="305"/>
      <c r="L505" s="305"/>
      <c r="M505" s="305"/>
      <c r="N505" s="305"/>
      <c r="O505" s="305"/>
      <c r="P505" s="305"/>
      <c r="Q505" s="305"/>
      <c r="R505" s="305"/>
      <c r="S505" s="305"/>
      <c r="T505" s="305"/>
      <c r="U505" s="305"/>
      <c r="V505" s="305"/>
      <c r="W505" s="305"/>
    </row>
    <row r="506" spans="3:23" s="143" customFormat="1">
      <c r="C506" s="305"/>
      <c r="D506" s="305"/>
      <c r="E506" s="305"/>
      <c r="F506" s="305"/>
      <c r="G506" s="305"/>
      <c r="H506" s="305"/>
      <c r="I506" s="305"/>
      <c r="J506" s="305"/>
      <c r="K506" s="305"/>
      <c r="L506" s="305"/>
      <c r="M506" s="305"/>
      <c r="N506" s="305"/>
      <c r="O506" s="305"/>
      <c r="P506" s="305"/>
      <c r="Q506" s="305"/>
      <c r="R506" s="305"/>
      <c r="S506" s="305"/>
      <c r="T506" s="305"/>
      <c r="U506" s="305"/>
      <c r="V506" s="305"/>
      <c r="W506" s="305"/>
    </row>
    <row r="507" spans="3:23" s="143" customFormat="1">
      <c r="C507" s="305"/>
      <c r="D507" s="305"/>
      <c r="E507" s="305"/>
      <c r="F507" s="305"/>
      <c r="G507" s="305"/>
      <c r="H507" s="305"/>
      <c r="I507" s="305"/>
      <c r="J507" s="305"/>
      <c r="K507" s="305"/>
      <c r="L507" s="305"/>
      <c r="M507" s="305"/>
      <c r="N507" s="305"/>
      <c r="O507" s="305"/>
      <c r="P507" s="305"/>
      <c r="Q507" s="305"/>
      <c r="R507" s="305"/>
      <c r="S507" s="305"/>
      <c r="T507" s="305"/>
      <c r="U507" s="305"/>
      <c r="V507" s="305"/>
      <c r="W507" s="305"/>
    </row>
    <row r="508" spans="3:23" s="143" customFormat="1">
      <c r="C508" s="305"/>
      <c r="D508" s="305"/>
      <c r="E508" s="305"/>
      <c r="F508" s="305"/>
      <c r="G508" s="305"/>
      <c r="H508" s="305"/>
      <c r="I508" s="305"/>
      <c r="J508" s="305"/>
      <c r="K508" s="305"/>
      <c r="L508" s="305"/>
      <c r="M508" s="305"/>
      <c r="N508" s="305"/>
      <c r="O508" s="305"/>
      <c r="P508" s="305"/>
      <c r="Q508" s="305"/>
      <c r="R508" s="305"/>
      <c r="S508" s="305"/>
      <c r="T508" s="305"/>
      <c r="U508" s="305"/>
      <c r="V508" s="305"/>
      <c r="W508" s="305"/>
    </row>
    <row r="509" spans="3:23" s="143" customFormat="1">
      <c r="C509" s="305"/>
      <c r="D509" s="305"/>
      <c r="E509" s="305"/>
      <c r="F509" s="305"/>
      <c r="G509" s="305"/>
      <c r="H509" s="305"/>
      <c r="I509" s="305"/>
      <c r="J509" s="305"/>
      <c r="K509" s="305"/>
      <c r="L509" s="305"/>
      <c r="M509" s="305"/>
      <c r="N509" s="305"/>
      <c r="O509" s="305"/>
      <c r="P509" s="305"/>
      <c r="Q509" s="305"/>
      <c r="R509" s="305"/>
      <c r="S509" s="305"/>
      <c r="T509" s="305"/>
      <c r="U509" s="305"/>
      <c r="V509" s="305"/>
      <c r="W509" s="305"/>
    </row>
    <row r="510" spans="3:23" s="143" customFormat="1">
      <c r="C510" s="305"/>
      <c r="D510" s="305"/>
      <c r="E510" s="305"/>
      <c r="F510" s="305"/>
      <c r="G510" s="305"/>
      <c r="H510" s="305"/>
      <c r="I510" s="305"/>
      <c r="J510" s="305"/>
      <c r="K510" s="305"/>
      <c r="L510" s="305"/>
      <c r="M510" s="305"/>
      <c r="N510" s="305"/>
      <c r="O510" s="305"/>
      <c r="P510" s="305"/>
      <c r="Q510" s="305"/>
      <c r="R510" s="305"/>
      <c r="S510" s="305"/>
      <c r="T510" s="305"/>
      <c r="U510" s="305"/>
      <c r="V510" s="305"/>
      <c r="W510" s="305"/>
    </row>
    <row r="511" spans="3:23" s="143" customFormat="1">
      <c r="C511" s="305"/>
      <c r="D511" s="305"/>
      <c r="E511" s="305"/>
      <c r="F511" s="305"/>
      <c r="G511" s="305"/>
      <c r="H511" s="305"/>
      <c r="I511" s="305"/>
      <c r="J511" s="305"/>
      <c r="K511" s="305"/>
      <c r="L511" s="305"/>
      <c r="M511" s="305"/>
      <c r="N511" s="305"/>
      <c r="O511" s="305"/>
      <c r="P511" s="305"/>
      <c r="Q511" s="305"/>
      <c r="R511" s="305"/>
      <c r="S511" s="305"/>
      <c r="T511" s="305"/>
      <c r="U511" s="305"/>
      <c r="V511" s="305"/>
      <c r="W511" s="305"/>
    </row>
    <row r="512" spans="3:23" s="143" customFormat="1">
      <c r="C512" s="305"/>
      <c r="D512" s="305"/>
      <c r="E512" s="305"/>
      <c r="F512" s="305"/>
      <c r="G512" s="305"/>
      <c r="H512" s="305"/>
      <c r="I512" s="305"/>
      <c r="J512" s="305"/>
      <c r="K512" s="305"/>
      <c r="L512" s="305"/>
      <c r="M512" s="305"/>
      <c r="N512" s="305"/>
      <c r="O512" s="305"/>
      <c r="P512" s="305"/>
      <c r="Q512" s="305"/>
      <c r="R512" s="305"/>
      <c r="S512" s="305"/>
      <c r="T512" s="305"/>
      <c r="U512" s="305"/>
      <c r="V512" s="305"/>
      <c r="W512" s="305"/>
    </row>
    <row r="513" spans="3:23" s="143" customFormat="1">
      <c r="C513" s="305"/>
      <c r="D513" s="305"/>
      <c r="E513" s="305"/>
      <c r="F513" s="305"/>
      <c r="G513" s="305"/>
      <c r="H513" s="305"/>
      <c r="I513" s="305"/>
      <c r="J513" s="305"/>
      <c r="K513" s="305"/>
      <c r="L513" s="305"/>
      <c r="M513" s="305"/>
      <c r="N513" s="305"/>
      <c r="O513" s="305"/>
      <c r="P513" s="305"/>
      <c r="Q513" s="305"/>
      <c r="R513" s="305"/>
      <c r="S513" s="305"/>
      <c r="T513" s="305"/>
      <c r="U513" s="305"/>
      <c r="V513" s="305"/>
      <c r="W513" s="305"/>
    </row>
    <row r="514" spans="3:23" s="143" customFormat="1">
      <c r="C514" s="305"/>
      <c r="D514" s="305"/>
      <c r="E514" s="305"/>
      <c r="F514" s="305"/>
      <c r="G514" s="305"/>
      <c r="H514" s="305"/>
      <c r="I514" s="305"/>
      <c r="J514" s="305"/>
      <c r="K514" s="305"/>
      <c r="L514" s="305"/>
      <c r="M514" s="305"/>
      <c r="N514" s="305"/>
      <c r="O514" s="305"/>
      <c r="P514" s="305"/>
      <c r="Q514" s="305"/>
      <c r="R514" s="305"/>
      <c r="S514" s="305"/>
      <c r="T514" s="305"/>
      <c r="U514" s="305"/>
      <c r="V514" s="305"/>
      <c r="W514" s="305"/>
    </row>
    <row r="515" spans="3:23" s="143" customFormat="1">
      <c r="C515" s="305"/>
      <c r="D515" s="305"/>
      <c r="E515" s="305"/>
      <c r="F515" s="305"/>
      <c r="G515" s="305"/>
      <c r="H515" s="305"/>
      <c r="I515" s="305"/>
      <c r="J515" s="305"/>
      <c r="K515" s="305"/>
      <c r="L515" s="305"/>
      <c r="M515" s="305"/>
      <c r="N515" s="305"/>
      <c r="O515" s="305"/>
      <c r="P515" s="305"/>
      <c r="Q515" s="305"/>
      <c r="R515" s="305"/>
      <c r="S515" s="305"/>
      <c r="T515" s="305"/>
      <c r="U515" s="305"/>
      <c r="V515" s="305"/>
      <c r="W515" s="305"/>
    </row>
    <row r="516" spans="3:23" s="143" customFormat="1">
      <c r="C516" s="305"/>
      <c r="D516" s="305"/>
      <c r="E516" s="305"/>
      <c r="F516" s="305"/>
      <c r="G516" s="305"/>
      <c r="H516" s="305"/>
      <c r="I516" s="305"/>
      <c r="J516" s="305"/>
      <c r="K516" s="305"/>
      <c r="L516" s="305"/>
      <c r="M516" s="305"/>
      <c r="N516" s="305"/>
      <c r="O516" s="305"/>
      <c r="P516" s="305"/>
      <c r="Q516" s="305"/>
      <c r="R516" s="305"/>
      <c r="S516" s="305"/>
      <c r="T516" s="305"/>
      <c r="U516" s="305"/>
      <c r="V516" s="305"/>
      <c r="W516" s="305"/>
    </row>
    <row r="517" spans="3:23" s="143" customFormat="1">
      <c r="C517" s="305"/>
      <c r="D517" s="305"/>
      <c r="E517" s="305"/>
      <c r="F517" s="305"/>
      <c r="G517" s="305"/>
      <c r="H517" s="305"/>
      <c r="I517" s="305"/>
      <c r="J517" s="305"/>
      <c r="K517" s="305"/>
      <c r="L517" s="305"/>
      <c r="M517" s="305"/>
      <c r="N517" s="305"/>
      <c r="O517" s="305"/>
      <c r="P517" s="305"/>
      <c r="Q517" s="305"/>
      <c r="R517" s="305"/>
      <c r="S517" s="305"/>
      <c r="T517" s="305"/>
      <c r="U517" s="305"/>
      <c r="V517" s="305"/>
      <c r="W517" s="305"/>
    </row>
    <row r="518" spans="3:23" s="143" customFormat="1">
      <c r="C518" s="305"/>
      <c r="D518" s="305"/>
      <c r="E518" s="305"/>
      <c r="F518" s="305"/>
      <c r="G518" s="305"/>
      <c r="H518" s="305"/>
      <c r="I518" s="305"/>
      <c r="J518" s="305"/>
      <c r="K518" s="305"/>
      <c r="L518" s="305"/>
      <c r="M518" s="305"/>
      <c r="N518" s="305"/>
      <c r="O518" s="305"/>
      <c r="P518" s="305"/>
      <c r="Q518" s="305"/>
      <c r="R518" s="305"/>
      <c r="S518" s="305"/>
      <c r="T518" s="305"/>
      <c r="U518" s="305"/>
      <c r="V518" s="305"/>
      <c r="W518" s="305"/>
    </row>
    <row r="519" spans="3:23" s="143" customFormat="1">
      <c r="C519" s="305"/>
      <c r="D519" s="305"/>
      <c r="E519" s="305"/>
      <c r="F519" s="305"/>
      <c r="G519" s="305"/>
      <c r="H519" s="305"/>
      <c r="I519" s="305"/>
      <c r="J519" s="305"/>
      <c r="K519" s="305"/>
      <c r="L519" s="305"/>
      <c r="M519" s="305"/>
      <c r="N519" s="305"/>
      <c r="O519" s="305"/>
      <c r="P519" s="305"/>
      <c r="Q519" s="305"/>
      <c r="R519" s="305"/>
      <c r="S519" s="305"/>
      <c r="T519" s="305"/>
      <c r="U519" s="305"/>
      <c r="V519" s="305"/>
      <c r="W519" s="305"/>
    </row>
    <row r="520" spans="3:23" s="143" customFormat="1">
      <c r="C520" s="305"/>
      <c r="D520" s="305"/>
      <c r="E520" s="305"/>
      <c r="F520" s="305"/>
      <c r="G520" s="305"/>
      <c r="H520" s="305"/>
      <c r="I520" s="305"/>
      <c r="J520" s="305"/>
      <c r="K520" s="305"/>
      <c r="L520" s="305"/>
      <c r="M520" s="305"/>
      <c r="N520" s="305"/>
      <c r="O520" s="305"/>
      <c r="P520" s="305"/>
      <c r="Q520" s="305"/>
      <c r="R520" s="305"/>
      <c r="S520" s="305"/>
      <c r="T520" s="305"/>
      <c r="U520" s="305"/>
      <c r="V520" s="305"/>
      <c r="W520" s="305"/>
    </row>
    <row r="521" spans="3:23" s="143" customFormat="1">
      <c r="C521" s="305"/>
      <c r="D521" s="305"/>
      <c r="E521" s="305"/>
      <c r="F521" s="305"/>
      <c r="G521" s="305"/>
      <c r="H521" s="305"/>
      <c r="I521" s="305"/>
      <c r="J521" s="305"/>
      <c r="K521" s="305"/>
      <c r="L521" s="305"/>
      <c r="M521" s="305"/>
      <c r="N521" s="305"/>
      <c r="O521" s="305"/>
      <c r="P521" s="305"/>
      <c r="Q521" s="305"/>
      <c r="R521" s="305"/>
      <c r="S521" s="305"/>
      <c r="T521" s="305"/>
      <c r="U521" s="305"/>
      <c r="V521" s="305"/>
      <c r="W521" s="305"/>
    </row>
    <row r="522" spans="3:23" s="143" customFormat="1">
      <c r="C522" s="305"/>
      <c r="D522" s="305"/>
      <c r="E522" s="305"/>
      <c r="F522" s="305"/>
      <c r="G522" s="305"/>
      <c r="H522" s="305"/>
      <c r="I522" s="305"/>
      <c r="J522" s="305"/>
      <c r="K522" s="305"/>
      <c r="L522" s="305"/>
      <c r="M522" s="305"/>
      <c r="N522" s="305"/>
      <c r="O522" s="305"/>
      <c r="P522" s="305"/>
      <c r="Q522" s="305"/>
      <c r="R522" s="305"/>
      <c r="S522" s="305"/>
      <c r="T522" s="305"/>
      <c r="U522" s="305"/>
      <c r="V522" s="305"/>
      <c r="W522" s="305"/>
    </row>
    <row r="523" spans="3:23" s="143" customFormat="1">
      <c r="C523" s="305"/>
      <c r="D523" s="305"/>
      <c r="E523" s="305"/>
      <c r="F523" s="305"/>
      <c r="G523" s="305"/>
      <c r="H523" s="305"/>
      <c r="I523" s="305"/>
      <c r="J523" s="305"/>
      <c r="K523" s="305"/>
      <c r="L523" s="305"/>
      <c r="M523" s="305"/>
      <c r="N523" s="305"/>
      <c r="O523" s="305"/>
      <c r="P523" s="305"/>
      <c r="Q523" s="305"/>
      <c r="R523" s="305"/>
      <c r="S523" s="305"/>
      <c r="T523" s="305"/>
      <c r="U523" s="305"/>
      <c r="V523" s="305"/>
      <c r="W523" s="305"/>
    </row>
    <row r="524" spans="3:23" s="143" customFormat="1">
      <c r="C524" s="305"/>
      <c r="D524" s="305"/>
      <c r="E524" s="305"/>
      <c r="F524" s="305"/>
      <c r="G524" s="305"/>
      <c r="H524" s="305"/>
      <c r="I524" s="305"/>
      <c r="J524" s="305"/>
      <c r="K524" s="305"/>
      <c r="L524" s="305"/>
      <c r="M524" s="305"/>
      <c r="N524" s="305"/>
      <c r="O524" s="305"/>
      <c r="P524" s="305"/>
      <c r="Q524" s="305"/>
      <c r="R524" s="305"/>
      <c r="S524" s="305"/>
      <c r="T524" s="305"/>
      <c r="U524" s="305"/>
      <c r="V524" s="305"/>
      <c r="W524" s="305"/>
    </row>
    <row r="525" spans="3:23" s="143" customFormat="1">
      <c r="C525" s="305"/>
      <c r="D525" s="305"/>
      <c r="E525" s="305"/>
      <c r="F525" s="305"/>
      <c r="G525" s="305"/>
      <c r="H525" s="305"/>
      <c r="I525" s="305"/>
      <c r="J525" s="305"/>
      <c r="K525" s="305"/>
      <c r="L525" s="305"/>
      <c r="M525" s="305"/>
      <c r="N525" s="305"/>
      <c r="O525" s="305"/>
      <c r="P525" s="305"/>
      <c r="Q525" s="305"/>
      <c r="R525" s="305"/>
      <c r="S525" s="305"/>
      <c r="T525" s="305"/>
      <c r="U525" s="305"/>
      <c r="V525" s="305"/>
      <c r="W525" s="305"/>
    </row>
    <row r="526" spans="3:23" s="143" customFormat="1">
      <c r="C526" s="305"/>
      <c r="D526" s="305"/>
      <c r="E526" s="305"/>
      <c r="F526" s="305"/>
      <c r="G526" s="305"/>
      <c r="H526" s="305"/>
      <c r="I526" s="305"/>
      <c r="J526" s="305"/>
      <c r="K526" s="305"/>
      <c r="L526" s="305"/>
      <c r="M526" s="305"/>
      <c r="N526" s="305"/>
      <c r="O526" s="305"/>
      <c r="P526" s="305"/>
      <c r="Q526" s="305"/>
      <c r="R526" s="305"/>
      <c r="S526" s="305"/>
      <c r="T526" s="305"/>
      <c r="U526" s="305"/>
      <c r="V526" s="305"/>
      <c r="W526" s="305"/>
    </row>
    <row r="527" spans="3:23" s="143" customFormat="1">
      <c r="C527" s="305"/>
      <c r="D527" s="305"/>
      <c r="E527" s="305"/>
      <c r="F527" s="305"/>
      <c r="G527" s="305"/>
      <c r="H527" s="305"/>
      <c r="I527" s="305"/>
      <c r="J527" s="305"/>
      <c r="K527" s="305"/>
      <c r="L527" s="305"/>
      <c r="M527" s="305"/>
      <c r="N527" s="305"/>
      <c r="O527" s="305"/>
      <c r="P527" s="305"/>
      <c r="Q527" s="305"/>
      <c r="R527" s="305"/>
      <c r="S527" s="305"/>
      <c r="T527" s="305"/>
      <c r="U527" s="305"/>
      <c r="V527" s="305"/>
      <c r="W527" s="305"/>
    </row>
    <row r="528" spans="3:23" s="143" customFormat="1">
      <c r="C528" s="305"/>
      <c r="D528" s="305"/>
      <c r="E528" s="305"/>
      <c r="F528" s="305"/>
      <c r="G528" s="305"/>
      <c r="H528" s="305"/>
      <c r="I528" s="305"/>
      <c r="J528" s="305"/>
      <c r="K528" s="305"/>
      <c r="L528" s="305"/>
      <c r="M528" s="305"/>
      <c r="N528" s="305"/>
      <c r="O528" s="305"/>
      <c r="P528" s="305"/>
      <c r="Q528" s="305"/>
      <c r="R528" s="305"/>
      <c r="S528" s="305"/>
      <c r="T528" s="305"/>
      <c r="U528" s="305"/>
      <c r="V528" s="305"/>
      <c r="W528" s="305"/>
    </row>
    <row r="529" spans="3:23" s="143" customFormat="1">
      <c r="C529" s="305"/>
      <c r="D529" s="305"/>
      <c r="E529" s="305"/>
      <c r="F529" s="305"/>
      <c r="G529" s="305"/>
      <c r="H529" s="305"/>
      <c r="I529" s="305"/>
      <c r="J529" s="305"/>
      <c r="K529" s="305"/>
      <c r="L529" s="305"/>
      <c r="M529" s="305"/>
      <c r="N529" s="305"/>
      <c r="O529" s="305"/>
      <c r="P529" s="305"/>
      <c r="Q529" s="305"/>
      <c r="R529" s="305"/>
      <c r="S529" s="305"/>
      <c r="T529" s="305"/>
      <c r="U529" s="305"/>
      <c r="V529" s="305"/>
      <c r="W529" s="305"/>
    </row>
    <row r="530" spans="3:23" s="143" customFormat="1">
      <c r="C530" s="305"/>
      <c r="D530" s="305"/>
      <c r="E530" s="305"/>
      <c r="F530" s="305"/>
      <c r="G530" s="305"/>
      <c r="H530" s="305"/>
      <c r="I530" s="305"/>
      <c r="J530" s="305"/>
      <c r="K530" s="305"/>
      <c r="L530" s="305"/>
      <c r="M530" s="305"/>
      <c r="N530" s="305"/>
      <c r="O530" s="305"/>
      <c r="P530" s="305"/>
      <c r="Q530" s="305"/>
      <c r="R530" s="305"/>
      <c r="S530" s="305"/>
      <c r="T530" s="305"/>
      <c r="U530" s="305"/>
      <c r="V530" s="305"/>
      <c r="W530" s="305"/>
    </row>
    <row r="531" spans="3:23" s="143" customFormat="1">
      <c r="C531" s="305"/>
      <c r="D531" s="305"/>
      <c r="E531" s="305"/>
      <c r="F531" s="305"/>
      <c r="G531" s="305"/>
      <c r="H531" s="305"/>
      <c r="I531" s="305"/>
      <c r="J531" s="305"/>
      <c r="K531" s="305"/>
      <c r="L531" s="305"/>
      <c r="M531" s="305"/>
      <c r="N531" s="305"/>
      <c r="O531" s="305"/>
      <c r="P531" s="305"/>
      <c r="Q531" s="305"/>
      <c r="R531" s="305"/>
      <c r="S531" s="305"/>
      <c r="T531" s="305"/>
      <c r="U531" s="305"/>
      <c r="V531" s="305"/>
      <c r="W531" s="305"/>
    </row>
    <row r="532" spans="3:23" s="143" customFormat="1">
      <c r="C532" s="305"/>
      <c r="D532" s="305"/>
      <c r="E532" s="305"/>
      <c r="F532" s="305"/>
      <c r="G532" s="305"/>
      <c r="H532" s="305"/>
      <c r="I532" s="305"/>
      <c r="J532" s="305"/>
      <c r="K532" s="305"/>
      <c r="L532" s="305"/>
      <c r="M532" s="305"/>
      <c r="N532" s="305"/>
      <c r="O532" s="305"/>
      <c r="P532" s="305"/>
      <c r="Q532" s="305"/>
      <c r="R532" s="305"/>
      <c r="S532" s="305"/>
      <c r="T532" s="305"/>
      <c r="U532" s="305"/>
      <c r="V532" s="305"/>
      <c r="W532" s="305"/>
    </row>
    <row r="533" spans="3:23" s="143" customFormat="1">
      <c r="C533" s="305"/>
      <c r="D533" s="305"/>
      <c r="E533" s="305"/>
      <c r="F533" s="305"/>
      <c r="G533" s="305"/>
      <c r="H533" s="305"/>
      <c r="I533" s="305"/>
      <c r="J533" s="305"/>
      <c r="K533" s="305"/>
      <c r="L533" s="305"/>
      <c r="M533" s="305"/>
      <c r="N533" s="305"/>
      <c r="O533" s="305"/>
      <c r="P533" s="305"/>
      <c r="Q533" s="305"/>
      <c r="R533" s="305"/>
      <c r="S533" s="305"/>
      <c r="T533" s="305"/>
      <c r="U533" s="305"/>
      <c r="V533" s="305"/>
      <c r="W533" s="305"/>
    </row>
    <row r="534" spans="3:23" s="143" customFormat="1">
      <c r="C534" s="305"/>
      <c r="D534" s="305"/>
      <c r="E534" s="305"/>
      <c r="F534" s="305"/>
      <c r="G534" s="305"/>
      <c r="H534" s="305"/>
      <c r="I534" s="305"/>
      <c r="J534" s="305"/>
      <c r="K534" s="305"/>
      <c r="L534" s="305"/>
      <c r="M534" s="305"/>
      <c r="N534" s="305"/>
      <c r="O534" s="305"/>
      <c r="P534" s="305"/>
      <c r="Q534" s="305"/>
      <c r="R534" s="305"/>
      <c r="S534" s="305"/>
      <c r="T534" s="305"/>
      <c r="U534" s="305"/>
      <c r="V534" s="305"/>
      <c r="W534" s="305"/>
    </row>
    <row r="535" spans="3:23" s="143" customFormat="1">
      <c r="C535" s="305"/>
      <c r="D535" s="305"/>
      <c r="E535" s="305"/>
      <c r="F535" s="305"/>
      <c r="G535" s="305"/>
      <c r="H535" s="305"/>
      <c r="I535" s="305"/>
      <c r="J535" s="305"/>
      <c r="K535" s="305"/>
      <c r="L535" s="305"/>
      <c r="M535" s="305"/>
      <c r="N535" s="305"/>
      <c r="O535" s="305"/>
      <c r="P535" s="305"/>
      <c r="Q535" s="305"/>
      <c r="R535" s="305"/>
      <c r="S535" s="305"/>
      <c r="T535" s="305"/>
      <c r="U535" s="305"/>
      <c r="V535" s="305"/>
      <c r="W535" s="305"/>
    </row>
    <row r="536" spans="3:23" s="143" customFormat="1">
      <c r="C536" s="305"/>
      <c r="D536" s="305"/>
      <c r="E536" s="305"/>
      <c r="F536" s="305"/>
      <c r="G536" s="305"/>
      <c r="H536" s="305"/>
      <c r="I536" s="305"/>
      <c r="J536" s="305"/>
      <c r="K536" s="305"/>
      <c r="L536" s="305"/>
      <c r="M536" s="305"/>
      <c r="N536" s="305"/>
      <c r="O536" s="305"/>
      <c r="P536" s="305"/>
      <c r="Q536" s="305"/>
      <c r="R536" s="305"/>
      <c r="S536" s="305"/>
      <c r="T536" s="305"/>
      <c r="U536" s="305"/>
      <c r="V536" s="305"/>
      <c r="W536" s="305"/>
    </row>
    <row r="537" spans="3:23" s="143" customFormat="1">
      <c r="C537" s="305"/>
      <c r="D537" s="305"/>
      <c r="E537" s="305"/>
      <c r="F537" s="305"/>
      <c r="G537" s="305"/>
      <c r="H537" s="305"/>
      <c r="I537" s="305"/>
      <c r="J537" s="305"/>
      <c r="K537" s="305"/>
      <c r="L537" s="305"/>
      <c r="M537" s="305"/>
      <c r="N537" s="305"/>
      <c r="O537" s="305"/>
      <c r="P537" s="305"/>
      <c r="Q537" s="305"/>
      <c r="R537" s="305"/>
      <c r="S537" s="305"/>
      <c r="T537" s="305"/>
      <c r="U537" s="305"/>
      <c r="V537" s="305"/>
      <c r="W537" s="305"/>
    </row>
    <row r="538" spans="3:23" s="143" customFormat="1">
      <c r="C538" s="305"/>
      <c r="D538" s="305"/>
      <c r="E538" s="305"/>
      <c r="F538" s="305"/>
      <c r="G538" s="305"/>
      <c r="H538" s="305"/>
      <c r="I538" s="305"/>
      <c r="J538" s="305"/>
      <c r="K538" s="305"/>
      <c r="L538" s="305"/>
      <c r="M538" s="305"/>
      <c r="N538" s="305"/>
      <c r="O538" s="305"/>
      <c r="P538" s="305"/>
      <c r="Q538" s="305"/>
      <c r="R538" s="305"/>
      <c r="S538" s="305"/>
      <c r="T538" s="305"/>
      <c r="U538" s="305"/>
      <c r="V538" s="305"/>
      <c r="W538" s="305"/>
    </row>
    <row r="539" spans="3:23" s="143" customFormat="1">
      <c r="C539" s="305"/>
      <c r="D539" s="305"/>
      <c r="E539" s="305"/>
      <c r="F539" s="305"/>
      <c r="G539" s="305"/>
      <c r="H539" s="305"/>
      <c r="I539" s="305"/>
      <c r="J539" s="305"/>
      <c r="K539" s="305"/>
      <c r="L539" s="305"/>
      <c r="M539" s="305"/>
      <c r="N539" s="305"/>
      <c r="O539" s="305"/>
      <c r="P539" s="305"/>
      <c r="Q539" s="305"/>
      <c r="R539" s="305"/>
      <c r="S539" s="305"/>
      <c r="T539" s="305"/>
      <c r="U539" s="305"/>
      <c r="V539" s="305"/>
      <c r="W539" s="305"/>
    </row>
    <row r="540" spans="3:23" s="143" customFormat="1">
      <c r="C540" s="305"/>
      <c r="D540" s="305"/>
      <c r="E540" s="305"/>
      <c r="F540" s="305"/>
      <c r="G540" s="305"/>
      <c r="H540" s="305"/>
      <c r="I540" s="305"/>
      <c r="J540" s="305"/>
      <c r="K540" s="305"/>
      <c r="L540" s="305"/>
      <c r="M540" s="305"/>
      <c r="N540" s="305"/>
      <c r="O540" s="305"/>
      <c r="P540" s="305"/>
      <c r="Q540" s="305"/>
      <c r="R540" s="305"/>
      <c r="S540" s="305"/>
      <c r="T540" s="305"/>
      <c r="U540" s="305"/>
      <c r="V540" s="305"/>
      <c r="W540" s="305"/>
    </row>
    <row r="541" spans="3:23" s="143" customFormat="1">
      <c r="C541" s="305"/>
      <c r="D541" s="305"/>
      <c r="E541" s="305"/>
      <c r="F541" s="305"/>
      <c r="G541" s="305"/>
      <c r="H541" s="305"/>
      <c r="I541" s="305"/>
      <c r="J541" s="305"/>
      <c r="K541" s="305"/>
      <c r="L541" s="305"/>
      <c r="M541" s="305"/>
      <c r="N541" s="305"/>
      <c r="O541" s="305"/>
      <c r="P541" s="305"/>
      <c r="Q541" s="305"/>
      <c r="R541" s="305"/>
      <c r="S541" s="305"/>
      <c r="T541" s="305"/>
      <c r="U541" s="305"/>
      <c r="V541" s="305"/>
      <c r="W541" s="305"/>
    </row>
    <row r="542" spans="3:23" s="143" customFormat="1">
      <c r="C542" s="305"/>
      <c r="D542" s="305"/>
      <c r="E542" s="305"/>
      <c r="F542" s="305"/>
      <c r="G542" s="305"/>
      <c r="H542" s="305"/>
      <c r="I542" s="305"/>
      <c r="J542" s="305"/>
      <c r="K542" s="305"/>
      <c r="L542" s="305"/>
      <c r="M542" s="305"/>
      <c r="N542" s="305"/>
      <c r="O542" s="305"/>
      <c r="P542" s="305"/>
      <c r="Q542" s="305"/>
      <c r="R542" s="305"/>
      <c r="S542" s="305"/>
      <c r="T542" s="305"/>
      <c r="U542" s="305"/>
      <c r="V542" s="305"/>
      <c r="W542" s="305"/>
    </row>
    <row r="543" spans="3:23" s="143" customFormat="1">
      <c r="C543" s="305"/>
      <c r="D543" s="305"/>
      <c r="E543" s="305"/>
      <c r="F543" s="305"/>
      <c r="G543" s="305"/>
      <c r="H543" s="305"/>
      <c r="I543" s="305"/>
      <c r="J543" s="305"/>
      <c r="K543" s="305"/>
      <c r="L543" s="305"/>
      <c r="M543" s="305"/>
      <c r="N543" s="305"/>
      <c r="O543" s="305"/>
      <c r="P543" s="305"/>
      <c r="Q543" s="305"/>
      <c r="R543" s="305"/>
      <c r="S543" s="305"/>
      <c r="T543" s="305"/>
      <c r="U543" s="305"/>
      <c r="V543" s="305"/>
      <c r="W543" s="305"/>
    </row>
    <row r="544" spans="3:23" s="143" customFormat="1">
      <c r="C544" s="305"/>
      <c r="D544" s="305"/>
      <c r="E544" s="305"/>
      <c r="F544" s="305"/>
      <c r="G544" s="305"/>
      <c r="H544" s="305"/>
      <c r="I544" s="305"/>
      <c r="J544" s="305"/>
      <c r="K544" s="305"/>
      <c r="L544" s="305"/>
      <c r="M544" s="305"/>
      <c r="N544" s="305"/>
      <c r="O544" s="305"/>
      <c r="P544" s="305"/>
      <c r="Q544" s="305"/>
      <c r="R544" s="305"/>
      <c r="S544" s="305"/>
      <c r="T544" s="305"/>
      <c r="U544" s="305"/>
      <c r="V544" s="305"/>
      <c r="W544" s="305"/>
    </row>
    <row r="545" spans="3:23" s="143" customFormat="1">
      <c r="C545" s="305"/>
      <c r="D545" s="305"/>
      <c r="E545" s="305"/>
      <c r="F545" s="305"/>
      <c r="G545" s="305"/>
      <c r="H545" s="305"/>
      <c r="I545" s="305"/>
      <c r="J545" s="305"/>
      <c r="K545" s="305"/>
      <c r="L545" s="305"/>
      <c r="M545" s="305"/>
      <c r="N545" s="305"/>
      <c r="O545" s="305"/>
      <c r="P545" s="305"/>
      <c r="Q545" s="305"/>
      <c r="R545" s="305"/>
      <c r="S545" s="305"/>
      <c r="T545" s="305"/>
      <c r="U545" s="305"/>
      <c r="V545" s="305"/>
      <c r="W545" s="305"/>
    </row>
    <row r="546" spans="3:23" s="143" customFormat="1">
      <c r="C546" s="305"/>
      <c r="D546" s="305"/>
      <c r="E546" s="305"/>
      <c r="F546" s="305"/>
      <c r="G546" s="305"/>
      <c r="H546" s="305"/>
      <c r="I546" s="305"/>
      <c r="J546" s="305"/>
      <c r="K546" s="305"/>
      <c r="L546" s="305"/>
      <c r="M546" s="305"/>
      <c r="N546" s="305"/>
      <c r="O546" s="305"/>
      <c r="P546" s="305"/>
      <c r="Q546" s="305"/>
      <c r="R546" s="305"/>
      <c r="S546" s="305"/>
      <c r="T546" s="305"/>
      <c r="U546" s="305"/>
      <c r="V546" s="305"/>
      <c r="W546" s="305"/>
    </row>
    <row r="547" spans="3:23" s="143" customFormat="1">
      <c r="C547" s="305"/>
      <c r="D547" s="305"/>
      <c r="E547" s="305"/>
      <c r="F547" s="305"/>
      <c r="G547" s="305"/>
      <c r="H547" s="305"/>
      <c r="I547" s="305"/>
      <c r="J547" s="305"/>
      <c r="K547" s="305"/>
      <c r="L547" s="305"/>
      <c r="M547" s="305"/>
      <c r="N547" s="305"/>
      <c r="O547" s="305"/>
      <c r="P547" s="305"/>
      <c r="Q547" s="305"/>
      <c r="R547" s="305"/>
      <c r="S547" s="305"/>
      <c r="T547" s="305"/>
      <c r="U547" s="305"/>
      <c r="V547" s="305"/>
      <c r="W547" s="305"/>
    </row>
    <row r="548" spans="3:23" s="143" customFormat="1">
      <c r="C548" s="305"/>
      <c r="D548" s="305"/>
      <c r="E548" s="305"/>
      <c r="F548" s="305"/>
      <c r="G548" s="305"/>
      <c r="H548" s="305"/>
      <c r="I548" s="305"/>
      <c r="J548" s="305"/>
      <c r="K548" s="305"/>
      <c r="L548" s="305"/>
      <c r="M548" s="305"/>
      <c r="N548" s="305"/>
      <c r="O548" s="305"/>
      <c r="P548" s="305"/>
      <c r="Q548" s="305"/>
      <c r="R548" s="305"/>
      <c r="S548" s="305"/>
      <c r="T548" s="305"/>
      <c r="U548" s="305"/>
      <c r="V548" s="305"/>
      <c r="W548" s="305"/>
    </row>
    <row r="549" spans="3:23" s="143" customFormat="1">
      <c r="C549" s="305"/>
      <c r="D549" s="305"/>
      <c r="E549" s="305"/>
      <c r="F549" s="305"/>
      <c r="G549" s="305"/>
      <c r="H549" s="305"/>
      <c r="I549" s="305"/>
      <c r="J549" s="305"/>
      <c r="K549" s="305"/>
      <c r="L549" s="305"/>
      <c r="M549" s="305"/>
      <c r="N549" s="305"/>
      <c r="O549" s="305"/>
      <c r="P549" s="305"/>
      <c r="Q549" s="305"/>
      <c r="R549" s="305"/>
      <c r="S549" s="305"/>
      <c r="T549" s="305"/>
      <c r="U549" s="305"/>
      <c r="V549" s="305"/>
      <c r="W549" s="305"/>
    </row>
    <row r="550" spans="3:23" s="143" customFormat="1">
      <c r="C550" s="305"/>
      <c r="D550" s="305"/>
      <c r="E550" s="305"/>
      <c r="F550" s="305"/>
      <c r="G550" s="305"/>
      <c r="H550" s="305"/>
      <c r="I550" s="305"/>
      <c r="J550" s="305"/>
      <c r="K550" s="305"/>
      <c r="L550" s="305"/>
      <c r="M550" s="305"/>
      <c r="N550" s="305"/>
      <c r="O550" s="305"/>
      <c r="P550" s="305"/>
      <c r="Q550" s="305"/>
      <c r="R550" s="305"/>
      <c r="S550" s="305"/>
      <c r="T550" s="305"/>
      <c r="U550" s="305"/>
      <c r="V550" s="305"/>
      <c r="W550" s="305"/>
    </row>
    <row r="551" spans="3:23" s="143" customFormat="1">
      <c r="C551" s="305"/>
      <c r="D551" s="305"/>
      <c r="E551" s="305"/>
      <c r="F551" s="305"/>
      <c r="G551" s="305"/>
      <c r="H551" s="305"/>
      <c r="I551" s="305"/>
      <c r="J551" s="305"/>
      <c r="K551" s="305"/>
      <c r="L551" s="305"/>
      <c r="M551" s="305"/>
      <c r="N551" s="305"/>
      <c r="O551" s="305"/>
      <c r="P551" s="305"/>
      <c r="Q551" s="305"/>
      <c r="R551" s="305"/>
      <c r="S551" s="305"/>
      <c r="T551" s="305"/>
      <c r="U551" s="305"/>
      <c r="V551" s="305"/>
      <c r="W551" s="305"/>
    </row>
    <row r="552" spans="3:23" s="143" customFormat="1">
      <c r="C552" s="305"/>
      <c r="D552" s="305"/>
      <c r="E552" s="305"/>
      <c r="F552" s="305"/>
      <c r="G552" s="305"/>
      <c r="H552" s="305"/>
      <c r="I552" s="305"/>
      <c r="J552" s="305"/>
      <c r="K552" s="305"/>
      <c r="L552" s="305"/>
      <c r="M552" s="305"/>
      <c r="N552" s="305"/>
      <c r="O552" s="305"/>
      <c r="P552" s="305"/>
      <c r="Q552" s="305"/>
      <c r="R552" s="305"/>
      <c r="S552" s="305"/>
      <c r="T552" s="305"/>
      <c r="U552" s="305"/>
      <c r="V552" s="305"/>
      <c r="W552" s="305"/>
    </row>
    <row r="553" spans="3:23" s="143" customFormat="1">
      <c r="C553" s="305"/>
      <c r="D553" s="305"/>
      <c r="E553" s="305"/>
      <c r="F553" s="305"/>
      <c r="G553" s="305"/>
      <c r="H553" s="305"/>
      <c r="I553" s="305"/>
      <c r="J553" s="305"/>
      <c r="K553" s="305"/>
      <c r="L553" s="305"/>
      <c r="M553" s="305"/>
      <c r="N553" s="305"/>
      <c r="O553" s="305"/>
      <c r="P553" s="305"/>
      <c r="Q553" s="305"/>
      <c r="R553" s="305"/>
      <c r="S553" s="305"/>
      <c r="T553" s="305"/>
      <c r="U553" s="305"/>
      <c r="V553" s="305"/>
      <c r="W553" s="305"/>
    </row>
    <row r="554" spans="3:23" s="143" customFormat="1">
      <c r="C554" s="305"/>
      <c r="D554" s="305"/>
      <c r="E554" s="305"/>
      <c r="F554" s="305"/>
      <c r="G554" s="305"/>
      <c r="H554" s="305"/>
      <c r="I554" s="305"/>
      <c r="J554" s="305"/>
      <c r="K554" s="305"/>
      <c r="L554" s="305"/>
      <c r="M554" s="305"/>
      <c r="N554" s="305"/>
      <c r="O554" s="305"/>
      <c r="P554" s="305"/>
      <c r="Q554" s="305"/>
      <c r="R554" s="305"/>
      <c r="S554" s="305"/>
      <c r="T554" s="305"/>
      <c r="U554" s="305"/>
      <c r="V554" s="305"/>
      <c r="W554" s="305"/>
    </row>
    <row r="555" spans="3:23" s="143" customFormat="1">
      <c r="C555" s="305"/>
      <c r="D555" s="305"/>
      <c r="E555" s="305"/>
      <c r="F555" s="305"/>
      <c r="G555" s="305"/>
      <c r="H555" s="305"/>
      <c r="I555" s="305"/>
      <c r="J555" s="305"/>
      <c r="K555" s="305"/>
      <c r="L555" s="305"/>
      <c r="M555" s="305"/>
      <c r="N555" s="305"/>
      <c r="O555" s="305"/>
      <c r="P555" s="305"/>
      <c r="Q555" s="305"/>
      <c r="R555" s="305"/>
      <c r="S555" s="305"/>
      <c r="T555" s="305"/>
      <c r="U555" s="305"/>
      <c r="V555" s="305"/>
      <c r="W555" s="305"/>
    </row>
    <row r="556" spans="3:23" s="143" customFormat="1">
      <c r="C556" s="305"/>
      <c r="D556" s="305"/>
      <c r="E556" s="305"/>
      <c r="F556" s="305"/>
      <c r="G556" s="305"/>
      <c r="H556" s="305"/>
      <c r="I556" s="305"/>
      <c r="J556" s="305"/>
      <c r="K556" s="305"/>
      <c r="L556" s="305"/>
      <c r="M556" s="305"/>
      <c r="N556" s="305"/>
      <c r="O556" s="305"/>
      <c r="P556" s="305"/>
      <c r="Q556" s="305"/>
      <c r="R556" s="305"/>
      <c r="S556" s="305"/>
      <c r="T556" s="305"/>
      <c r="U556" s="305"/>
      <c r="V556" s="305"/>
      <c r="W556" s="305"/>
    </row>
    <row r="557" spans="3:23" s="143" customFormat="1">
      <c r="C557" s="305"/>
      <c r="D557" s="305"/>
      <c r="E557" s="305"/>
      <c r="F557" s="305"/>
      <c r="G557" s="305"/>
      <c r="H557" s="305"/>
      <c r="I557" s="305"/>
      <c r="J557" s="305"/>
      <c r="K557" s="305"/>
      <c r="L557" s="305"/>
      <c r="M557" s="305"/>
      <c r="N557" s="305"/>
      <c r="O557" s="305"/>
      <c r="P557" s="305"/>
      <c r="Q557" s="305"/>
      <c r="R557" s="305"/>
      <c r="S557" s="305"/>
      <c r="T557" s="305"/>
      <c r="U557" s="305"/>
      <c r="V557" s="305"/>
      <c r="W557" s="305"/>
    </row>
    <row r="558" spans="3:23" s="143" customFormat="1">
      <c r="C558" s="305"/>
      <c r="D558" s="305"/>
      <c r="E558" s="305"/>
      <c r="F558" s="305"/>
      <c r="G558" s="305"/>
      <c r="H558" s="305"/>
      <c r="I558" s="305"/>
      <c r="J558" s="305"/>
      <c r="K558" s="305"/>
      <c r="L558" s="305"/>
      <c r="M558" s="305"/>
      <c r="N558" s="305"/>
      <c r="O558" s="305"/>
      <c r="P558" s="305"/>
      <c r="Q558" s="305"/>
      <c r="R558" s="305"/>
      <c r="S558" s="305"/>
      <c r="T558" s="305"/>
      <c r="U558" s="305"/>
      <c r="V558" s="305"/>
      <c r="W558" s="305"/>
    </row>
    <row r="559" spans="3:23" s="143" customFormat="1">
      <c r="C559" s="305"/>
      <c r="D559" s="305"/>
      <c r="E559" s="305"/>
      <c r="F559" s="305"/>
      <c r="G559" s="305"/>
      <c r="H559" s="305"/>
      <c r="I559" s="305"/>
      <c r="J559" s="305"/>
      <c r="K559" s="305"/>
      <c r="L559" s="305"/>
      <c r="M559" s="305"/>
      <c r="N559" s="305"/>
      <c r="O559" s="305"/>
      <c r="P559" s="305"/>
      <c r="Q559" s="305"/>
      <c r="R559" s="305"/>
      <c r="S559" s="305"/>
      <c r="T559" s="305"/>
      <c r="U559" s="305"/>
      <c r="V559" s="305"/>
      <c r="W559" s="305"/>
    </row>
    <row r="560" spans="3:23" s="143" customFormat="1">
      <c r="C560" s="305"/>
      <c r="D560" s="305"/>
      <c r="E560" s="305"/>
      <c r="F560" s="305"/>
      <c r="G560" s="305"/>
      <c r="H560" s="305"/>
      <c r="I560" s="305"/>
      <c r="J560" s="305"/>
      <c r="K560" s="305"/>
      <c r="L560" s="305"/>
      <c r="M560" s="305"/>
      <c r="N560" s="305"/>
      <c r="O560" s="305"/>
      <c r="P560" s="305"/>
      <c r="Q560" s="305"/>
      <c r="R560" s="305"/>
      <c r="S560" s="305"/>
      <c r="T560" s="305"/>
      <c r="U560" s="305"/>
      <c r="V560" s="305"/>
      <c r="W560" s="305"/>
    </row>
    <row r="561" spans="3:23" s="143" customFormat="1">
      <c r="C561" s="305"/>
      <c r="D561" s="305"/>
      <c r="E561" s="305"/>
      <c r="F561" s="305"/>
      <c r="G561" s="305"/>
      <c r="H561" s="305"/>
      <c r="I561" s="305"/>
      <c r="J561" s="305"/>
      <c r="K561" s="305"/>
      <c r="L561" s="305"/>
      <c r="M561" s="305"/>
      <c r="N561" s="305"/>
      <c r="O561" s="305"/>
      <c r="P561" s="305"/>
      <c r="Q561" s="305"/>
      <c r="R561" s="305"/>
      <c r="S561" s="305"/>
      <c r="T561" s="305"/>
      <c r="U561" s="305"/>
      <c r="V561" s="305"/>
      <c r="W561" s="305"/>
    </row>
    <row r="562" spans="3:23" s="143" customFormat="1">
      <c r="C562" s="305"/>
      <c r="D562" s="305"/>
      <c r="E562" s="305"/>
      <c r="F562" s="305"/>
      <c r="G562" s="305"/>
      <c r="H562" s="305"/>
      <c r="I562" s="305"/>
      <c r="J562" s="305"/>
      <c r="K562" s="305"/>
      <c r="L562" s="305"/>
      <c r="M562" s="305"/>
      <c r="N562" s="305"/>
      <c r="O562" s="305"/>
      <c r="P562" s="305"/>
      <c r="Q562" s="305"/>
      <c r="R562" s="305"/>
      <c r="S562" s="305"/>
      <c r="T562" s="305"/>
      <c r="U562" s="305"/>
      <c r="V562" s="305"/>
      <c r="W562" s="305"/>
    </row>
    <row r="563" spans="3:23" s="143" customFormat="1">
      <c r="C563" s="305"/>
      <c r="D563" s="305"/>
      <c r="E563" s="305"/>
      <c r="F563" s="305"/>
      <c r="G563" s="305"/>
      <c r="H563" s="305"/>
      <c r="I563" s="305"/>
      <c r="J563" s="305"/>
      <c r="K563" s="305"/>
      <c r="L563" s="305"/>
      <c r="M563" s="305"/>
      <c r="N563" s="305"/>
      <c r="O563" s="305"/>
      <c r="P563" s="305"/>
      <c r="Q563" s="305"/>
      <c r="R563" s="305"/>
      <c r="S563" s="305"/>
      <c r="T563" s="305"/>
      <c r="U563" s="305"/>
      <c r="V563" s="305"/>
      <c r="W563" s="305"/>
    </row>
    <row r="564" spans="3:23" s="143" customFormat="1">
      <c r="C564" s="305"/>
      <c r="D564" s="305"/>
      <c r="E564" s="305"/>
      <c r="F564" s="305"/>
      <c r="G564" s="305"/>
      <c r="H564" s="305"/>
      <c r="I564" s="305"/>
      <c r="J564" s="305"/>
      <c r="K564" s="305"/>
      <c r="L564" s="305"/>
      <c r="M564" s="305"/>
      <c r="N564" s="305"/>
      <c r="O564" s="305"/>
      <c r="P564" s="305"/>
      <c r="Q564" s="305"/>
      <c r="R564" s="305"/>
      <c r="S564" s="305"/>
      <c r="T564" s="305"/>
      <c r="U564" s="305"/>
      <c r="V564" s="305"/>
      <c r="W564" s="305"/>
    </row>
    <row r="565" spans="3:23" s="143" customFormat="1">
      <c r="C565" s="305"/>
      <c r="D565" s="305"/>
      <c r="E565" s="305"/>
      <c r="F565" s="305"/>
      <c r="G565" s="305"/>
      <c r="H565" s="305"/>
      <c r="I565" s="305"/>
      <c r="J565" s="305"/>
      <c r="K565" s="305"/>
      <c r="L565" s="305"/>
      <c r="M565" s="305"/>
      <c r="N565" s="305"/>
      <c r="O565" s="305"/>
      <c r="P565" s="305"/>
      <c r="Q565" s="305"/>
      <c r="R565" s="305"/>
      <c r="S565" s="305"/>
      <c r="T565" s="305"/>
      <c r="U565" s="305"/>
      <c r="V565" s="305"/>
      <c r="W565" s="305"/>
    </row>
    <row r="566" spans="3:23" s="143" customFormat="1">
      <c r="C566" s="305"/>
      <c r="D566" s="305"/>
      <c r="E566" s="305"/>
      <c r="F566" s="305"/>
      <c r="G566" s="305"/>
      <c r="H566" s="305"/>
      <c r="I566" s="305"/>
      <c r="J566" s="305"/>
      <c r="K566" s="305"/>
      <c r="L566" s="305"/>
      <c r="M566" s="305"/>
      <c r="N566" s="305"/>
      <c r="O566" s="305"/>
      <c r="P566" s="305"/>
      <c r="Q566" s="305"/>
      <c r="R566" s="305"/>
      <c r="S566" s="305"/>
      <c r="T566" s="305"/>
      <c r="U566" s="305"/>
      <c r="V566" s="305"/>
      <c r="W566" s="305"/>
    </row>
    <row r="567" spans="3:23" s="143" customFormat="1">
      <c r="C567" s="305"/>
      <c r="D567" s="305"/>
      <c r="E567" s="305"/>
      <c r="F567" s="305"/>
      <c r="G567" s="305"/>
      <c r="H567" s="305"/>
      <c r="I567" s="305"/>
      <c r="J567" s="305"/>
      <c r="K567" s="305"/>
      <c r="L567" s="305"/>
      <c r="M567" s="305"/>
      <c r="N567" s="305"/>
      <c r="O567" s="305"/>
      <c r="P567" s="305"/>
      <c r="Q567" s="305"/>
      <c r="R567" s="305"/>
      <c r="S567" s="305"/>
      <c r="T567" s="305"/>
      <c r="U567" s="305"/>
      <c r="V567" s="305"/>
      <c r="W567" s="305"/>
    </row>
    <row r="568" spans="3:23" s="143" customFormat="1">
      <c r="C568" s="305"/>
      <c r="D568" s="305"/>
      <c r="E568" s="305"/>
      <c r="F568" s="305"/>
      <c r="G568" s="305"/>
      <c r="H568" s="305"/>
      <c r="I568" s="305"/>
      <c r="J568" s="305"/>
      <c r="K568" s="305"/>
      <c r="L568" s="305"/>
      <c r="M568" s="305"/>
      <c r="N568" s="305"/>
      <c r="O568" s="305"/>
      <c r="P568" s="305"/>
      <c r="Q568" s="305"/>
      <c r="R568" s="305"/>
      <c r="S568" s="305"/>
      <c r="T568" s="305"/>
      <c r="U568" s="305"/>
      <c r="V568" s="305"/>
      <c r="W568" s="305"/>
    </row>
    <row r="569" spans="3:23" s="143" customFormat="1">
      <c r="C569" s="305"/>
      <c r="D569" s="305"/>
      <c r="E569" s="305"/>
      <c r="F569" s="305"/>
      <c r="G569" s="305"/>
      <c r="H569" s="305"/>
      <c r="I569" s="305"/>
      <c r="J569" s="305"/>
      <c r="K569" s="305"/>
      <c r="L569" s="305"/>
      <c r="M569" s="305"/>
      <c r="N569" s="305"/>
      <c r="O569" s="305"/>
      <c r="P569" s="305"/>
      <c r="Q569" s="305"/>
      <c r="R569" s="305"/>
      <c r="S569" s="305"/>
      <c r="T569" s="305"/>
      <c r="U569" s="305"/>
      <c r="V569" s="305"/>
      <c r="W569" s="305"/>
    </row>
    <row r="570" spans="3:23" s="143" customFormat="1">
      <c r="C570" s="305"/>
      <c r="D570" s="305"/>
      <c r="E570" s="305"/>
      <c r="F570" s="305"/>
      <c r="G570" s="305"/>
      <c r="H570" s="305"/>
      <c r="I570" s="305"/>
      <c r="J570" s="305"/>
      <c r="K570" s="305"/>
      <c r="L570" s="305"/>
      <c r="M570" s="305"/>
      <c r="N570" s="305"/>
      <c r="O570" s="305"/>
      <c r="P570" s="305"/>
      <c r="Q570" s="305"/>
      <c r="R570" s="305"/>
      <c r="S570" s="305"/>
      <c r="T570" s="305"/>
      <c r="U570" s="305"/>
      <c r="V570" s="305"/>
      <c r="W570" s="305"/>
    </row>
    <row r="571" spans="3:23" s="143" customFormat="1">
      <c r="C571" s="305"/>
      <c r="D571" s="305"/>
      <c r="E571" s="305"/>
      <c r="F571" s="305"/>
      <c r="G571" s="305"/>
      <c r="H571" s="305"/>
      <c r="I571" s="305"/>
      <c r="J571" s="305"/>
      <c r="K571" s="305"/>
      <c r="L571" s="305"/>
      <c r="M571" s="305"/>
      <c r="N571" s="305"/>
      <c r="O571" s="305"/>
      <c r="P571" s="305"/>
      <c r="Q571" s="305"/>
      <c r="R571" s="305"/>
      <c r="S571" s="305"/>
      <c r="T571" s="305"/>
      <c r="U571" s="305"/>
      <c r="V571" s="305"/>
      <c r="W571" s="305"/>
    </row>
    <row r="572" spans="3:23" s="143" customFormat="1">
      <c r="C572" s="305"/>
      <c r="D572" s="305"/>
      <c r="E572" s="305"/>
      <c r="F572" s="305"/>
      <c r="G572" s="305"/>
      <c r="H572" s="305"/>
      <c r="I572" s="305"/>
      <c r="J572" s="305"/>
      <c r="K572" s="305"/>
      <c r="L572" s="305"/>
      <c r="M572" s="305"/>
      <c r="N572" s="305"/>
      <c r="O572" s="305"/>
      <c r="P572" s="305"/>
      <c r="Q572" s="305"/>
      <c r="R572" s="305"/>
      <c r="S572" s="305"/>
      <c r="T572" s="305"/>
      <c r="U572" s="305"/>
      <c r="V572" s="305"/>
      <c r="W572" s="305"/>
    </row>
    <row r="573" spans="3:23" s="143" customFormat="1">
      <c r="C573" s="305"/>
      <c r="D573" s="305"/>
      <c r="E573" s="305"/>
      <c r="F573" s="305"/>
      <c r="G573" s="305"/>
      <c r="H573" s="305"/>
      <c r="I573" s="305"/>
      <c r="J573" s="305"/>
      <c r="K573" s="305"/>
      <c r="L573" s="305"/>
      <c r="M573" s="305"/>
      <c r="N573" s="305"/>
      <c r="O573" s="305"/>
      <c r="P573" s="305"/>
      <c r="Q573" s="305"/>
      <c r="R573" s="305"/>
      <c r="S573" s="305"/>
      <c r="T573" s="305"/>
      <c r="U573" s="305"/>
      <c r="V573" s="305"/>
      <c r="W573" s="305"/>
    </row>
    <row r="574" spans="3:23" s="143" customFormat="1">
      <c r="C574" s="305"/>
      <c r="D574" s="305"/>
      <c r="E574" s="305"/>
      <c r="F574" s="305"/>
      <c r="G574" s="305"/>
      <c r="H574" s="305"/>
      <c r="I574" s="305"/>
      <c r="J574" s="305"/>
      <c r="K574" s="305"/>
      <c r="L574" s="305"/>
      <c r="M574" s="305"/>
      <c r="N574" s="305"/>
      <c r="O574" s="305"/>
      <c r="P574" s="305"/>
      <c r="Q574" s="305"/>
      <c r="R574" s="305"/>
      <c r="S574" s="305"/>
      <c r="T574" s="305"/>
      <c r="U574" s="305"/>
      <c r="V574" s="305"/>
      <c r="W574" s="305"/>
    </row>
    <row r="575" spans="3:23" s="143" customFormat="1">
      <c r="C575" s="305"/>
      <c r="D575" s="305"/>
      <c r="E575" s="305"/>
      <c r="F575" s="305"/>
      <c r="G575" s="305"/>
      <c r="H575" s="305"/>
      <c r="I575" s="305"/>
      <c r="J575" s="305"/>
      <c r="K575" s="305"/>
      <c r="L575" s="305"/>
      <c r="M575" s="305"/>
      <c r="N575" s="305"/>
      <c r="O575" s="305"/>
      <c r="P575" s="305"/>
      <c r="Q575" s="305"/>
      <c r="R575" s="305"/>
      <c r="S575" s="305"/>
      <c r="T575" s="305"/>
      <c r="U575" s="305"/>
      <c r="V575" s="305"/>
      <c r="W575" s="305"/>
    </row>
    <row r="576" spans="3:23" s="143" customFormat="1">
      <c r="C576" s="305"/>
      <c r="D576" s="305"/>
      <c r="E576" s="305"/>
      <c r="F576" s="305"/>
      <c r="G576" s="305"/>
      <c r="H576" s="305"/>
      <c r="I576" s="305"/>
      <c r="J576" s="305"/>
      <c r="K576" s="305"/>
      <c r="L576" s="305"/>
      <c r="M576" s="305"/>
      <c r="N576" s="305"/>
      <c r="O576" s="305"/>
      <c r="P576" s="305"/>
      <c r="Q576" s="305"/>
      <c r="R576" s="305"/>
      <c r="S576" s="305"/>
      <c r="T576" s="305"/>
      <c r="U576" s="305"/>
      <c r="V576" s="305"/>
      <c r="W576" s="305"/>
    </row>
    <row r="577" spans="3:23" s="143" customFormat="1">
      <c r="C577" s="305"/>
      <c r="D577" s="305"/>
      <c r="E577" s="305"/>
      <c r="F577" s="305"/>
      <c r="G577" s="305"/>
      <c r="H577" s="305"/>
      <c r="I577" s="305"/>
      <c r="J577" s="305"/>
      <c r="K577" s="305"/>
      <c r="L577" s="305"/>
      <c r="M577" s="305"/>
      <c r="N577" s="305"/>
      <c r="O577" s="305"/>
      <c r="P577" s="305"/>
      <c r="Q577" s="305"/>
      <c r="R577" s="305"/>
      <c r="S577" s="305"/>
      <c r="T577" s="305"/>
      <c r="U577" s="305"/>
      <c r="V577" s="305"/>
      <c r="W577" s="305"/>
    </row>
    <row r="578" spans="3:23" s="143" customFormat="1">
      <c r="C578" s="305"/>
      <c r="D578" s="305"/>
      <c r="E578" s="305"/>
      <c r="F578" s="305"/>
      <c r="G578" s="305"/>
      <c r="H578" s="305"/>
      <c r="I578" s="305"/>
      <c r="J578" s="305"/>
      <c r="K578" s="305"/>
      <c r="L578" s="305"/>
      <c r="M578" s="305"/>
      <c r="N578" s="305"/>
      <c r="O578" s="305"/>
      <c r="P578" s="305"/>
      <c r="Q578" s="305"/>
      <c r="R578" s="305"/>
      <c r="S578" s="305"/>
      <c r="T578" s="305"/>
      <c r="U578" s="305"/>
      <c r="V578" s="305"/>
      <c r="W578" s="305"/>
    </row>
    <row r="579" spans="3:23" s="143" customFormat="1">
      <c r="C579" s="305"/>
      <c r="D579" s="305"/>
      <c r="E579" s="305"/>
      <c r="F579" s="305"/>
      <c r="G579" s="305"/>
      <c r="H579" s="305"/>
      <c r="I579" s="305"/>
      <c r="J579" s="305"/>
      <c r="K579" s="305"/>
      <c r="L579" s="305"/>
      <c r="M579" s="305"/>
      <c r="N579" s="305"/>
      <c r="O579" s="305"/>
      <c r="P579" s="305"/>
      <c r="Q579" s="305"/>
      <c r="R579" s="305"/>
      <c r="S579" s="305"/>
      <c r="T579" s="305"/>
      <c r="U579" s="305"/>
      <c r="V579" s="305"/>
      <c r="W579" s="305"/>
    </row>
    <row r="580" spans="3:23" s="143" customFormat="1">
      <c r="C580" s="305"/>
      <c r="D580" s="305"/>
      <c r="E580" s="305"/>
      <c r="F580" s="305"/>
      <c r="G580" s="305"/>
      <c r="H580" s="305"/>
      <c r="I580" s="305"/>
      <c r="J580" s="305"/>
      <c r="K580" s="305"/>
      <c r="L580" s="305"/>
      <c r="M580" s="305"/>
      <c r="N580" s="305"/>
      <c r="O580" s="305"/>
      <c r="P580" s="305"/>
      <c r="Q580" s="305"/>
      <c r="R580" s="305"/>
      <c r="S580" s="305"/>
      <c r="T580" s="305"/>
      <c r="U580" s="305"/>
      <c r="V580" s="305"/>
      <c r="W580" s="305"/>
    </row>
    <row r="581" spans="3:23" s="143" customFormat="1">
      <c r="C581" s="305"/>
      <c r="D581" s="305"/>
      <c r="E581" s="305"/>
      <c r="F581" s="305"/>
      <c r="G581" s="305"/>
      <c r="H581" s="305"/>
      <c r="I581" s="305"/>
      <c r="J581" s="305"/>
      <c r="K581" s="305"/>
      <c r="L581" s="305"/>
      <c r="M581" s="305"/>
      <c r="N581" s="305"/>
      <c r="O581" s="305"/>
      <c r="P581" s="305"/>
      <c r="Q581" s="305"/>
      <c r="R581" s="305"/>
      <c r="S581" s="305"/>
      <c r="T581" s="305"/>
      <c r="U581" s="305"/>
      <c r="V581" s="305"/>
      <c r="W581" s="305"/>
    </row>
    <row r="582" spans="3:23" s="143" customFormat="1">
      <c r="C582" s="305"/>
      <c r="D582" s="305"/>
      <c r="E582" s="305"/>
      <c r="F582" s="305"/>
      <c r="G582" s="305"/>
      <c r="H582" s="305"/>
      <c r="I582" s="305"/>
      <c r="J582" s="305"/>
      <c r="K582" s="305"/>
      <c r="L582" s="305"/>
      <c r="M582" s="305"/>
      <c r="N582" s="305"/>
      <c r="O582" s="305"/>
      <c r="P582" s="305"/>
      <c r="Q582" s="305"/>
      <c r="R582" s="305"/>
      <c r="S582" s="305"/>
      <c r="T582" s="305"/>
      <c r="U582" s="305"/>
      <c r="V582" s="305"/>
      <c r="W582" s="305"/>
    </row>
    <row r="583" spans="3:23" s="143" customFormat="1">
      <c r="C583" s="305"/>
      <c r="D583" s="305"/>
      <c r="E583" s="305"/>
      <c r="F583" s="305"/>
      <c r="G583" s="305"/>
      <c r="H583" s="305"/>
      <c r="I583" s="305"/>
      <c r="J583" s="305"/>
      <c r="K583" s="305"/>
      <c r="L583" s="305"/>
      <c r="M583" s="305"/>
      <c r="N583" s="305"/>
      <c r="O583" s="305"/>
      <c r="P583" s="305"/>
      <c r="Q583" s="305"/>
      <c r="R583" s="305"/>
      <c r="S583" s="305"/>
      <c r="T583" s="305"/>
      <c r="U583" s="305"/>
      <c r="V583" s="305"/>
      <c r="W583" s="305"/>
    </row>
    <row r="584" spans="3:23" s="143" customFormat="1">
      <c r="C584" s="305"/>
      <c r="D584" s="305"/>
      <c r="E584" s="305"/>
      <c r="F584" s="305"/>
      <c r="G584" s="305"/>
      <c r="H584" s="305"/>
      <c r="I584" s="305"/>
      <c r="J584" s="305"/>
      <c r="K584" s="305"/>
      <c r="L584" s="305"/>
      <c r="M584" s="305"/>
      <c r="N584" s="305"/>
      <c r="O584" s="305"/>
      <c r="P584" s="305"/>
      <c r="Q584" s="305"/>
      <c r="R584" s="305"/>
      <c r="S584" s="305"/>
      <c r="T584" s="305"/>
      <c r="U584" s="305"/>
      <c r="V584" s="305"/>
      <c r="W584" s="305"/>
    </row>
    <row r="585" spans="3:23" s="143" customFormat="1">
      <c r="C585" s="305"/>
      <c r="D585" s="305"/>
      <c r="E585" s="305"/>
      <c r="F585" s="305"/>
      <c r="G585" s="305"/>
      <c r="H585" s="305"/>
      <c r="I585" s="305"/>
      <c r="J585" s="305"/>
      <c r="K585" s="305"/>
      <c r="L585" s="305"/>
      <c r="M585" s="305"/>
      <c r="N585" s="305"/>
      <c r="O585" s="305"/>
      <c r="P585" s="305"/>
      <c r="Q585" s="305"/>
      <c r="R585" s="305"/>
      <c r="S585" s="305"/>
      <c r="T585" s="305"/>
      <c r="U585" s="305"/>
      <c r="V585" s="305"/>
      <c r="W585" s="305"/>
    </row>
    <row r="586" spans="3:23" s="143" customFormat="1">
      <c r="C586" s="305"/>
      <c r="D586" s="305"/>
      <c r="E586" s="305"/>
      <c r="F586" s="305"/>
      <c r="G586" s="305"/>
      <c r="H586" s="305"/>
      <c r="I586" s="305"/>
      <c r="J586" s="305"/>
      <c r="K586" s="305"/>
      <c r="L586" s="305"/>
      <c r="M586" s="305"/>
      <c r="N586" s="305"/>
      <c r="O586" s="305"/>
      <c r="P586" s="305"/>
      <c r="Q586" s="305"/>
      <c r="R586" s="305"/>
      <c r="S586" s="305"/>
      <c r="T586" s="305"/>
      <c r="U586" s="305"/>
      <c r="V586" s="305"/>
      <c r="W586" s="305"/>
    </row>
    <row r="587" spans="3:23" s="143" customFormat="1">
      <c r="C587" s="305"/>
      <c r="D587" s="305"/>
      <c r="E587" s="305"/>
      <c r="F587" s="305"/>
      <c r="G587" s="305"/>
      <c r="H587" s="305"/>
      <c r="I587" s="305"/>
      <c r="J587" s="305"/>
      <c r="K587" s="305"/>
      <c r="L587" s="305"/>
      <c r="M587" s="305"/>
      <c r="N587" s="305"/>
      <c r="O587" s="305"/>
      <c r="P587" s="305"/>
      <c r="Q587" s="305"/>
      <c r="R587" s="305"/>
      <c r="S587" s="305"/>
      <c r="T587" s="305"/>
      <c r="U587" s="305"/>
      <c r="V587" s="305"/>
      <c r="W587" s="305"/>
    </row>
    <row r="588" spans="3:23" s="143" customFormat="1">
      <c r="C588" s="305"/>
      <c r="D588" s="305"/>
      <c r="E588" s="305"/>
      <c r="F588" s="305"/>
      <c r="G588" s="305"/>
      <c r="H588" s="305"/>
      <c r="I588" s="305"/>
      <c r="J588" s="305"/>
      <c r="K588" s="305"/>
      <c r="L588" s="305"/>
      <c r="M588" s="305"/>
      <c r="N588" s="305"/>
      <c r="O588" s="305"/>
      <c r="P588" s="305"/>
      <c r="Q588" s="305"/>
      <c r="R588" s="305"/>
      <c r="S588" s="305"/>
      <c r="T588" s="305"/>
      <c r="U588" s="305"/>
      <c r="V588" s="305"/>
      <c r="W588" s="305"/>
    </row>
    <row r="589" spans="3:23" s="143" customFormat="1">
      <c r="C589" s="305"/>
      <c r="D589" s="305"/>
      <c r="E589" s="305"/>
      <c r="F589" s="305"/>
      <c r="G589" s="305"/>
      <c r="H589" s="305"/>
      <c r="I589" s="305"/>
      <c r="J589" s="305"/>
      <c r="K589" s="305"/>
      <c r="L589" s="305"/>
      <c r="M589" s="305"/>
      <c r="N589" s="305"/>
      <c r="O589" s="305"/>
      <c r="P589" s="305"/>
      <c r="Q589" s="305"/>
      <c r="R589" s="305"/>
      <c r="S589" s="305"/>
      <c r="T589" s="305"/>
      <c r="U589" s="305"/>
      <c r="V589" s="305"/>
      <c r="W589" s="305"/>
    </row>
    <row r="590" spans="3:23" s="143" customFormat="1">
      <c r="C590" s="305"/>
      <c r="D590" s="305"/>
      <c r="E590" s="305"/>
      <c r="F590" s="305"/>
      <c r="G590" s="305"/>
      <c r="H590" s="305"/>
      <c r="I590" s="305"/>
      <c r="J590" s="305"/>
      <c r="K590" s="305"/>
      <c r="L590" s="305"/>
      <c r="M590" s="305"/>
      <c r="N590" s="305"/>
      <c r="O590" s="305"/>
      <c r="P590" s="305"/>
      <c r="Q590" s="305"/>
      <c r="R590" s="305"/>
      <c r="S590" s="305"/>
      <c r="T590" s="305"/>
      <c r="U590" s="305"/>
      <c r="V590" s="305"/>
      <c r="W590" s="305"/>
    </row>
    <row r="591" spans="3:23" s="143" customFormat="1">
      <c r="C591" s="305"/>
      <c r="D591" s="305"/>
      <c r="E591" s="305"/>
      <c r="F591" s="305"/>
      <c r="G591" s="305"/>
      <c r="H591" s="305"/>
      <c r="I591" s="305"/>
      <c r="J591" s="305"/>
      <c r="K591" s="305"/>
      <c r="L591" s="305"/>
      <c r="M591" s="305"/>
      <c r="N591" s="305"/>
      <c r="O591" s="305"/>
      <c r="P591" s="305"/>
      <c r="Q591" s="305"/>
      <c r="R591" s="305"/>
      <c r="S591" s="305"/>
      <c r="T591" s="305"/>
      <c r="U591" s="305"/>
      <c r="V591" s="305"/>
      <c r="W591" s="305"/>
    </row>
    <row r="592" spans="3:23" s="143" customFormat="1">
      <c r="C592" s="305"/>
      <c r="D592" s="305"/>
      <c r="E592" s="305"/>
      <c r="F592" s="305"/>
      <c r="G592" s="305"/>
      <c r="H592" s="305"/>
      <c r="I592" s="305"/>
      <c r="J592" s="305"/>
      <c r="K592" s="305"/>
      <c r="L592" s="305"/>
      <c r="M592" s="305"/>
      <c r="N592" s="305"/>
      <c r="O592" s="305"/>
      <c r="P592" s="305"/>
      <c r="Q592" s="305"/>
      <c r="R592" s="305"/>
      <c r="S592" s="305"/>
      <c r="T592" s="305"/>
      <c r="U592" s="305"/>
      <c r="V592" s="305"/>
      <c r="W592" s="305"/>
    </row>
    <row r="593" spans="3:23" s="143" customFormat="1">
      <c r="C593" s="305"/>
      <c r="D593" s="305"/>
      <c r="E593" s="305"/>
      <c r="F593" s="305"/>
      <c r="G593" s="305"/>
      <c r="H593" s="305"/>
      <c r="I593" s="305"/>
      <c r="J593" s="305"/>
      <c r="K593" s="305"/>
      <c r="L593" s="305"/>
      <c r="M593" s="305"/>
      <c r="N593" s="305"/>
      <c r="O593" s="305"/>
      <c r="P593" s="305"/>
      <c r="Q593" s="305"/>
      <c r="R593" s="305"/>
      <c r="S593" s="305"/>
      <c r="T593" s="305"/>
      <c r="U593" s="305"/>
      <c r="V593" s="305"/>
      <c r="W593" s="305"/>
    </row>
    <row r="594" spans="3:23" s="143" customFormat="1">
      <c r="C594" s="305"/>
      <c r="D594" s="305"/>
      <c r="E594" s="305"/>
      <c r="F594" s="305"/>
      <c r="G594" s="305"/>
      <c r="H594" s="305"/>
      <c r="I594" s="305"/>
      <c r="J594" s="305"/>
      <c r="K594" s="305"/>
      <c r="L594" s="305"/>
      <c r="M594" s="305"/>
      <c r="N594" s="305"/>
      <c r="O594" s="305"/>
      <c r="P594" s="305"/>
      <c r="Q594" s="305"/>
      <c r="R594" s="305"/>
      <c r="S594" s="305"/>
      <c r="T594" s="305"/>
      <c r="U594" s="305"/>
      <c r="V594" s="305"/>
      <c r="W594" s="305"/>
    </row>
    <row r="595" spans="3:23" s="143" customFormat="1">
      <c r="C595" s="305"/>
      <c r="D595" s="305"/>
      <c r="E595" s="305"/>
      <c r="F595" s="305"/>
      <c r="G595" s="305"/>
      <c r="H595" s="305"/>
      <c r="I595" s="305"/>
      <c r="J595" s="305"/>
      <c r="K595" s="305"/>
      <c r="L595" s="305"/>
      <c r="M595" s="305"/>
      <c r="N595" s="305"/>
      <c r="O595" s="305"/>
      <c r="P595" s="305"/>
      <c r="Q595" s="305"/>
      <c r="R595" s="305"/>
      <c r="S595" s="305"/>
      <c r="T595" s="305"/>
      <c r="U595" s="305"/>
      <c r="V595" s="305"/>
      <c r="W595" s="305"/>
    </row>
    <row r="596" spans="3:23" s="143" customFormat="1">
      <c r="C596" s="305"/>
      <c r="D596" s="305"/>
      <c r="E596" s="305"/>
      <c r="F596" s="305"/>
      <c r="G596" s="305"/>
      <c r="H596" s="305"/>
      <c r="I596" s="305"/>
      <c r="J596" s="305"/>
      <c r="K596" s="305"/>
      <c r="L596" s="305"/>
      <c r="M596" s="305"/>
      <c r="N596" s="305"/>
      <c r="O596" s="305"/>
      <c r="P596" s="305"/>
      <c r="Q596" s="305"/>
      <c r="R596" s="305"/>
      <c r="S596" s="305"/>
      <c r="T596" s="305"/>
      <c r="U596" s="305"/>
      <c r="V596" s="305"/>
      <c r="W596" s="305"/>
    </row>
    <row r="597" spans="3:23" s="143" customFormat="1">
      <c r="C597" s="305"/>
      <c r="D597" s="305"/>
      <c r="E597" s="305"/>
      <c r="F597" s="305"/>
      <c r="G597" s="305"/>
      <c r="H597" s="305"/>
      <c r="I597" s="305"/>
      <c r="J597" s="305"/>
      <c r="K597" s="305"/>
      <c r="L597" s="305"/>
      <c r="M597" s="305"/>
      <c r="N597" s="305"/>
      <c r="O597" s="305"/>
      <c r="P597" s="305"/>
      <c r="Q597" s="305"/>
      <c r="R597" s="305"/>
      <c r="S597" s="305"/>
      <c r="T597" s="305"/>
      <c r="U597" s="305"/>
      <c r="V597" s="305"/>
      <c r="W597" s="305"/>
    </row>
    <row r="598" spans="3:23" s="143" customFormat="1">
      <c r="C598" s="305"/>
      <c r="D598" s="305"/>
      <c r="E598" s="305"/>
      <c r="F598" s="305"/>
      <c r="G598" s="305"/>
      <c r="H598" s="305"/>
      <c r="I598" s="305"/>
      <c r="J598" s="305"/>
      <c r="K598" s="305"/>
      <c r="L598" s="305"/>
      <c r="M598" s="305"/>
      <c r="N598" s="305"/>
      <c r="O598" s="305"/>
      <c r="P598" s="305"/>
      <c r="Q598" s="305"/>
      <c r="R598" s="305"/>
      <c r="S598" s="305"/>
      <c r="T598" s="305"/>
      <c r="U598" s="305"/>
      <c r="V598" s="305"/>
      <c r="W598" s="305"/>
    </row>
    <row r="599" spans="3:23" s="143" customFormat="1">
      <c r="C599" s="305"/>
      <c r="D599" s="305"/>
      <c r="E599" s="305"/>
      <c r="F599" s="305"/>
      <c r="G599" s="305"/>
      <c r="H599" s="305"/>
      <c r="I599" s="305"/>
      <c r="J599" s="305"/>
      <c r="K599" s="305"/>
      <c r="L599" s="305"/>
      <c r="M599" s="305"/>
      <c r="N599" s="305"/>
      <c r="O599" s="305"/>
      <c r="P599" s="305"/>
      <c r="Q599" s="305"/>
      <c r="R599" s="305"/>
      <c r="S599" s="305"/>
      <c r="T599" s="305"/>
      <c r="U599" s="305"/>
      <c r="V599" s="305"/>
      <c r="W599" s="305"/>
    </row>
    <row r="600" spans="3:23" s="143" customFormat="1">
      <c r="C600" s="305"/>
      <c r="D600" s="305"/>
      <c r="E600" s="305"/>
      <c r="F600" s="305"/>
      <c r="G600" s="305"/>
      <c r="H600" s="305"/>
      <c r="I600" s="305"/>
      <c r="J600" s="305"/>
      <c r="K600" s="305"/>
      <c r="L600" s="305"/>
      <c r="M600" s="305"/>
      <c r="N600" s="305"/>
      <c r="O600" s="305"/>
      <c r="P600" s="305"/>
      <c r="Q600" s="305"/>
      <c r="R600" s="305"/>
      <c r="S600" s="305"/>
      <c r="T600" s="305"/>
      <c r="U600" s="305"/>
      <c r="V600" s="305"/>
      <c r="W600" s="305"/>
    </row>
    <row r="601" spans="3:23" s="143" customFormat="1">
      <c r="C601" s="305"/>
      <c r="D601" s="305"/>
      <c r="E601" s="305"/>
      <c r="F601" s="305"/>
      <c r="G601" s="305"/>
      <c r="H601" s="305"/>
      <c r="I601" s="305"/>
      <c r="J601" s="305"/>
      <c r="K601" s="305"/>
      <c r="L601" s="305"/>
      <c r="M601" s="305"/>
      <c r="N601" s="305"/>
      <c r="O601" s="305"/>
      <c r="P601" s="305"/>
      <c r="Q601" s="305"/>
      <c r="R601" s="305"/>
      <c r="S601" s="305"/>
      <c r="T601" s="305"/>
      <c r="U601" s="305"/>
      <c r="V601" s="305"/>
      <c r="W601" s="305"/>
    </row>
    <row r="602" spans="3:23" s="143" customFormat="1">
      <c r="C602" s="305"/>
      <c r="D602" s="305"/>
      <c r="E602" s="305"/>
      <c r="F602" s="305"/>
      <c r="G602" s="305"/>
      <c r="H602" s="305"/>
      <c r="I602" s="305"/>
      <c r="J602" s="305"/>
      <c r="K602" s="305"/>
      <c r="L602" s="305"/>
      <c r="M602" s="305"/>
      <c r="N602" s="305"/>
      <c r="O602" s="305"/>
      <c r="P602" s="305"/>
      <c r="Q602" s="305"/>
      <c r="R602" s="305"/>
      <c r="S602" s="305"/>
      <c r="T602" s="305"/>
      <c r="U602" s="305"/>
      <c r="V602" s="305"/>
      <c r="W602" s="305"/>
    </row>
    <row r="603" spans="3:23" s="143" customFormat="1">
      <c r="C603" s="305"/>
      <c r="D603" s="305"/>
      <c r="E603" s="305"/>
      <c r="F603" s="305"/>
      <c r="G603" s="305"/>
      <c r="H603" s="305"/>
      <c r="I603" s="305"/>
      <c r="J603" s="305"/>
      <c r="K603" s="305"/>
      <c r="L603" s="305"/>
      <c r="M603" s="305"/>
      <c r="N603" s="305"/>
      <c r="O603" s="305"/>
      <c r="P603" s="305"/>
      <c r="Q603" s="305"/>
      <c r="R603" s="305"/>
      <c r="S603" s="305"/>
      <c r="T603" s="305"/>
      <c r="U603" s="305"/>
      <c r="V603" s="305"/>
      <c r="W603" s="305"/>
    </row>
    <row r="604" spans="3:23" s="143" customFormat="1">
      <c r="C604" s="305"/>
      <c r="D604" s="305"/>
      <c r="E604" s="305"/>
      <c r="F604" s="305"/>
      <c r="G604" s="305"/>
      <c r="H604" s="305"/>
      <c r="I604" s="305"/>
      <c r="J604" s="305"/>
      <c r="K604" s="305"/>
      <c r="L604" s="305"/>
      <c r="M604" s="305"/>
      <c r="N604" s="305"/>
      <c r="O604" s="305"/>
      <c r="P604" s="305"/>
      <c r="Q604" s="305"/>
      <c r="R604" s="305"/>
      <c r="S604" s="305"/>
      <c r="T604" s="305"/>
      <c r="U604" s="305"/>
      <c r="V604" s="305"/>
      <c r="W604" s="305"/>
    </row>
    <row r="605" spans="3:23" s="143" customFormat="1">
      <c r="C605" s="305"/>
      <c r="D605" s="305"/>
      <c r="E605" s="305"/>
      <c r="F605" s="305"/>
      <c r="G605" s="305"/>
      <c r="H605" s="305"/>
      <c r="I605" s="305"/>
      <c r="J605" s="305"/>
      <c r="K605" s="305"/>
      <c r="L605" s="305"/>
      <c r="M605" s="305"/>
      <c r="N605" s="305"/>
      <c r="O605" s="305"/>
      <c r="P605" s="305"/>
      <c r="Q605" s="305"/>
      <c r="R605" s="305"/>
      <c r="S605" s="305"/>
      <c r="T605" s="305"/>
      <c r="U605" s="305"/>
      <c r="V605" s="305"/>
      <c r="W605" s="305"/>
    </row>
    <row r="606" spans="3:23" s="143" customFormat="1">
      <c r="C606" s="305"/>
      <c r="D606" s="305"/>
      <c r="E606" s="305"/>
      <c r="F606" s="305"/>
      <c r="G606" s="305"/>
      <c r="H606" s="305"/>
      <c r="I606" s="305"/>
      <c r="J606" s="305"/>
      <c r="K606" s="305"/>
      <c r="L606" s="305"/>
      <c r="M606" s="305"/>
      <c r="N606" s="305"/>
      <c r="O606" s="305"/>
      <c r="P606" s="305"/>
      <c r="Q606" s="305"/>
      <c r="R606" s="305"/>
      <c r="S606" s="305"/>
      <c r="T606" s="305"/>
      <c r="U606" s="305"/>
      <c r="V606" s="305"/>
      <c r="W606" s="305"/>
    </row>
    <row r="607" spans="3:23" s="143" customFormat="1">
      <c r="C607" s="305"/>
      <c r="D607" s="305"/>
      <c r="E607" s="305"/>
      <c r="F607" s="305"/>
      <c r="G607" s="305"/>
      <c r="H607" s="305"/>
      <c r="I607" s="305"/>
      <c r="J607" s="305"/>
      <c r="K607" s="305"/>
      <c r="L607" s="305"/>
      <c r="M607" s="305"/>
      <c r="N607" s="305"/>
      <c r="O607" s="305"/>
      <c r="P607" s="305"/>
      <c r="Q607" s="305"/>
      <c r="R607" s="305"/>
      <c r="S607" s="305"/>
      <c r="T607" s="305"/>
      <c r="U607" s="305"/>
      <c r="V607" s="305"/>
      <c r="W607" s="305"/>
    </row>
    <row r="608" spans="3:23" s="143" customFormat="1">
      <c r="C608" s="305"/>
      <c r="D608" s="305"/>
      <c r="E608" s="305"/>
      <c r="F608" s="305"/>
      <c r="G608" s="305"/>
      <c r="H608" s="305"/>
      <c r="I608" s="305"/>
      <c r="J608" s="305"/>
      <c r="K608" s="305"/>
      <c r="L608" s="305"/>
      <c r="M608" s="305"/>
      <c r="N608" s="305"/>
      <c r="O608" s="305"/>
      <c r="P608" s="305"/>
      <c r="Q608" s="305"/>
      <c r="R608" s="305"/>
      <c r="S608" s="305"/>
      <c r="T608" s="305"/>
      <c r="U608" s="305"/>
      <c r="V608" s="305"/>
      <c r="W608" s="305"/>
    </row>
    <row r="609" spans="3:23" s="143" customFormat="1">
      <c r="C609" s="305"/>
      <c r="D609" s="305"/>
      <c r="E609" s="305"/>
      <c r="F609" s="305"/>
      <c r="G609" s="305"/>
      <c r="H609" s="305"/>
      <c r="I609" s="305"/>
      <c r="J609" s="305"/>
      <c r="K609" s="305"/>
      <c r="L609" s="305"/>
      <c r="M609" s="305"/>
      <c r="N609" s="305"/>
      <c r="O609" s="305"/>
      <c r="P609" s="305"/>
      <c r="Q609" s="305"/>
      <c r="R609" s="305"/>
      <c r="S609" s="305"/>
      <c r="T609" s="305"/>
      <c r="U609" s="305"/>
      <c r="V609" s="305"/>
      <c r="W609" s="305"/>
    </row>
    <row r="610" spans="3:23" s="143" customFormat="1">
      <c r="C610" s="305"/>
      <c r="D610" s="305"/>
      <c r="E610" s="305"/>
      <c r="F610" s="305"/>
      <c r="G610" s="305"/>
      <c r="H610" s="305"/>
      <c r="I610" s="305"/>
      <c r="J610" s="305"/>
      <c r="K610" s="305"/>
      <c r="L610" s="305"/>
      <c r="M610" s="305"/>
      <c r="N610" s="305"/>
      <c r="O610" s="305"/>
      <c r="P610" s="305"/>
      <c r="Q610" s="305"/>
      <c r="R610" s="305"/>
      <c r="S610" s="305"/>
      <c r="T610" s="305"/>
      <c r="U610" s="305"/>
      <c r="V610" s="305"/>
      <c r="W610" s="305"/>
    </row>
    <row r="611" spans="3:23" s="143" customFormat="1">
      <c r="C611" s="305"/>
      <c r="D611" s="305"/>
      <c r="E611" s="305"/>
      <c r="F611" s="305"/>
      <c r="G611" s="305"/>
      <c r="H611" s="305"/>
      <c r="I611" s="305"/>
      <c r="J611" s="305"/>
      <c r="K611" s="305"/>
      <c r="L611" s="305"/>
      <c r="M611" s="305"/>
      <c r="N611" s="305"/>
      <c r="O611" s="305"/>
      <c r="P611" s="305"/>
      <c r="Q611" s="305"/>
      <c r="R611" s="305"/>
      <c r="S611" s="305"/>
      <c r="T611" s="305"/>
      <c r="U611" s="305"/>
      <c r="V611" s="305"/>
      <c r="W611" s="305"/>
    </row>
    <row r="612" spans="3:23" s="143" customFormat="1">
      <c r="C612" s="305"/>
      <c r="D612" s="305"/>
      <c r="E612" s="305"/>
      <c r="F612" s="305"/>
      <c r="G612" s="305"/>
      <c r="H612" s="305"/>
      <c r="I612" s="305"/>
      <c r="J612" s="305"/>
      <c r="K612" s="305"/>
      <c r="L612" s="305"/>
      <c r="M612" s="305"/>
      <c r="N612" s="305"/>
      <c r="O612" s="305"/>
      <c r="P612" s="305"/>
      <c r="Q612" s="305"/>
      <c r="R612" s="305"/>
      <c r="S612" s="305"/>
      <c r="T612" s="305"/>
      <c r="U612" s="305"/>
      <c r="V612" s="305"/>
      <c r="W612" s="305"/>
    </row>
    <row r="613" spans="3:23" s="143" customFormat="1">
      <c r="C613" s="305"/>
      <c r="D613" s="305"/>
      <c r="E613" s="305"/>
      <c r="F613" s="305"/>
      <c r="G613" s="305"/>
      <c r="H613" s="305"/>
      <c r="I613" s="305"/>
      <c r="J613" s="305"/>
      <c r="K613" s="305"/>
      <c r="L613" s="305"/>
      <c r="M613" s="305"/>
      <c r="N613" s="305"/>
      <c r="O613" s="305"/>
      <c r="P613" s="305"/>
      <c r="Q613" s="305"/>
      <c r="R613" s="305"/>
      <c r="S613" s="305"/>
      <c r="T613" s="305"/>
      <c r="U613" s="305"/>
      <c r="V613" s="305"/>
      <c r="W613" s="305"/>
    </row>
    <row r="614" spans="3:23" s="143" customFormat="1">
      <c r="C614" s="305"/>
      <c r="D614" s="305"/>
      <c r="E614" s="305"/>
      <c r="F614" s="305"/>
      <c r="G614" s="305"/>
      <c r="H614" s="305"/>
      <c r="I614" s="305"/>
      <c r="J614" s="305"/>
      <c r="K614" s="305"/>
      <c r="L614" s="305"/>
      <c r="M614" s="305"/>
      <c r="N614" s="305"/>
      <c r="O614" s="305"/>
      <c r="P614" s="305"/>
      <c r="Q614" s="305"/>
      <c r="R614" s="305"/>
      <c r="S614" s="305"/>
      <c r="T614" s="305"/>
      <c r="U614" s="305"/>
      <c r="V614" s="305"/>
      <c r="W614" s="305"/>
    </row>
    <row r="615" spans="3:23" s="143" customFormat="1">
      <c r="C615" s="305"/>
      <c r="D615" s="305"/>
      <c r="E615" s="305"/>
      <c r="F615" s="305"/>
      <c r="G615" s="305"/>
      <c r="H615" s="305"/>
      <c r="I615" s="305"/>
      <c r="J615" s="305"/>
      <c r="K615" s="305"/>
      <c r="L615" s="305"/>
      <c r="M615" s="305"/>
      <c r="N615" s="305"/>
      <c r="O615" s="305"/>
      <c r="P615" s="305"/>
      <c r="Q615" s="305"/>
      <c r="R615" s="305"/>
      <c r="S615" s="305"/>
      <c r="T615" s="305"/>
      <c r="U615" s="305"/>
      <c r="V615" s="305"/>
      <c r="W615" s="305"/>
    </row>
    <row r="616" spans="3:23" s="143" customFormat="1">
      <c r="C616" s="305"/>
      <c r="D616" s="305"/>
      <c r="E616" s="305"/>
      <c r="F616" s="305"/>
      <c r="G616" s="305"/>
      <c r="H616" s="305"/>
      <c r="I616" s="305"/>
      <c r="J616" s="305"/>
      <c r="K616" s="305"/>
      <c r="L616" s="305"/>
      <c r="M616" s="305"/>
      <c r="N616" s="305"/>
      <c r="O616" s="305"/>
      <c r="P616" s="305"/>
      <c r="Q616" s="305"/>
      <c r="R616" s="305"/>
      <c r="S616" s="305"/>
      <c r="T616" s="305"/>
      <c r="U616" s="305"/>
      <c r="V616" s="305"/>
      <c r="W616" s="305"/>
    </row>
    <row r="617" spans="3:23" s="143" customFormat="1">
      <c r="C617" s="305"/>
      <c r="D617" s="305"/>
      <c r="E617" s="305"/>
      <c r="F617" s="305"/>
      <c r="G617" s="305"/>
      <c r="H617" s="305"/>
      <c r="I617" s="305"/>
      <c r="J617" s="305"/>
      <c r="K617" s="305"/>
      <c r="L617" s="305"/>
      <c r="M617" s="305"/>
      <c r="N617" s="305"/>
      <c r="O617" s="305"/>
      <c r="P617" s="305"/>
      <c r="Q617" s="305"/>
      <c r="R617" s="305"/>
      <c r="S617" s="305"/>
      <c r="T617" s="305"/>
      <c r="U617" s="305"/>
      <c r="V617" s="305"/>
      <c r="W617" s="305"/>
    </row>
    <row r="618" spans="3:23" s="143" customFormat="1">
      <c r="C618" s="305"/>
      <c r="D618" s="305"/>
      <c r="E618" s="305"/>
      <c r="F618" s="305"/>
      <c r="G618" s="305"/>
      <c r="H618" s="305"/>
      <c r="I618" s="305"/>
      <c r="J618" s="305"/>
      <c r="K618" s="305"/>
      <c r="L618" s="305"/>
      <c r="M618" s="305"/>
      <c r="N618" s="305"/>
      <c r="O618" s="305"/>
      <c r="P618" s="305"/>
      <c r="Q618" s="305"/>
      <c r="R618" s="305"/>
      <c r="S618" s="305"/>
      <c r="T618" s="305"/>
      <c r="U618" s="305"/>
      <c r="V618" s="305"/>
      <c r="W618" s="305"/>
    </row>
    <row r="619" spans="3:23" s="143" customFormat="1">
      <c r="C619" s="305"/>
      <c r="D619" s="305"/>
      <c r="E619" s="305"/>
      <c r="F619" s="305"/>
      <c r="G619" s="305"/>
      <c r="H619" s="305"/>
      <c r="I619" s="305"/>
      <c r="J619" s="305"/>
      <c r="K619" s="305"/>
      <c r="L619" s="305"/>
      <c r="M619" s="305"/>
      <c r="N619" s="305"/>
      <c r="O619" s="305"/>
      <c r="P619" s="305"/>
      <c r="Q619" s="305"/>
      <c r="R619" s="305"/>
      <c r="S619" s="305"/>
      <c r="T619" s="305"/>
      <c r="U619" s="305"/>
      <c r="V619" s="305"/>
      <c r="W619" s="305"/>
    </row>
    <row r="620" spans="3:23" s="143" customFormat="1">
      <c r="C620" s="305"/>
      <c r="D620" s="305"/>
      <c r="E620" s="305"/>
      <c r="F620" s="305"/>
      <c r="G620" s="305"/>
      <c r="H620" s="305"/>
      <c r="I620" s="305"/>
      <c r="J620" s="305"/>
      <c r="K620" s="305"/>
      <c r="L620" s="305"/>
      <c r="M620" s="305"/>
      <c r="N620" s="305"/>
      <c r="O620" s="305"/>
      <c r="P620" s="305"/>
      <c r="Q620" s="305"/>
      <c r="R620" s="305"/>
      <c r="S620" s="305"/>
      <c r="T620" s="305"/>
      <c r="U620" s="305"/>
      <c r="V620" s="305"/>
      <c r="W620" s="305"/>
    </row>
    <row r="621" spans="3:23" s="143" customFormat="1">
      <c r="C621" s="305"/>
      <c r="D621" s="305"/>
      <c r="E621" s="305"/>
      <c r="F621" s="305"/>
      <c r="G621" s="305"/>
      <c r="H621" s="305"/>
      <c r="I621" s="305"/>
      <c r="J621" s="305"/>
      <c r="K621" s="305"/>
      <c r="L621" s="305"/>
      <c r="M621" s="305"/>
      <c r="N621" s="305"/>
      <c r="O621" s="305"/>
      <c r="P621" s="305"/>
      <c r="Q621" s="305"/>
      <c r="R621" s="305"/>
      <c r="S621" s="305"/>
      <c r="T621" s="305"/>
      <c r="U621" s="305"/>
      <c r="V621" s="305"/>
      <c r="W621" s="305"/>
    </row>
    <row r="622" spans="3:23" s="143" customFormat="1">
      <c r="C622" s="305"/>
      <c r="D622" s="305"/>
      <c r="E622" s="305"/>
      <c r="F622" s="305"/>
      <c r="G622" s="305"/>
      <c r="H622" s="305"/>
      <c r="I622" s="305"/>
      <c r="J622" s="305"/>
      <c r="K622" s="305"/>
      <c r="L622" s="305"/>
      <c r="M622" s="305"/>
      <c r="N622" s="305"/>
      <c r="O622" s="305"/>
      <c r="P622" s="305"/>
      <c r="Q622" s="305"/>
      <c r="R622" s="305"/>
      <c r="S622" s="305"/>
      <c r="T622" s="305"/>
      <c r="U622" s="305"/>
      <c r="V622" s="305"/>
      <c r="W622" s="305"/>
    </row>
    <row r="623" spans="3:23" s="143" customFormat="1">
      <c r="C623" s="305"/>
      <c r="D623" s="305"/>
      <c r="E623" s="305"/>
      <c r="F623" s="305"/>
      <c r="G623" s="305"/>
      <c r="H623" s="305"/>
      <c r="I623" s="305"/>
      <c r="J623" s="305"/>
      <c r="K623" s="305"/>
      <c r="L623" s="305"/>
      <c r="M623" s="305"/>
      <c r="N623" s="305"/>
      <c r="O623" s="305"/>
      <c r="P623" s="305"/>
      <c r="Q623" s="305"/>
      <c r="R623" s="305"/>
      <c r="S623" s="305"/>
      <c r="T623" s="305"/>
      <c r="U623" s="305"/>
      <c r="V623" s="305"/>
      <c r="W623" s="305"/>
    </row>
    <row r="624" spans="3:23" s="143" customFormat="1">
      <c r="C624" s="305"/>
      <c r="D624" s="305"/>
      <c r="E624" s="305"/>
      <c r="F624" s="305"/>
      <c r="G624" s="305"/>
      <c r="H624" s="305"/>
      <c r="I624" s="305"/>
      <c r="J624" s="305"/>
      <c r="K624" s="305"/>
      <c r="L624" s="305"/>
      <c r="M624" s="305"/>
      <c r="N624" s="305"/>
      <c r="O624" s="305"/>
      <c r="P624" s="305"/>
      <c r="Q624" s="305"/>
      <c r="R624" s="305"/>
      <c r="S624" s="305"/>
      <c r="T624" s="305"/>
      <c r="U624" s="305"/>
      <c r="V624" s="305"/>
      <c r="W624" s="305"/>
    </row>
    <row r="625" spans="3:23" s="143" customFormat="1">
      <c r="C625" s="305"/>
      <c r="D625" s="305"/>
      <c r="E625" s="305"/>
      <c r="F625" s="305"/>
      <c r="G625" s="305"/>
      <c r="H625" s="305"/>
      <c r="I625" s="305"/>
      <c r="J625" s="305"/>
      <c r="K625" s="305"/>
      <c r="L625" s="305"/>
      <c r="M625" s="305"/>
      <c r="N625" s="305"/>
      <c r="O625" s="305"/>
      <c r="P625" s="305"/>
      <c r="Q625" s="305"/>
      <c r="R625" s="305"/>
      <c r="S625" s="305"/>
      <c r="T625" s="305"/>
      <c r="U625" s="305"/>
      <c r="V625" s="305"/>
      <c r="W625" s="305"/>
    </row>
    <row r="626" spans="3:23" s="143" customFormat="1">
      <c r="C626" s="305"/>
      <c r="D626" s="305"/>
      <c r="E626" s="305"/>
      <c r="F626" s="305"/>
      <c r="G626" s="305"/>
      <c r="H626" s="305"/>
      <c r="I626" s="305"/>
      <c r="J626" s="305"/>
      <c r="K626" s="305"/>
      <c r="L626" s="305"/>
      <c r="M626" s="305"/>
      <c r="N626" s="305"/>
      <c r="O626" s="305"/>
      <c r="P626" s="305"/>
      <c r="Q626" s="305"/>
      <c r="R626" s="305"/>
      <c r="S626" s="305"/>
      <c r="T626" s="305"/>
      <c r="U626" s="305"/>
      <c r="V626" s="305"/>
      <c r="W626" s="305"/>
    </row>
    <row r="627" spans="3:23" s="143" customFormat="1">
      <c r="C627" s="305"/>
      <c r="D627" s="305"/>
      <c r="E627" s="305"/>
      <c r="F627" s="305"/>
      <c r="G627" s="305"/>
      <c r="H627" s="305"/>
      <c r="I627" s="305"/>
      <c r="J627" s="305"/>
      <c r="K627" s="305"/>
      <c r="L627" s="305"/>
      <c r="M627" s="305"/>
      <c r="N627" s="305"/>
      <c r="O627" s="305"/>
      <c r="P627" s="305"/>
      <c r="Q627" s="305"/>
      <c r="R627" s="305"/>
      <c r="S627" s="305"/>
      <c r="T627" s="305"/>
      <c r="U627" s="305"/>
      <c r="V627" s="305"/>
      <c r="W627" s="305"/>
    </row>
    <row r="628" spans="3:23" s="143" customFormat="1">
      <c r="C628" s="305"/>
      <c r="D628" s="305"/>
      <c r="E628" s="305"/>
      <c r="F628" s="305"/>
      <c r="G628" s="305"/>
      <c r="H628" s="305"/>
      <c r="I628" s="305"/>
      <c r="J628" s="305"/>
      <c r="K628" s="305"/>
      <c r="L628" s="305"/>
      <c r="M628" s="305"/>
      <c r="N628" s="305"/>
      <c r="O628" s="305"/>
      <c r="P628" s="305"/>
      <c r="Q628" s="305"/>
      <c r="R628" s="305"/>
      <c r="S628" s="305"/>
      <c r="T628" s="305"/>
      <c r="U628" s="305"/>
      <c r="V628" s="305"/>
      <c r="W628" s="305"/>
    </row>
    <row r="629" spans="3:23" s="143" customFormat="1">
      <c r="C629" s="305"/>
      <c r="D629" s="305"/>
      <c r="E629" s="305"/>
      <c r="F629" s="305"/>
      <c r="G629" s="305"/>
      <c r="H629" s="305"/>
      <c r="I629" s="305"/>
      <c r="J629" s="305"/>
      <c r="K629" s="305"/>
      <c r="L629" s="305"/>
      <c r="M629" s="305"/>
      <c r="N629" s="305"/>
      <c r="O629" s="305"/>
      <c r="P629" s="305"/>
      <c r="Q629" s="305"/>
      <c r="R629" s="305"/>
      <c r="S629" s="305"/>
      <c r="T629" s="305"/>
      <c r="U629" s="305"/>
      <c r="V629" s="305"/>
      <c r="W629" s="305"/>
    </row>
    <row r="630" spans="3:23" s="143" customFormat="1">
      <c r="C630" s="305"/>
      <c r="D630" s="305"/>
      <c r="E630" s="305"/>
      <c r="F630" s="305"/>
      <c r="G630" s="305"/>
      <c r="H630" s="305"/>
      <c r="I630" s="305"/>
      <c r="J630" s="305"/>
      <c r="K630" s="305"/>
      <c r="L630" s="305"/>
      <c r="M630" s="305"/>
      <c r="N630" s="305"/>
      <c r="O630" s="305"/>
      <c r="P630" s="305"/>
      <c r="Q630" s="305"/>
      <c r="R630" s="305"/>
      <c r="S630" s="305"/>
      <c r="T630" s="305"/>
      <c r="U630" s="305"/>
      <c r="V630" s="305"/>
      <c r="W630" s="305"/>
    </row>
    <row r="631" spans="3:23" s="143" customFormat="1">
      <c r="C631" s="305"/>
      <c r="D631" s="305"/>
      <c r="E631" s="305"/>
      <c r="F631" s="305"/>
      <c r="G631" s="305"/>
      <c r="H631" s="305"/>
      <c r="I631" s="305"/>
      <c r="J631" s="305"/>
      <c r="K631" s="305"/>
      <c r="L631" s="305"/>
      <c r="M631" s="305"/>
      <c r="N631" s="305"/>
      <c r="O631" s="305"/>
      <c r="P631" s="305"/>
      <c r="Q631" s="305"/>
      <c r="R631" s="305"/>
      <c r="S631" s="305"/>
      <c r="T631" s="305"/>
      <c r="U631" s="305"/>
      <c r="V631" s="305"/>
      <c r="W631" s="305"/>
    </row>
    <row r="632" spans="3:23" s="143" customFormat="1">
      <c r="C632" s="305"/>
      <c r="D632" s="305"/>
      <c r="E632" s="305"/>
      <c r="F632" s="305"/>
      <c r="G632" s="305"/>
      <c r="H632" s="305"/>
      <c r="I632" s="305"/>
      <c r="J632" s="305"/>
      <c r="K632" s="305"/>
      <c r="L632" s="305"/>
      <c r="M632" s="305"/>
      <c r="N632" s="305"/>
      <c r="O632" s="305"/>
      <c r="P632" s="305"/>
      <c r="Q632" s="305"/>
      <c r="R632" s="305"/>
      <c r="S632" s="305"/>
      <c r="T632" s="305"/>
      <c r="U632" s="305"/>
      <c r="V632" s="305"/>
      <c r="W632" s="305"/>
    </row>
    <row r="633" spans="3:23" s="143" customFormat="1">
      <c r="C633" s="305"/>
      <c r="D633" s="305"/>
      <c r="E633" s="305"/>
      <c r="F633" s="305"/>
      <c r="G633" s="305"/>
      <c r="H633" s="305"/>
      <c r="I633" s="305"/>
      <c r="J633" s="305"/>
      <c r="K633" s="305"/>
      <c r="L633" s="305"/>
      <c r="M633" s="305"/>
      <c r="N633" s="305"/>
      <c r="O633" s="305"/>
      <c r="P633" s="305"/>
      <c r="Q633" s="305"/>
      <c r="R633" s="305"/>
      <c r="S633" s="305"/>
      <c r="T633" s="305"/>
      <c r="U633" s="305"/>
      <c r="V633" s="305"/>
      <c r="W633" s="305"/>
    </row>
    <row r="634" spans="3:23" s="143" customFormat="1">
      <c r="C634" s="305"/>
      <c r="D634" s="305"/>
      <c r="E634" s="305"/>
      <c r="F634" s="305"/>
      <c r="G634" s="305"/>
      <c r="H634" s="305"/>
      <c r="I634" s="305"/>
      <c r="J634" s="305"/>
      <c r="K634" s="305"/>
      <c r="L634" s="305"/>
      <c r="M634" s="305"/>
      <c r="N634" s="305"/>
      <c r="O634" s="305"/>
      <c r="P634" s="305"/>
      <c r="Q634" s="305"/>
      <c r="R634" s="305"/>
      <c r="S634" s="305"/>
      <c r="T634" s="305"/>
      <c r="U634" s="305"/>
      <c r="V634" s="305"/>
      <c r="W634" s="305"/>
    </row>
    <row r="635" spans="3:23" s="143" customFormat="1">
      <c r="C635" s="305"/>
      <c r="D635" s="305"/>
      <c r="E635" s="305"/>
      <c r="F635" s="305"/>
      <c r="G635" s="305"/>
      <c r="H635" s="305"/>
      <c r="I635" s="305"/>
      <c r="J635" s="305"/>
      <c r="K635" s="305"/>
      <c r="L635" s="305"/>
      <c r="M635" s="305"/>
      <c r="N635" s="305"/>
      <c r="O635" s="305"/>
      <c r="P635" s="305"/>
      <c r="Q635" s="305"/>
      <c r="R635" s="305"/>
      <c r="S635" s="305"/>
      <c r="T635" s="305"/>
      <c r="U635" s="305"/>
      <c r="V635" s="305"/>
      <c r="W635" s="305"/>
    </row>
    <row r="636" spans="3:23" s="143" customFormat="1">
      <c r="C636" s="305"/>
      <c r="D636" s="305"/>
      <c r="E636" s="305"/>
      <c r="F636" s="305"/>
      <c r="G636" s="305"/>
      <c r="H636" s="305"/>
      <c r="I636" s="305"/>
      <c r="J636" s="305"/>
      <c r="K636" s="305"/>
      <c r="L636" s="305"/>
      <c r="M636" s="305"/>
      <c r="N636" s="305"/>
      <c r="O636" s="305"/>
      <c r="P636" s="305"/>
      <c r="Q636" s="305"/>
      <c r="R636" s="305"/>
      <c r="S636" s="305"/>
      <c r="T636" s="305"/>
      <c r="U636" s="305"/>
      <c r="V636" s="305"/>
      <c r="W636" s="305"/>
    </row>
    <row r="637" spans="3:23" s="143" customFormat="1">
      <c r="C637" s="305"/>
      <c r="D637" s="305"/>
      <c r="E637" s="305"/>
      <c r="F637" s="305"/>
      <c r="G637" s="305"/>
      <c r="H637" s="305"/>
      <c r="I637" s="305"/>
      <c r="J637" s="305"/>
      <c r="K637" s="305"/>
      <c r="L637" s="305"/>
      <c r="M637" s="305"/>
      <c r="N637" s="305"/>
      <c r="O637" s="305"/>
      <c r="P637" s="305"/>
      <c r="Q637" s="305"/>
      <c r="R637" s="305"/>
      <c r="S637" s="305"/>
      <c r="T637" s="305"/>
      <c r="U637" s="305"/>
      <c r="V637" s="305"/>
      <c r="W637" s="305"/>
    </row>
    <row r="638" spans="3:23" s="143" customFormat="1">
      <c r="C638" s="305"/>
      <c r="D638" s="305"/>
      <c r="E638" s="305"/>
      <c r="F638" s="305"/>
      <c r="G638" s="305"/>
      <c r="H638" s="305"/>
      <c r="I638" s="305"/>
      <c r="J638" s="305"/>
      <c r="K638" s="305"/>
      <c r="L638" s="305"/>
      <c r="M638" s="305"/>
      <c r="N638" s="305"/>
      <c r="O638" s="305"/>
      <c r="P638" s="305"/>
      <c r="Q638" s="305"/>
      <c r="R638" s="305"/>
      <c r="S638" s="305"/>
      <c r="T638" s="305"/>
      <c r="U638" s="305"/>
      <c r="V638" s="305"/>
      <c r="W638" s="305"/>
    </row>
    <row r="639" spans="3:23" s="143" customFormat="1">
      <c r="C639" s="305"/>
      <c r="D639" s="305"/>
      <c r="E639" s="305"/>
      <c r="F639" s="305"/>
      <c r="G639" s="305"/>
      <c r="H639" s="305"/>
      <c r="I639" s="305"/>
      <c r="J639" s="305"/>
      <c r="K639" s="305"/>
      <c r="L639" s="305"/>
      <c r="M639" s="305"/>
      <c r="N639" s="305"/>
      <c r="O639" s="305"/>
      <c r="P639" s="305"/>
      <c r="Q639" s="305"/>
      <c r="R639" s="305"/>
      <c r="S639" s="305"/>
      <c r="T639" s="305"/>
      <c r="U639" s="305"/>
      <c r="V639" s="305"/>
      <c r="W639" s="305"/>
    </row>
    <row r="640" spans="3:23" s="143" customFormat="1">
      <c r="C640" s="305"/>
      <c r="D640" s="305"/>
      <c r="E640" s="305"/>
      <c r="F640" s="305"/>
      <c r="G640" s="305"/>
      <c r="H640" s="305"/>
      <c r="I640" s="305"/>
      <c r="J640" s="305"/>
      <c r="K640" s="305"/>
      <c r="L640" s="305"/>
      <c r="M640" s="305"/>
      <c r="N640" s="305"/>
      <c r="O640" s="305"/>
      <c r="P640" s="305"/>
      <c r="Q640" s="305"/>
      <c r="R640" s="305"/>
      <c r="S640" s="305"/>
      <c r="T640" s="305"/>
      <c r="U640" s="305"/>
      <c r="V640" s="305"/>
      <c r="W640" s="305"/>
    </row>
    <row r="641" spans="3:23" s="143" customFormat="1">
      <c r="C641" s="305"/>
      <c r="D641" s="305"/>
      <c r="E641" s="305"/>
      <c r="F641" s="305"/>
      <c r="G641" s="305"/>
      <c r="H641" s="305"/>
      <c r="I641" s="305"/>
      <c r="J641" s="305"/>
      <c r="K641" s="305"/>
      <c r="L641" s="305"/>
      <c r="M641" s="305"/>
      <c r="N641" s="305"/>
      <c r="O641" s="305"/>
      <c r="P641" s="305"/>
      <c r="Q641" s="305"/>
      <c r="R641" s="305"/>
      <c r="S641" s="305"/>
      <c r="T641" s="305"/>
      <c r="U641" s="305"/>
      <c r="V641" s="305"/>
      <c r="W641" s="305"/>
    </row>
    <row r="642" spans="3:23" s="143" customFormat="1">
      <c r="C642" s="305"/>
      <c r="D642" s="305"/>
      <c r="E642" s="305"/>
      <c r="F642" s="305"/>
      <c r="G642" s="305"/>
      <c r="H642" s="305"/>
      <c r="I642" s="305"/>
      <c r="J642" s="305"/>
      <c r="K642" s="305"/>
      <c r="L642" s="305"/>
      <c r="M642" s="305"/>
      <c r="N642" s="305"/>
      <c r="O642" s="305"/>
      <c r="P642" s="305"/>
      <c r="Q642" s="305"/>
      <c r="R642" s="305"/>
      <c r="S642" s="305"/>
      <c r="T642" s="305"/>
      <c r="U642" s="305"/>
      <c r="V642" s="305"/>
      <c r="W642" s="305"/>
    </row>
    <row r="643" spans="3:23" s="143" customFormat="1">
      <c r="C643" s="305"/>
      <c r="D643" s="305"/>
      <c r="E643" s="305"/>
      <c r="F643" s="305"/>
      <c r="G643" s="305"/>
      <c r="H643" s="305"/>
      <c r="I643" s="305"/>
      <c r="J643" s="305"/>
      <c r="K643" s="305"/>
      <c r="L643" s="305"/>
      <c r="M643" s="305"/>
      <c r="N643" s="305"/>
      <c r="O643" s="305"/>
      <c r="P643" s="305"/>
      <c r="Q643" s="305"/>
      <c r="R643" s="305"/>
      <c r="S643" s="305"/>
      <c r="T643" s="305"/>
      <c r="U643" s="305"/>
      <c r="V643" s="305"/>
      <c r="W643" s="305"/>
    </row>
    <row r="644" spans="3:23" s="143" customFormat="1">
      <c r="C644" s="305"/>
      <c r="D644" s="305"/>
      <c r="E644" s="305"/>
      <c r="F644" s="305"/>
      <c r="G644" s="305"/>
      <c r="H644" s="305"/>
      <c r="I644" s="305"/>
      <c r="J644" s="305"/>
      <c r="K644" s="305"/>
      <c r="L644" s="305"/>
      <c r="M644" s="305"/>
      <c r="N644" s="305"/>
      <c r="O644" s="305"/>
      <c r="P644" s="305"/>
      <c r="Q644" s="305"/>
      <c r="R644" s="305"/>
      <c r="S644" s="305"/>
      <c r="T644" s="305"/>
      <c r="U644" s="305"/>
      <c r="V644" s="305"/>
      <c r="W644" s="305"/>
    </row>
    <row r="645" spans="3:23" s="143" customFormat="1">
      <c r="C645" s="305"/>
      <c r="D645" s="305"/>
      <c r="E645" s="305"/>
      <c r="F645" s="305"/>
      <c r="G645" s="305"/>
      <c r="H645" s="305"/>
      <c r="I645" s="305"/>
      <c r="J645" s="305"/>
      <c r="K645" s="305"/>
      <c r="L645" s="305"/>
      <c r="M645" s="305"/>
      <c r="N645" s="305"/>
      <c r="O645" s="305"/>
      <c r="P645" s="305"/>
      <c r="Q645" s="305"/>
      <c r="R645" s="305"/>
      <c r="S645" s="305"/>
      <c r="T645" s="305"/>
      <c r="U645" s="305"/>
      <c r="V645" s="305"/>
      <c r="W645" s="305"/>
    </row>
    <row r="646" spans="3:23" s="143" customFormat="1">
      <c r="C646" s="305"/>
      <c r="D646" s="305"/>
      <c r="E646" s="305"/>
      <c r="F646" s="305"/>
      <c r="G646" s="305"/>
      <c r="H646" s="305"/>
      <c r="I646" s="305"/>
      <c r="J646" s="305"/>
      <c r="K646" s="305"/>
      <c r="L646" s="305"/>
      <c r="M646" s="305"/>
      <c r="N646" s="305"/>
      <c r="O646" s="305"/>
      <c r="P646" s="305"/>
      <c r="Q646" s="305"/>
      <c r="R646" s="305"/>
      <c r="S646" s="305"/>
      <c r="T646" s="305"/>
      <c r="U646" s="305"/>
      <c r="V646" s="305"/>
      <c r="W646" s="305"/>
    </row>
    <row r="647" spans="3:23" s="143" customFormat="1">
      <c r="C647" s="305"/>
      <c r="D647" s="305"/>
      <c r="E647" s="305"/>
      <c r="F647" s="305"/>
      <c r="G647" s="305"/>
      <c r="H647" s="305"/>
      <c r="I647" s="305"/>
      <c r="J647" s="305"/>
      <c r="K647" s="305"/>
      <c r="L647" s="305"/>
      <c r="M647" s="305"/>
      <c r="N647" s="305"/>
      <c r="O647" s="305"/>
      <c r="P647" s="305"/>
      <c r="Q647" s="305"/>
      <c r="R647" s="305"/>
      <c r="S647" s="305"/>
      <c r="T647" s="305"/>
      <c r="U647" s="305"/>
      <c r="V647" s="305"/>
      <c r="W647" s="305"/>
    </row>
    <row r="648" spans="3:23" s="143" customFormat="1">
      <c r="C648" s="305"/>
      <c r="D648" s="305"/>
      <c r="E648" s="305"/>
      <c r="F648" s="305"/>
      <c r="G648" s="305"/>
      <c r="H648" s="305"/>
      <c r="I648" s="305"/>
      <c r="J648" s="305"/>
      <c r="K648" s="305"/>
      <c r="L648" s="305"/>
      <c r="M648" s="305"/>
      <c r="N648" s="305"/>
      <c r="O648" s="305"/>
      <c r="P648" s="305"/>
      <c r="Q648" s="305"/>
      <c r="R648" s="305"/>
      <c r="S648" s="305"/>
      <c r="T648" s="305"/>
      <c r="U648" s="305"/>
      <c r="V648" s="305"/>
      <c r="W648" s="305"/>
    </row>
    <row r="649" spans="3:23" s="143" customFormat="1">
      <c r="C649" s="305"/>
      <c r="D649" s="305"/>
      <c r="E649" s="305"/>
      <c r="F649" s="305"/>
      <c r="G649" s="305"/>
      <c r="H649" s="305"/>
      <c r="I649" s="305"/>
      <c r="J649" s="305"/>
      <c r="K649" s="305"/>
      <c r="L649" s="305"/>
      <c r="M649" s="305"/>
      <c r="N649" s="305"/>
      <c r="O649" s="305"/>
      <c r="P649" s="305"/>
      <c r="Q649" s="305"/>
      <c r="R649" s="305"/>
      <c r="S649" s="305"/>
      <c r="T649" s="305"/>
      <c r="U649" s="305"/>
      <c r="V649" s="305"/>
      <c r="W649" s="305"/>
    </row>
    <row r="650" spans="3:23" s="143" customFormat="1">
      <c r="C650" s="305"/>
      <c r="D650" s="305"/>
      <c r="E650" s="305"/>
      <c r="F650" s="305"/>
      <c r="G650" s="305"/>
      <c r="H650" s="305"/>
      <c r="I650" s="305"/>
      <c r="J650" s="305"/>
      <c r="K650" s="305"/>
      <c r="L650" s="305"/>
      <c r="M650" s="305"/>
      <c r="N650" s="305"/>
      <c r="O650" s="305"/>
      <c r="P650" s="305"/>
      <c r="Q650" s="305"/>
      <c r="R650" s="305"/>
      <c r="S650" s="305"/>
      <c r="T650" s="305"/>
      <c r="U650" s="305"/>
      <c r="V650" s="305"/>
      <c r="W650" s="305"/>
    </row>
    <row r="651" spans="3:23" s="143" customFormat="1">
      <c r="C651" s="305"/>
      <c r="D651" s="305"/>
      <c r="E651" s="305"/>
      <c r="F651" s="305"/>
      <c r="G651" s="305"/>
      <c r="H651" s="305"/>
      <c r="I651" s="305"/>
      <c r="J651" s="305"/>
      <c r="K651" s="305"/>
      <c r="L651" s="305"/>
      <c r="M651" s="305"/>
      <c r="N651" s="305"/>
      <c r="O651" s="305"/>
      <c r="P651" s="305"/>
      <c r="Q651" s="305"/>
      <c r="R651" s="305"/>
      <c r="S651" s="305"/>
      <c r="T651" s="305"/>
      <c r="U651" s="305"/>
      <c r="V651" s="305"/>
      <c r="W651" s="305"/>
    </row>
    <row r="652" spans="3:23" s="143" customFormat="1">
      <c r="C652" s="305"/>
      <c r="D652" s="305"/>
      <c r="E652" s="305"/>
      <c r="F652" s="305"/>
      <c r="G652" s="305"/>
      <c r="H652" s="305"/>
      <c r="I652" s="305"/>
      <c r="J652" s="305"/>
      <c r="K652" s="305"/>
      <c r="L652" s="305"/>
      <c r="M652" s="305"/>
      <c r="N652" s="305"/>
      <c r="O652" s="305"/>
      <c r="P652" s="305"/>
      <c r="Q652" s="305"/>
      <c r="R652" s="305"/>
      <c r="S652" s="305"/>
      <c r="T652" s="305"/>
      <c r="U652" s="305"/>
      <c r="V652" s="305"/>
      <c r="W652" s="305"/>
    </row>
    <row r="653" spans="3:23" s="143" customFormat="1">
      <c r="C653" s="305"/>
      <c r="D653" s="305"/>
      <c r="E653" s="305"/>
      <c r="F653" s="305"/>
      <c r="G653" s="305"/>
      <c r="H653" s="305"/>
      <c r="I653" s="305"/>
      <c r="J653" s="305"/>
      <c r="K653" s="305"/>
      <c r="L653" s="305"/>
      <c r="M653" s="305"/>
      <c r="N653" s="305"/>
      <c r="O653" s="305"/>
      <c r="P653" s="305"/>
      <c r="Q653" s="305"/>
      <c r="R653" s="305"/>
      <c r="S653" s="305"/>
      <c r="T653" s="305"/>
      <c r="U653" s="305"/>
      <c r="V653" s="305"/>
      <c r="W653" s="305"/>
    </row>
    <row r="654" spans="3:23" s="143" customFormat="1">
      <c r="C654" s="305"/>
      <c r="D654" s="305"/>
      <c r="E654" s="305"/>
      <c r="F654" s="305"/>
      <c r="G654" s="305"/>
      <c r="H654" s="305"/>
      <c r="I654" s="305"/>
      <c r="J654" s="305"/>
      <c r="K654" s="305"/>
      <c r="L654" s="305"/>
      <c r="M654" s="305"/>
      <c r="N654" s="305"/>
      <c r="O654" s="305"/>
      <c r="P654" s="305"/>
      <c r="Q654" s="305"/>
      <c r="R654" s="305"/>
      <c r="S654" s="305"/>
      <c r="T654" s="305"/>
      <c r="U654" s="305"/>
      <c r="V654" s="305"/>
      <c r="W654" s="305"/>
    </row>
    <row r="655" spans="3:23" s="143" customFormat="1">
      <c r="C655" s="305"/>
      <c r="D655" s="305"/>
      <c r="E655" s="305"/>
      <c r="F655" s="305"/>
      <c r="G655" s="305"/>
      <c r="H655" s="305"/>
      <c r="I655" s="305"/>
      <c r="J655" s="305"/>
      <c r="K655" s="305"/>
      <c r="L655" s="305"/>
      <c r="M655" s="305"/>
      <c r="N655" s="305"/>
      <c r="O655" s="305"/>
      <c r="P655" s="305"/>
      <c r="Q655" s="305"/>
      <c r="R655" s="305"/>
      <c r="S655" s="305"/>
      <c r="T655" s="305"/>
      <c r="U655" s="305"/>
      <c r="V655" s="305"/>
      <c r="W655" s="305"/>
    </row>
    <row r="656" spans="3:23" s="143" customFormat="1">
      <c r="C656" s="305"/>
      <c r="D656" s="305"/>
      <c r="E656" s="305"/>
      <c r="F656" s="305"/>
      <c r="G656" s="305"/>
      <c r="H656" s="305"/>
      <c r="I656" s="305"/>
      <c r="J656" s="305"/>
      <c r="K656" s="305"/>
      <c r="L656" s="305"/>
      <c r="M656" s="305"/>
      <c r="N656" s="305"/>
      <c r="O656" s="305"/>
      <c r="P656" s="305"/>
      <c r="Q656" s="305"/>
      <c r="R656" s="305"/>
      <c r="S656" s="305"/>
      <c r="T656" s="305"/>
      <c r="U656" s="305"/>
      <c r="V656" s="305"/>
      <c r="W656" s="305"/>
    </row>
    <row r="657" spans="3:23" s="143" customFormat="1">
      <c r="C657" s="305"/>
      <c r="D657" s="305"/>
      <c r="E657" s="305"/>
      <c r="F657" s="305"/>
      <c r="G657" s="305"/>
      <c r="H657" s="305"/>
      <c r="I657" s="305"/>
      <c r="J657" s="305"/>
      <c r="K657" s="305"/>
      <c r="L657" s="305"/>
      <c r="M657" s="305"/>
      <c r="N657" s="305"/>
      <c r="O657" s="305"/>
      <c r="P657" s="305"/>
      <c r="Q657" s="305"/>
      <c r="R657" s="305"/>
      <c r="S657" s="305"/>
      <c r="T657" s="305"/>
      <c r="U657" s="305"/>
      <c r="V657" s="305"/>
      <c r="W657" s="305"/>
    </row>
    <row r="658" spans="3:23" s="143" customFormat="1">
      <c r="C658" s="305"/>
      <c r="D658" s="305"/>
      <c r="E658" s="305"/>
      <c r="F658" s="305"/>
      <c r="G658" s="305"/>
      <c r="H658" s="305"/>
      <c r="I658" s="305"/>
      <c r="J658" s="305"/>
      <c r="K658" s="305"/>
      <c r="L658" s="305"/>
      <c r="M658" s="305"/>
      <c r="N658" s="305"/>
      <c r="O658" s="305"/>
      <c r="P658" s="305"/>
      <c r="Q658" s="305"/>
      <c r="R658" s="305"/>
      <c r="S658" s="305"/>
      <c r="T658" s="305"/>
      <c r="U658" s="305"/>
      <c r="V658" s="305"/>
      <c r="W658" s="305"/>
    </row>
    <row r="659" spans="3:23" s="143" customFormat="1">
      <c r="C659" s="305"/>
      <c r="D659" s="305"/>
      <c r="E659" s="305"/>
      <c r="F659" s="305"/>
      <c r="G659" s="305"/>
      <c r="H659" s="305"/>
      <c r="I659" s="305"/>
      <c r="J659" s="305"/>
      <c r="K659" s="305"/>
      <c r="L659" s="305"/>
      <c r="M659" s="305"/>
      <c r="N659" s="305"/>
      <c r="O659" s="305"/>
      <c r="P659" s="305"/>
      <c r="Q659" s="305"/>
      <c r="R659" s="305"/>
      <c r="S659" s="305"/>
      <c r="T659" s="305"/>
      <c r="U659" s="305"/>
      <c r="V659" s="305"/>
      <c r="W659" s="305"/>
    </row>
    <row r="660" spans="3:23" s="143" customFormat="1">
      <c r="C660" s="305"/>
      <c r="D660" s="305"/>
      <c r="E660" s="305"/>
      <c r="F660" s="305"/>
      <c r="G660" s="305"/>
      <c r="H660" s="305"/>
      <c r="I660" s="305"/>
      <c r="J660" s="305"/>
      <c r="K660" s="305"/>
      <c r="L660" s="305"/>
      <c r="M660" s="305"/>
      <c r="N660" s="305"/>
      <c r="O660" s="305"/>
      <c r="P660" s="305"/>
      <c r="Q660" s="305"/>
      <c r="R660" s="305"/>
      <c r="S660" s="305"/>
      <c r="T660" s="305"/>
      <c r="U660" s="305"/>
      <c r="V660" s="305"/>
      <c r="W660" s="305"/>
    </row>
    <row r="661" spans="3:23" s="143" customFormat="1">
      <c r="C661" s="305"/>
      <c r="D661" s="305"/>
      <c r="E661" s="305"/>
      <c r="F661" s="305"/>
      <c r="G661" s="305"/>
      <c r="H661" s="305"/>
      <c r="I661" s="305"/>
      <c r="J661" s="305"/>
      <c r="K661" s="305"/>
      <c r="L661" s="305"/>
      <c r="M661" s="305"/>
      <c r="N661" s="305"/>
      <c r="O661" s="305"/>
      <c r="P661" s="305"/>
      <c r="Q661" s="305"/>
      <c r="R661" s="305"/>
      <c r="S661" s="305"/>
      <c r="T661" s="305"/>
      <c r="U661" s="305"/>
      <c r="V661" s="305"/>
      <c r="W661" s="305"/>
    </row>
    <row r="662" spans="3:23" s="143" customFormat="1">
      <c r="C662" s="305"/>
      <c r="D662" s="305"/>
      <c r="E662" s="305"/>
      <c r="F662" s="305"/>
      <c r="G662" s="305"/>
      <c r="H662" s="305"/>
      <c r="I662" s="305"/>
      <c r="J662" s="305"/>
      <c r="K662" s="305"/>
      <c r="L662" s="305"/>
      <c r="M662" s="305"/>
      <c r="N662" s="305"/>
      <c r="O662" s="305"/>
      <c r="P662" s="305"/>
      <c r="Q662" s="305"/>
      <c r="R662" s="305"/>
      <c r="S662" s="305"/>
      <c r="T662" s="305"/>
      <c r="U662" s="305"/>
      <c r="V662" s="305"/>
      <c r="W662" s="305"/>
    </row>
    <row r="663" spans="3:23" s="143" customFormat="1">
      <c r="C663" s="305"/>
      <c r="D663" s="305"/>
      <c r="E663" s="305"/>
      <c r="F663" s="305"/>
      <c r="G663" s="305"/>
      <c r="H663" s="305"/>
      <c r="I663" s="305"/>
      <c r="J663" s="305"/>
      <c r="K663" s="305"/>
      <c r="L663" s="305"/>
      <c r="M663" s="305"/>
      <c r="N663" s="305"/>
      <c r="O663" s="305"/>
      <c r="P663" s="305"/>
      <c r="Q663" s="305"/>
      <c r="R663" s="305"/>
      <c r="S663" s="305"/>
      <c r="T663" s="305"/>
      <c r="U663" s="305"/>
      <c r="V663" s="305"/>
      <c r="W663" s="305"/>
    </row>
    <row r="664" spans="3:23" s="143" customFormat="1">
      <c r="C664" s="305"/>
      <c r="D664" s="305"/>
      <c r="E664" s="305"/>
      <c r="F664" s="305"/>
      <c r="G664" s="305"/>
      <c r="H664" s="305"/>
      <c r="I664" s="305"/>
      <c r="J664" s="305"/>
      <c r="K664" s="305"/>
      <c r="L664" s="305"/>
      <c r="M664" s="305"/>
      <c r="N664" s="305"/>
      <c r="O664" s="305"/>
      <c r="P664" s="305"/>
      <c r="Q664" s="305"/>
      <c r="R664" s="305"/>
      <c r="S664" s="305"/>
      <c r="T664" s="305"/>
      <c r="U664" s="305"/>
      <c r="V664" s="305"/>
      <c r="W664" s="305"/>
    </row>
    <row r="665" spans="3:23" s="143" customFormat="1">
      <c r="C665" s="305"/>
      <c r="D665" s="305"/>
      <c r="E665" s="305"/>
      <c r="F665" s="305"/>
      <c r="G665" s="305"/>
      <c r="H665" s="305"/>
      <c r="I665" s="305"/>
      <c r="J665" s="305"/>
      <c r="K665" s="305"/>
      <c r="L665" s="305"/>
      <c r="M665" s="305"/>
      <c r="N665" s="305"/>
      <c r="O665" s="305"/>
      <c r="P665" s="305"/>
      <c r="Q665" s="305"/>
      <c r="R665" s="305"/>
      <c r="S665" s="305"/>
      <c r="T665" s="305"/>
      <c r="U665" s="305"/>
      <c r="V665" s="305"/>
      <c r="W665" s="305"/>
    </row>
    <row r="666" spans="3:23" s="143" customFormat="1">
      <c r="C666" s="305"/>
      <c r="D666" s="305"/>
      <c r="E666" s="305"/>
      <c r="F666" s="305"/>
      <c r="G666" s="305"/>
      <c r="H666" s="305"/>
      <c r="I666" s="305"/>
      <c r="J666" s="305"/>
      <c r="K666" s="305"/>
      <c r="L666" s="305"/>
      <c r="M666" s="305"/>
      <c r="N666" s="305"/>
      <c r="O666" s="305"/>
      <c r="P666" s="305"/>
      <c r="Q666" s="305"/>
      <c r="R666" s="305"/>
      <c r="S666" s="305"/>
      <c r="T666" s="305"/>
      <c r="U666" s="305"/>
      <c r="V666" s="305"/>
      <c r="W666" s="305"/>
    </row>
    <row r="667" spans="3:23" s="143" customFormat="1">
      <c r="C667" s="305"/>
      <c r="D667" s="305"/>
      <c r="E667" s="305"/>
      <c r="F667" s="305"/>
      <c r="G667" s="305"/>
      <c r="H667" s="305"/>
      <c r="I667" s="305"/>
      <c r="J667" s="305"/>
      <c r="K667" s="305"/>
      <c r="L667" s="305"/>
      <c r="M667" s="305"/>
      <c r="N667" s="305"/>
      <c r="O667" s="305"/>
      <c r="P667" s="305"/>
      <c r="Q667" s="305"/>
      <c r="R667" s="305"/>
      <c r="S667" s="305"/>
      <c r="T667" s="305"/>
      <c r="U667" s="305"/>
      <c r="V667" s="305"/>
      <c r="W667" s="305"/>
    </row>
    <row r="668" spans="3:23" s="143" customFormat="1">
      <c r="C668" s="305"/>
      <c r="D668" s="305"/>
      <c r="E668" s="305"/>
      <c r="F668" s="305"/>
      <c r="G668" s="305"/>
      <c r="H668" s="305"/>
      <c r="I668" s="305"/>
      <c r="J668" s="305"/>
      <c r="K668" s="305"/>
      <c r="L668" s="305"/>
      <c r="M668" s="305"/>
      <c r="N668" s="305"/>
      <c r="O668" s="305"/>
      <c r="P668" s="305"/>
      <c r="Q668" s="305"/>
      <c r="R668" s="305"/>
      <c r="S668" s="305"/>
      <c r="T668" s="305"/>
      <c r="U668" s="305"/>
      <c r="V668" s="305"/>
      <c r="W668" s="305"/>
    </row>
    <row r="669" spans="3:23" s="143" customFormat="1">
      <c r="C669" s="305"/>
      <c r="D669" s="305"/>
      <c r="E669" s="305"/>
      <c r="F669" s="305"/>
      <c r="G669" s="305"/>
      <c r="H669" s="305"/>
      <c r="I669" s="305"/>
      <c r="J669" s="305"/>
      <c r="K669" s="305"/>
      <c r="L669" s="305"/>
      <c r="M669" s="305"/>
      <c r="N669" s="305"/>
      <c r="O669" s="305"/>
      <c r="P669" s="305"/>
      <c r="Q669" s="305"/>
      <c r="R669" s="305"/>
      <c r="S669" s="305"/>
      <c r="T669" s="305"/>
      <c r="U669" s="305"/>
      <c r="V669" s="305"/>
      <c r="W669" s="305"/>
    </row>
    <row r="670" spans="3:23" s="143" customFormat="1">
      <c r="C670" s="305"/>
      <c r="D670" s="305"/>
      <c r="E670" s="305"/>
      <c r="F670" s="305"/>
      <c r="G670" s="305"/>
      <c r="H670" s="305"/>
      <c r="I670" s="305"/>
      <c r="J670" s="305"/>
      <c r="K670" s="305"/>
      <c r="L670" s="305"/>
      <c r="M670" s="305"/>
      <c r="N670" s="305"/>
      <c r="O670" s="305"/>
      <c r="P670" s="305"/>
      <c r="Q670" s="305"/>
      <c r="R670" s="305"/>
      <c r="S670" s="305"/>
      <c r="T670" s="305"/>
      <c r="U670" s="305"/>
      <c r="V670" s="305"/>
      <c r="W670" s="305"/>
    </row>
    <row r="671" spans="3:23" s="143" customFormat="1">
      <c r="C671" s="305"/>
      <c r="D671" s="305"/>
      <c r="E671" s="305"/>
      <c r="F671" s="305"/>
      <c r="G671" s="305"/>
      <c r="H671" s="305"/>
      <c r="I671" s="305"/>
      <c r="J671" s="305"/>
      <c r="K671" s="305"/>
      <c r="L671" s="305"/>
      <c r="M671" s="305"/>
      <c r="N671" s="305"/>
      <c r="O671" s="305"/>
      <c r="P671" s="305"/>
      <c r="Q671" s="305"/>
      <c r="R671" s="305"/>
      <c r="S671" s="305"/>
      <c r="T671" s="305"/>
      <c r="U671" s="305"/>
      <c r="V671" s="305"/>
      <c r="W671" s="305"/>
    </row>
    <row r="672" spans="3:23" s="143" customFormat="1">
      <c r="C672" s="305"/>
      <c r="D672" s="305"/>
      <c r="E672" s="305"/>
      <c r="F672" s="305"/>
      <c r="G672" s="305"/>
      <c r="H672" s="305"/>
      <c r="I672" s="305"/>
      <c r="J672" s="305"/>
      <c r="K672" s="305"/>
      <c r="L672" s="305"/>
      <c r="M672" s="305"/>
      <c r="N672" s="305"/>
      <c r="O672" s="305"/>
      <c r="P672" s="305"/>
      <c r="Q672" s="305"/>
      <c r="R672" s="305"/>
      <c r="S672" s="305"/>
      <c r="T672" s="305"/>
      <c r="U672" s="305"/>
      <c r="V672" s="305"/>
      <c r="W672" s="305"/>
    </row>
    <row r="673" spans="3:23" s="143" customFormat="1">
      <c r="C673" s="305"/>
      <c r="D673" s="305"/>
      <c r="E673" s="305"/>
      <c r="F673" s="305"/>
      <c r="G673" s="305"/>
      <c r="H673" s="305"/>
      <c r="I673" s="305"/>
      <c r="J673" s="305"/>
      <c r="K673" s="305"/>
      <c r="L673" s="305"/>
      <c r="M673" s="305"/>
      <c r="N673" s="305"/>
      <c r="O673" s="305"/>
      <c r="P673" s="305"/>
      <c r="Q673" s="305"/>
      <c r="R673" s="305"/>
      <c r="S673" s="305"/>
      <c r="T673" s="305"/>
      <c r="U673" s="305"/>
      <c r="V673" s="305"/>
      <c r="W673" s="305"/>
    </row>
    <row r="674" spans="3:23" s="143" customFormat="1">
      <c r="C674" s="305"/>
      <c r="D674" s="305"/>
      <c r="E674" s="305"/>
      <c r="F674" s="305"/>
      <c r="G674" s="305"/>
      <c r="H674" s="305"/>
      <c r="I674" s="305"/>
      <c r="J674" s="305"/>
      <c r="K674" s="305"/>
      <c r="L674" s="305"/>
      <c r="M674" s="305"/>
      <c r="N674" s="305"/>
      <c r="O674" s="305"/>
      <c r="P674" s="305"/>
      <c r="Q674" s="305"/>
      <c r="R674" s="305"/>
      <c r="S674" s="305"/>
      <c r="T674" s="305"/>
      <c r="U674" s="305"/>
      <c r="V674" s="305"/>
      <c r="W674" s="305"/>
    </row>
    <row r="675" spans="3:23" s="143" customFormat="1">
      <c r="C675" s="305"/>
      <c r="D675" s="305"/>
      <c r="E675" s="305"/>
      <c r="F675" s="305"/>
      <c r="G675" s="305"/>
      <c r="H675" s="305"/>
      <c r="I675" s="305"/>
      <c r="J675" s="305"/>
      <c r="K675" s="305"/>
      <c r="L675" s="305"/>
      <c r="M675" s="305"/>
      <c r="N675" s="305"/>
      <c r="O675" s="305"/>
      <c r="P675" s="305"/>
      <c r="Q675" s="305"/>
      <c r="R675" s="305"/>
      <c r="S675" s="305"/>
      <c r="T675" s="305"/>
      <c r="U675" s="305"/>
      <c r="V675" s="305"/>
      <c r="W675" s="305"/>
    </row>
    <row r="676" spans="3:23" s="143" customFormat="1">
      <c r="C676" s="305"/>
      <c r="D676" s="305"/>
      <c r="E676" s="305"/>
      <c r="F676" s="305"/>
      <c r="G676" s="305"/>
      <c r="H676" s="305"/>
      <c r="I676" s="305"/>
      <c r="J676" s="305"/>
      <c r="K676" s="305"/>
      <c r="L676" s="305"/>
      <c r="M676" s="305"/>
      <c r="N676" s="305"/>
      <c r="O676" s="305"/>
      <c r="P676" s="305"/>
      <c r="Q676" s="305"/>
      <c r="R676" s="305"/>
      <c r="S676" s="305"/>
      <c r="T676" s="305"/>
      <c r="U676" s="305"/>
      <c r="V676" s="305"/>
      <c r="W676" s="305"/>
    </row>
    <row r="677" spans="3:23" s="143" customFormat="1">
      <c r="C677" s="305"/>
      <c r="D677" s="305"/>
      <c r="E677" s="305"/>
      <c r="F677" s="305"/>
      <c r="G677" s="305"/>
      <c r="H677" s="305"/>
      <c r="I677" s="305"/>
      <c r="J677" s="305"/>
      <c r="K677" s="305"/>
      <c r="L677" s="305"/>
      <c r="M677" s="305"/>
      <c r="N677" s="305"/>
      <c r="O677" s="305"/>
      <c r="P677" s="305"/>
      <c r="Q677" s="305"/>
      <c r="R677" s="305"/>
      <c r="S677" s="305"/>
      <c r="T677" s="305"/>
      <c r="U677" s="305"/>
      <c r="V677" s="305"/>
      <c r="W677" s="305"/>
    </row>
    <row r="678" spans="3:23" s="143" customFormat="1">
      <c r="C678" s="305"/>
      <c r="D678" s="305"/>
      <c r="E678" s="305"/>
      <c r="F678" s="305"/>
      <c r="G678" s="305"/>
      <c r="H678" s="305"/>
      <c r="I678" s="305"/>
      <c r="J678" s="305"/>
      <c r="K678" s="305"/>
      <c r="L678" s="305"/>
      <c r="M678" s="305"/>
      <c r="N678" s="305"/>
      <c r="O678" s="305"/>
      <c r="P678" s="305"/>
      <c r="Q678" s="305"/>
      <c r="R678" s="305"/>
      <c r="S678" s="305"/>
      <c r="T678" s="305"/>
      <c r="U678" s="305"/>
      <c r="V678" s="305"/>
      <c r="W678" s="305"/>
    </row>
    <row r="679" spans="3:23" s="143" customFormat="1">
      <c r="C679" s="305"/>
      <c r="D679" s="305"/>
      <c r="E679" s="305"/>
      <c r="F679" s="305"/>
      <c r="G679" s="305"/>
      <c r="H679" s="305"/>
      <c r="I679" s="305"/>
      <c r="J679" s="305"/>
      <c r="K679" s="305"/>
      <c r="L679" s="305"/>
      <c r="M679" s="305"/>
      <c r="N679" s="305"/>
      <c r="O679" s="305"/>
      <c r="P679" s="305"/>
      <c r="Q679" s="305"/>
      <c r="R679" s="305"/>
      <c r="S679" s="305"/>
      <c r="T679" s="305"/>
      <c r="U679" s="305"/>
      <c r="V679" s="305"/>
      <c r="W679" s="305"/>
    </row>
    <row r="680" spans="3:23" s="143" customFormat="1">
      <c r="C680" s="305"/>
      <c r="D680" s="305"/>
      <c r="E680" s="305"/>
      <c r="F680" s="305"/>
      <c r="G680" s="305"/>
      <c r="H680" s="305"/>
      <c r="I680" s="305"/>
      <c r="J680" s="305"/>
      <c r="K680" s="305"/>
      <c r="L680" s="305"/>
      <c r="M680" s="305"/>
      <c r="N680" s="305"/>
      <c r="O680" s="305"/>
      <c r="P680" s="305"/>
      <c r="Q680" s="305"/>
      <c r="R680" s="305"/>
      <c r="S680" s="305"/>
      <c r="T680" s="305"/>
      <c r="U680" s="305"/>
      <c r="V680" s="305"/>
      <c r="W680" s="305"/>
    </row>
    <row r="681" spans="3:23" s="143" customFormat="1">
      <c r="C681" s="305"/>
      <c r="D681" s="305"/>
      <c r="E681" s="305"/>
      <c r="F681" s="305"/>
      <c r="G681" s="305"/>
      <c r="H681" s="305"/>
      <c r="I681" s="305"/>
      <c r="J681" s="305"/>
      <c r="K681" s="305"/>
      <c r="L681" s="305"/>
      <c r="M681" s="305"/>
      <c r="N681" s="305"/>
      <c r="O681" s="305"/>
      <c r="P681" s="305"/>
      <c r="Q681" s="305"/>
      <c r="R681" s="305"/>
      <c r="S681" s="305"/>
      <c r="T681" s="305"/>
      <c r="U681" s="305"/>
      <c r="V681" s="305"/>
      <c r="W681" s="305"/>
    </row>
    <row r="682" spans="3:23" s="143" customFormat="1">
      <c r="C682" s="305"/>
      <c r="D682" s="305"/>
      <c r="E682" s="305"/>
      <c r="F682" s="305"/>
      <c r="G682" s="305"/>
      <c r="H682" s="305"/>
      <c r="I682" s="305"/>
      <c r="J682" s="305"/>
      <c r="K682" s="305"/>
      <c r="L682" s="305"/>
      <c r="M682" s="305"/>
      <c r="N682" s="305"/>
      <c r="O682" s="305"/>
      <c r="P682" s="305"/>
      <c r="Q682" s="305"/>
      <c r="R682" s="305"/>
      <c r="S682" s="305"/>
      <c r="T682" s="305"/>
      <c r="U682" s="305"/>
      <c r="V682" s="305"/>
      <c r="W682" s="305"/>
    </row>
    <row r="683" spans="3:23" s="143" customFormat="1">
      <c r="C683" s="305"/>
      <c r="D683" s="305"/>
      <c r="E683" s="305"/>
      <c r="F683" s="305"/>
      <c r="G683" s="305"/>
      <c r="H683" s="305"/>
      <c r="I683" s="305"/>
      <c r="J683" s="305"/>
      <c r="K683" s="305"/>
      <c r="L683" s="305"/>
      <c r="M683" s="305"/>
      <c r="N683" s="305"/>
      <c r="O683" s="305"/>
      <c r="P683" s="305"/>
      <c r="Q683" s="305"/>
      <c r="R683" s="305"/>
      <c r="S683" s="305"/>
      <c r="T683" s="305"/>
      <c r="U683" s="305"/>
      <c r="V683" s="305"/>
      <c r="W683" s="305"/>
    </row>
    <row r="684" spans="3:23" s="143" customFormat="1">
      <c r="C684" s="305"/>
      <c r="D684" s="305"/>
      <c r="E684" s="305"/>
      <c r="F684" s="305"/>
      <c r="G684" s="305"/>
      <c r="H684" s="305"/>
      <c r="I684" s="305"/>
      <c r="J684" s="305"/>
      <c r="K684" s="305"/>
      <c r="L684" s="305"/>
      <c r="M684" s="305"/>
      <c r="N684" s="305"/>
      <c r="O684" s="305"/>
      <c r="P684" s="305"/>
      <c r="Q684" s="305"/>
      <c r="R684" s="305"/>
      <c r="S684" s="305"/>
      <c r="T684" s="305"/>
      <c r="U684" s="305"/>
      <c r="V684" s="305"/>
      <c r="W684" s="305"/>
    </row>
    <row r="685" spans="3:23" s="143" customFormat="1">
      <c r="C685" s="305"/>
      <c r="D685" s="305"/>
      <c r="E685" s="305"/>
      <c r="F685" s="305"/>
      <c r="G685" s="305"/>
      <c r="H685" s="305"/>
      <c r="I685" s="305"/>
      <c r="J685" s="305"/>
      <c r="K685" s="305"/>
      <c r="L685" s="305"/>
      <c r="M685" s="305"/>
      <c r="N685" s="305"/>
      <c r="O685" s="305"/>
      <c r="P685" s="305"/>
      <c r="Q685" s="305"/>
      <c r="R685" s="305"/>
      <c r="S685" s="305"/>
      <c r="T685" s="305"/>
      <c r="U685" s="305"/>
      <c r="V685" s="305"/>
      <c r="W685" s="305"/>
    </row>
    <row r="686" spans="3:23" s="143" customFormat="1">
      <c r="C686" s="305"/>
      <c r="D686" s="305"/>
      <c r="E686" s="305"/>
      <c r="F686" s="305"/>
      <c r="G686" s="305"/>
      <c r="H686" s="305"/>
      <c r="I686" s="305"/>
      <c r="J686" s="305"/>
      <c r="K686" s="305"/>
      <c r="L686" s="305"/>
      <c r="M686" s="305"/>
      <c r="N686" s="305"/>
      <c r="O686" s="305"/>
      <c r="P686" s="305"/>
      <c r="Q686" s="305"/>
      <c r="R686" s="305"/>
      <c r="S686" s="305"/>
      <c r="T686" s="305"/>
      <c r="U686" s="305"/>
      <c r="V686" s="305"/>
      <c r="W686" s="305"/>
    </row>
    <row r="687" spans="3:23" s="143" customFormat="1">
      <c r="C687" s="305"/>
      <c r="D687" s="305"/>
      <c r="E687" s="305"/>
      <c r="F687" s="305"/>
      <c r="G687" s="305"/>
      <c r="H687" s="305"/>
      <c r="I687" s="305"/>
      <c r="J687" s="305"/>
      <c r="K687" s="305"/>
      <c r="L687" s="305"/>
      <c r="M687" s="305"/>
      <c r="N687" s="305"/>
      <c r="O687" s="305"/>
      <c r="P687" s="305"/>
      <c r="Q687" s="305"/>
      <c r="R687" s="305"/>
      <c r="S687" s="305"/>
      <c r="T687" s="305"/>
      <c r="U687" s="305"/>
      <c r="V687" s="305"/>
      <c r="W687" s="305"/>
    </row>
    <row r="688" spans="3:23" s="143" customFormat="1">
      <c r="C688" s="305"/>
      <c r="D688" s="305"/>
      <c r="E688" s="305"/>
      <c r="F688" s="305"/>
      <c r="G688" s="305"/>
      <c r="H688" s="305"/>
      <c r="I688" s="305"/>
      <c r="J688" s="305"/>
      <c r="K688" s="305"/>
      <c r="L688" s="305"/>
      <c r="M688" s="305"/>
      <c r="N688" s="305"/>
      <c r="O688" s="305"/>
      <c r="P688" s="305"/>
      <c r="Q688" s="305"/>
      <c r="R688" s="305"/>
      <c r="S688" s="305"/>
      <c r="T688" s="305"/>
      <c r="U688" s="305"/>
      <c r="V688" s="305"/>
      <c r="W688" s="305"/>
    </row>
    <row r="689" spans="3:23" s="143" customFormat="1">
      <c r="C689" s="305"/>
      <c r="D689" s="305"/>
      <c r="E689" s="305"/>
      <c r="F689" s="305"/>
      <c r="G689" s="305"/>
      <c r="H689" s="305"/>
      <c r="I689" s="305"/>
      <c r="J689" s="305"/>
      <c r="K689" s="305"/>
      <c r="L689" s="305"/>
      <c r="M689" s="305"/>
      <c r="N689" s="305"/>
      <c r="O689" s="305"/>
      <c r="P689" s="305"/>
      <c r="Q689" s="305"/>
      <c r="R689" s="305"/>
      <c r="S689" s="305"/>
      <c r="T689" s="305"/>
      <c r="U689" s="305"/>
      <c r="V689" s="305"/>
      <c r="W689" s="305"/>
    </row>
    <row r="690" spans="3:23" s="143" customFormat="1">
      <c r="C690" s="305"/>
      <c r="D690" s="305"/>
      <c r="E690" s="305"/>
      <c r="F690" s="305"/>
      <c r="G690" s="305"/>
      <c r="H690" s="305"/>
      <c r="I690" s="305"/>
      <c r="J690" s="305"/>
      <c r="K690" s="305"/>
      <c r="L690" s="305"/>
      <c r="M690" s="305"/>
      <c r="N690" s="305"/>
      <c r="O690" s="305"/>
      <c r="P690" s="305"/>
      <c r="Q690" s="305"/>
      <c r="R690" s="305"/>
      <c r="S690" s="305"/>
      <c r="T690" s="305"/>
      <c r="U690" s="305"/>
      <c r="V690" s="305"/>
      <c r="W690" s="305"/>
    </row>
    <row r="691" spans="3:23" s="143" customFormat="1">
      <c r="C691" s="305"/>
      <c r="D691" s="305"/>
      <c r="E691" s="305"/>
      <c r="F691" s="305"/>
      <c r="G691" s="305"/>
      <c r="H691" s="305"/>
      <c r="I691" s="305"/>
      <c r="J691" s="305"/>
      <c r="K691" s="305"/>
      <c r="L691" s="305"/>
      <c r="M691" s="305"/>
      <c r="N691" s="305"/>
      <c r="O691" s="305"/>
      <c r="P691" s="305"/>
      <c r="Q691" s="305"/>
      <c r="R691" s="305"/>
      <c r="S691" s="305"/>
      <c r="T691" s="305"/>
      <c r="U691" s="305"/>
      <c r="V691" s="305"/>
      <c r="W691" s="305"/>
    </row>
    <row r="692" spans="3:23" s="143" customFormat="1">
      <c r="C692" s="305"/>
      <c r="D692" s="305"/>
      <c r="E692" s="305"/>
      <c r="F692" s="305"/>
      <c r="G692" s="305"/>
      <c r="H692" s="305"/>
      <c r="I692" s="305"/>
      <c r="J692" s="305"/>
      <c r="K692" s="305"/>
      <c r="L692" s="305"/>
      <c r="M692" s="305"/>
      <c r="N692" s="305"/>
      <c r="O692" s="305"/>
      <c r="P692" s="305"/>
      <c r="Q692" s="305"/>
      <c r="R692" s="305"/>
      <c r="S692" s="305"/>
      <c r="T692" s="305"/>
      <c r="U692" s="305"/>
      <c r="V692" s="305"/>
      <c r="W692" s="305"/>
    </row>
    <row r="693" spans="3:23" s="143" customFormat="1">
      <c r="C693" s="305"/>
      <c r="D693" s="305"/>
      <c r="E693" s="305"/>
      <c r="F693" s="305"/>
      <c r="G693" s="305"/>
      <c r="H693" s="305"/>
      <c r="I693" s="305"/>
      <c r="J693" s="305"/>
      <c r="K693" s="305"/>
      <c r="L693" s="305"/>
      <c r="M693" s="305"/>
      <c r="N693" s="305"/>
      <c r="O693" s="305"/>
      <c r="P693" s="305"/>
      <c r="Q693" s="305"/>
      <c r="R693" s="305"/>
      <c r="S693" s="305"/>
      <c r="T693" s="305"/>
      <c r="U693" s="305"/>
      <c r="V693" s="305"/>
      <c r="W693" s="305"/>
    </row>
    <row r="694" spans="3:23" s="143" customFormat="1">
      <c r="C694" s="305"/>
      <c r="D694" s="305"/>
      <c r="E694" s="305"/>
      <c r="F694" s="305"/>
      <c r="G694" s="305"/>
      <c r="H694" s="305"/>
      <c r="I694" s="305"/>
      <c r="J694" s="305"/>
      <c r="K694" s="305"/>
      <c r="L694" s="305"/>
      <c r="M694" s="305"/>
      <c r="N694" s="305"/>
      <c r="O694" s="305"/>
      <c r="P694" s="305"/>
      <c r="Q694" s="305"/>
      <c r="R694" s="305"/>
      <c r="S694" s="305"/>
      <c r="T694" s="305"/>
      <c r="U694" s="305"/>
      <c r="V694" s="305"/>
      <c r="W694" s="305"/>
    </row>
    <row r="695" spans="3:23" s="143" customFormat="1">
      <c r="C695" s="305"/>
      <c r="D695" s="305"/>
      <c r="E695" s="305"/>
      <c r="F695" s="305"/>
      <c r="G695" s="305"/>
      <c r="H695" s="305"/>
      <c r="I695" s="305"/>
      <c r="J695" s="305"/>
      <c r="K695" s="305"/>
      <c r="L695" s="305"/>
      <c r="M695" s="305"/>
      <c r="N695" s="305"/>
      <c r="O695" s="305"/>
      <c r="P695" s="305"/>
      <c r="Q695" s="305"/>
      <c r="R695" s="305"/>
      <c r="S695" s="305"/>
      <c r="T695" s="305"/>
      <c r="U695" s="305"/>
      <c r="V695" s="305"/>
      <c r="W695" s="305"/>
    </row>
    <row r="696" spans="3:23" s="143" customFormat="1">
      <c r="C696" s="305"/>
      <c r="D696" s="305"/>
      <c r="E696" s="305"/>
      <c r="F696" s="305"/>
      <c r="G696" s="305"/>
      <c r="H696" s="305"/>
      <c r="I696" s="305"/>
      <c r="J696" s="305"/>
      <c r="K696" s="305"/>
      <c r="L696" s="305"/>
      <c r="M696" s="305"/>
      <c r="N696" s="305"/>
      <c r="O696" s="305"/>
      <c r="P696" s="305"/>
      <c r="Q696" s="305"/>
      <c r="R696" s="305"/>
      <c r="S696" s="305"/>
      <c r="T696" s="305"/>
      <c r="U696" s="305"/>
      <c r="V696" s="305"/>
      <c r="W696" s="305"/>
    </row>
    <row r="697" spans="3:23" s="143" customFormat="1">
      <c r="C697" s="305"/>
      <c r="D697" s="305"/>
      <c r="E697" s="305"/>
      <c r="F697" s="305"/>
      <c r="G697" s="305"/>
      <c r="H697" s="305"/>
      <c r="I697" s="305"/>
      <c r="J697" s="305"/>
      <c r="K697" s="305"/>
      <c r="L697" s="305"/>
      <c r="M697" s="305"/>
      <c r="N697" s="305"/>
      <c r="O697" s="305"/>
      <c r="P697" s="305"/>
      <c r="Q697" s="305"/>
      <c r="R697" s="305"/>
      <c r="S697" s="305"/>
      <c r="T697" s="305"/>
      <c r="U697" s="305"/>
      <c r="V697" s="305"/>
      <c r="W697" s="305"/>
    </row>
    <row r="698" spans="3:23" s="143" customFormat="1">
      <c r="C698" s="305"/>
      <c r="D698" s="305"/>
      <c r="E698" s="305"/>
      <c r="F698" s="305"/>
      <c r="G698" s="305"/>
      <c r="H698" s="305"/>
      <c r="I698" s="305"/>
      <c r="J698" s="305"/>
      <c r="K698" s="305"/>
      <c r="L698" s="305"/>
      <c r="M698" s="305"/>
      <c r="N698" s="305"/>
      <c r="O698" s="305"/>
      <c r="P698" s="305"/>
      <c r="Q698" s="305"/>
      <c r="R698" s="305"/>
      <c r="S698" s="305"/>
      <c r="T698" s="305"/>
      <c r="U698" s="305"/>
      <c r="V698" s="305"/>
      <c r="W698" s="305"/>
    </row>
    <row r="699" spans="3:23" s="143" customFormat="1">
      <c r="C699" s="305"/>
      <c r="D699" s="305"/>
      <c r="E699" s="305"/>
      <c r="F699" s="305"/>
      <c r="G699" s="305"/>
      <c r="H699" s="305"/>
      <c r="I699" s="305"/>
      <c r="J699" s="305"/>
      <c r="K699" s="305"/>
      <c r="L699" s="305"/>
      <c r="M699" s="305"/>
      <c r="N699" s="305"/>
      <c r="O699" s="305"/>
      <c r="P699" s="305"/>
      <c r="Q699" s="305"/>
      <c r="R699" s="305"/>
      <c r="S699" s="305"/>
      <c r="T699" s="305"/>
      <c r="U699" s="305"/>
      <c r="V699" s="305"/>
      <c r="W699" s="305"/>
    </row>
    <row r="700" spans="3:23" s="143" customFormat="1">
      <c r="C700" s="305"/>
      <c r="D700" s="305"/>
      <c r="E700" s="305"/>
      <c r="F700" s="305"/>
      <c r="G700" s="305"/>
      <c r="H700" s="305"/>
      <c r="I700" s="305"/>
      <c r="J700" s="305"/>
      <c r="K700" s="305"/>
      <c r="L700" s="305"/>
      <c r="M700" s="305"/>
      <c r="N700" s="305"/>
      <c r="O700" s="305"/>
      <c r="P700" s="305"/>
      <c r="Q700" s="305"/>
      <c r="R700" s="305"/>
      <c r="S700" s="305"/>
      <c r="T700" s="305"/>
      <c r="U700" s="305"/>
      <c r="V700" s="305"/>
      <c r="W700" s="305"/>
    </row>
    <row r="701" spans="3:23" s="143" customFormat="1">
      <c r="C701" s="305"/>
      <c r="D701" s="305"/>
      <c r="E701" s="305"/>
      <c r="F701" s="305"/>
      <c r="G701" s="305"/>
      <c r="H701" s="305"/>
      <c r="I701" s="305"/>
      <c r="J701" s="305"/>
      <c r="K701" s="305"/>
      <c r="L701" s="305"/>
      <c r="M701" s="305"/>
      <c r="N701" s="305"/>
      <c r="O701" s="305"/>
      <c r="P701" s="305"/>
      <c r="Q701" s="305"/>
      <c r="R701" s="305"/>
      <c r="S701" s="305"/>
      <c r="T701" s="305"/>
      <c r="U701" s="305"/>
      <c r="V701" s="305"/>
      <c r="W701" s="305"/>
    </row>
    <row r="702" spans="3:23" s="143" customFormat="1">
      <c r="C702" s="305"/>
      <c r="D702" s="305"/>
      <c r="E702" s="305"/>
      <c r="F702" s="305"/>
      <c r="G702" s="305"/>
      <c r="H702" s="305"/>
      <c r="I702" s="305"/>
      <c r="J702" s="305"/>
      <c r="K702" s="305"/>
      <c r="L702" s="305"/>
      <c r="M702" s="305"/>
      <c r="N702" s="305"/>
      <c r="O702" s="305"/>
      <c r="P702" s="305"/>
      <c r="Q702" s="305"/>
      <c r="R702" s="305"/>
      <c r="S702" s="305"/>
      <c r="T702" s="305"/>
      <c r="U702" s="305"/>
      <c r="V702" s="305"/>
      <c r="W702" s="305"/>
    </row>
    <row r="703" spans="3:23" s="143" customFormat="1">
      <c r="C703" s="305"/>
      <c r="D703" s="305"/>
      <c r="E703" s="305"/>
      <c r="F703" s="305"/>
      <c r="G703" s="305"/>
      <c r="H703" s="305"/>
      <c r="I703" s="305"/>
      <c r="J703" s="305"/>
      <c r="K703" s="305"/>
      <c r="L703" s="305"/>
      <c r="M703" s="305"/>
      <c r="N703" s="305"/>
      <c r="O703" s="305"/>
      <c r="P703" s="305"/>
      <c r="Q703" s="305"/>
      <c r="R703" s="305"/>
      <c r="S703" s="305"/>
      <c r="T703" s="305"/>
      <c r="U703" s="305"/>
      <c r="V703" s="305"/>
      <c r="W703" s="305"/>
    </row>
    <row r="704" spans="3:23" s="143" customFormat="1">
      <c r="C704" s="305"/>
      <c r="D704" s="305"/>
      <c r="E704" s="305"/>
      <c r="F704" s="305"/>
      <c r="G704" s="305"/>
      <c r="H704" s="305"/>
      <c r="I704" s="305"/>
      <c r="J704" s="305"/>
      <c r="K704" s="305"/>
      <c r="L704" s="305"/>
      <c r="M704" s="305"/>
      <c r="N704" s="305"/>
      <c r="O704" s="305"/>
      <c r="P704" s="305"/>
      <c r="Q704" s="305"/>
      <c r="R704" s="305"/>
      <c r="S704" s="305"/>
      <c r="T704" s="305"/>
      <c r="U704" s="305"/>
      <c r="V704" s="305"/>
      <c r="W704" s="305"/>
    </row>
    <row r="705" spans="3:23" s="143" customFormat="1">
      <c r="C705" s="305"/>
      <c r="D705" s="305"/>
      <c r="E705" s="305"/>
      <c r="F705" s="305"/>
      <c r="G705" s="305"/>
      <c r="H705" s="305"/>
      <c r="I705" s="305"/>
      <c r="J705" s="305"/>
      <c r="K705" s="305"/>
      <c r="L705" s="305"/>
      <c r="M705" s="305"/>
      <c r="N705" s="305"/>
      <c r="O705" s="305"/>
      <c r="P705" s="305"/>
      <c r="Q705" s="305"/>
      <c r="R705" s="305"/>
      <c r="S705" s="305"/>
      <c r="T705" s="305"/>
      <c r="U705" s="305"/>
      <c r="V705" s="305"/>
      <c r="W705" s="305"/>
    </row>
    <row r="706" spans="3:23" s="143" customFormat="1">
      <c r="C706" s="305"/>
      <c r="D706" s="305"/>
      <c r="E706" s="305"/>
      <c r="F706" s="305"/>
      <c r="G706" s="305"/>
      <c r="H706" s="305"/>
      <c r="I706" s="305"/>
      <c r="J706" s="305"/>
      <c r="K706" s="305"/>
      <c r="L706" s="305"/>
      <c r="M706" s="305"/>
      <c r="N706" s="305"/>
      <c r="O706" s="305"/>
      <c r="P706" s="305"/>
      <c r="Q706" s="305"/>
      <c r="R706" s="305"/>
      <c r="S706" s="305"/>
      <c r="T706" s="305"/>
      <c r="U706" s="305"/>
      <c r="V706" s="305"/>
      <c r="W706" s="305"/>
    </row>
    <row r="707" spans="3:23" s="143" customFormat="1">
      <c r="C707" s="305"/>
      <c r="D707" s="305"/>
      <c r="E707" s="305"/>
      <c r="F707" s="305"/>
      <c r="G707" s="305"/>
      <c r="H707" s="305"/>
      <c r="I707" s="305"/>
      <c r="J707" s="305"/>
      <c r="K707" s="305"/>
      <c r="L707" s="305"/>
      <c r="M707" s="305"/>
      <c r="N707" s="305"/>
      <c r="O707" s="305"/>
      <c r="P707" s="305"/>
      <c r="Q707" s="305"/>
      <c r="R707" s="305"/>
      <c r="S707" s="305"/>
      <c r="T707" s="305"/>
      <c r="U707" s="305"/>
      <c r="V707" s="305"/>
      <c r="W707" s="305"/>
    </row>
    <row r="708" spans="3:23" s="143" customFormat="1">
      <c r="C708" s="305"/>
      <c r="D708" s="305"/>
      <c r="E708" s="305"/>
      <c r="F708" s="305"/>
      <c r="G708" s="305"/>
      <c r="H708" s="305"/>
      <c r="I708" s="305"/>
      <c r="J708" s="305"/>
      <c r="K708" s="305"/>
      <c r="L708" s="305"/>
      <c r="M708" s="305"/>
      <c r="N708" s="305"/>
      <c r="O708" s="305"/>
      <c r="P708" s="305"/>
      <c r="Q708" s="305"/>
      <c r="R708" s="305"/>
      <c r="S708" s="305"/>
      <c r="T708" s="305"/>
      <c r="U708" s="305"/>
      <c r="V708" s="305"/>
      <c r="W708" s="305"/>
    </row>
    <row r="709" spans="3:23" s="143" customFormat="1">
      <c r="C709" s="305"/>
      <c r="D709" s="305"/>
      <c r="E709" s="305"/>
      <c r="F709" s="305"/>
      <c r="G709" s="305"/>
      <c r="H709" s="305"/>
      <c r="I709" s="305"/>
      <c r="J709" s="305"/>
      <c r="K709" s="305"/>
      <c r="L709" s="305"/>
      <c r="M709" s="305"/>
      <c r="N709" s="305"/>
      <c r="O709" s="305"/>
      <c r="P709" s="305"/>
      <c r="Q709" s="305"/>
      <c r="R709" s="305"/>
      <c r="S709" s="305"/>
      <c r="T709" s="305"/>
      <c r="U709" s="305"/>
      <c r="V709" s="305"/>
      <c r="W709" s="305"/>
    </row>
    <row r="710" spans="3:23" s="143" customFormat="1">
      <c r="C710" s="305"/>
      <c r="D710" s="305"/>
      <c r="E710" s="305"/>
      <c r="F710" s="305"/>
      <c r="G710" s="305"/>
      <c r="H710" s="305"/>
      <c r="I710" s="305"/>
      <c r="J710" s="305"/>
      <c r="K710" s="305"/>
      <c r="L710" s="305"/>
      <c r="M710" s="305"/>
      <c r="N710" s="305"/>
      <c r="O710" s="305"/>
      <c r="P710" s="305"/>
      <c r="Q710" s="305"/>
      <c r="R710" s="305"/>
      <c r="S710" s="305"/>
      <c r="T710" s="305"/>
      <c r="U710" s="305"/>
      <c r="V710" s="305"/>
      <c r="W710" s="305"/>
    </row>
    <row r="711" spans="3:23" s="143" customFormat="1">
      <c r="C711" s="305"/>
      <c r="D711" s="305"/>
      <c r="E711" s="305"/>
      <c r="F711" s="305"/>
      <c r="G711" s="305"/>
      <c r="H711" s="305"/>
      <c r="I711" s="305"/>
      <c r="J711" s="305"/>
      <c r="K711" s="305"/>
      <c r="L711" s="305"/>
      <c r="M711" s="305"/>
      <c r="N711" s="305"/>
      <c r="O711" s="305"/>
      <c r="P711" s="305"/>
      <c r="Q711" s="305"/>
      <c r="R711" s="305"/>
      <c r="S711" s="305"/>
      <c r="T711" s="305"/>
      <c r="U711" s="305"/>
      <c r="V711" s="305"/>
      <c r="W711" s="305"/>
    </row>
    <row r="712" spans="3:23" s="143" customFormat="1">
      <c r="C712" s="305"/>
      <c r="D712" s="305"/>
      <c r="E712" s="305"/>
      <c r="F712" s="305"/>
      <c r="G712" s="305"/>
      <c r="H712" s="305"/>
      <c r="I712" s="305"/>
      <c r="J712" s="305"/>
      <c r="K712" s="305"/>
      <c r="L712" s="305"/>
      <c r="M712" s="305"/>
      <c r="N712" s="305"/>
      <c r="O712" s="305"/>
      <c r="P712" s="305"/>
      <c r="Q712" s="305"/>
      <c r="R712" s="305"/>
      <c r="S712" s="305"/>
      <c r="T712" s="305"/>
      <c r="U712" s="305"/>
      <c r="V712" s="305"/>
      <c r="W712" s="305"/>
    </row>
    <row r="713" spans="3:23" s="143" customFormat="1">
      <c r="C713" s="305"/>
      <c r="D713" s="305"/>
      <c r="E713" s="305"/>
      <c r="F713" s="305"/>
      <c r="G713" s="305"/>
      <c r="H713" s="305"/>
      <c r="I713" s="305"/>
      <c r="J713" s="305"/>
      <c r="K713" s="305"/>
      <c r="L713" s="305"/>
      <c r="M713" s="305"/>
      <c r="N713" s="305"/>
      <c r="O713" s="305"/>
      <c r="P713" s="305"/>
      <c r="Q713" s="305"/>
      <c r="R713" s="305"/>
      <c r="S713" s="305"/>
      <c r="T713" s="305"/>
      <c r="U713" s="305"/>
      <c r="V713" s="305"/>
      <c r="W713" s="305"/>
    </row>
    <row r="714" spans="3:23" s="143" customFormat="1">
      <c r="C714" s="305"/>
      <c r="D714" s="305"/>
      <c r="E714" s="305"/>
      <c r="F714" s="305"/>
      <c r="G714" s="305"/>
      <c r="H714" s="305"/>
      <c r="I714" s="305"/>
      <c r="J714" s="305"/>
      <c r="K714" s="305"/>
      <c r="L714" s="305"/>
      <c r="M714" s="305"/>
      <c r="N714" s="305"/>
      <c r="O714" s="305"/>
      <c r="P714" s="305"/>
      <c r="Q714" s="305"/>
      <c r="R714" s="305"/>
      <c r="S714" s="305"/>
      <c r="T714" s="305"/>
      <c r="U714" s="305"/>
      <c r="V714" s="305"/>
      <c r="W714" s="305"/>
    </row>
    <row r="715" spans="3:23" s="143" customFormat="1">
      <c r="C715" s="305"/>
      <c r="D715" s="305"/>
      <c r="E715" s="305"/>
      <c r="F715" s="305"/>
      <c r="G715" s="305"/>
      <c r="H715" s="305"/>
      <c r="I715" s="305"/>
      <c r="J715" s="305"/>
      <c r="K715" s="305"/>
      <c r="L715" s="305"/>
      <c r="M715" s="305"/>
      <c r="N715" s="305"/>
      <c r="O715" s="305"/>
      <c r="P715" s="305"/>
      <c r="Q715" s="305"/>
      <c r="R715" s="305"/>
      <c r="S715" s="305"/>
      <c r="T715" s="305"/>
      <c r="U715" s="305"/>
      <c r="V715" s="305"/>
      <c r="W715" s="305"/>
    </row>
    <row r="716" spans="3:23" s="143" customFormat="1">
      <c r="C716" s="305"/>
      <c r="D716" s="305"/>
      <c r="E716" s="305"/>
      <c r="F716" s="305"/>
      <c r="G716" s="305"/>
      <c r="H716" s="305"/>
      <c r="I716" s="305"/>
      <c r="J716" s="305"/>
      <c r="K716" s="305"/>
      <c r="L716" s="305"/>
      <c r="M716" s="305"/>
      <c r="N716" s="305"/>
      <c r="O716" s="305"/>
      <c r="P716" s="305"/>
      <c r="Q716" s="305"/>
      <c r="R716" s="305"/>
      <c r="S716" s="305"/>
      <c r="T716" s="305"/>
      <c r="U716" s="305"/>
      <c r="V716" s="305"/>
      <c r="W716" s="305"/>
    </row>
    <row r="717" spans="3:23" s="143" customFormat="1">
      <c r="C717" s="305"/>
      <c r="D717" s="305"/>
      <c r="E717" s="305"/>
      <c r="F717" s="305"/>
      <c r="G717" s="305"/>
      <c r="H717" s="305"/>
      <c r="I717" s="305"/>
      <c r="J717" s="305"/>
      <c r="K717" s="305"/>
      <c r="L717" s="305"/>
      <c r="M717" s="305"/>
      <c r="N717" s="305"/>
      <c r="O717" s="305"/>
      <c r="P717" s="305"/>
      <c r="Q717" s="305"/>
      <c r="R717" s="305"/>
      <c r="S717" s="305"/>
      <c r="T717" s="305"/>
      <c r="U717" s="305"/>
      <c r="V717" s="305"/>
      <c r="W717" s="305"/>
    </row>
    <row r="718" spans="3:23" s="143" customFormat="1">
      <c r="C718" s="305"/>
      <c r="D718" s="305"/>
      <c r="E718" s="305"/>
      <c r="F718" s="305"/>
      <c r="G718" s="305"/>
      <c r="H718" s="305"/>
      <c r="I718" s="305"/>
      <c r="J718" s="305"/>
      <c r="K718" s="305"/>
      <c r="L718" s="305"/>
      <c r="M718" s="305"/>
      <c r="N718" s="305"/>
      <c r="O718" s="305"/>
      <c r="P718" s="305"/>
      <c r="Q718" s="305"/>
      <c r="R718" s="305"/>
      <c r="S718" s="305"/>
      <c r="T718" s="305"/>
      <c r="U718" s="305"/>
      <c r="V718" s="305"/>
      <c r="W718" s="305"/>
    </row>
    <row r="719" spans="3:23" s="143" customFormat="1">
      <c r="C719" s="305"/>
      <c r="D719" s="305"/>
      <c r="E719" s="305"/>
      <c r="F719" s="305"/>
      <c r="G719" s="305"/>
      <c r="H719" s="305"/>
      <c r="I719" s="305"/>
      <c r="J719" s="305"/>
      <c r="K719" s="305"/>
      <c r="L719" s="305"/>
      <c r="M719" s="305"/>
      <c r="N719" s="305"/>
      <c r="O719" s="305"/>
      <c r="P719" s="305"/>
      <c r="Q719" s="305"/>
      <c r="R719" s="305"/>
      <c r="S719" s="305"/>
      <c r="T719" s="305"/>
      <c r="U719" s="305"/>
      <c r="V719" s="305"/>
      <c r="W719" s="305"/>
    </row>
    <row r="720" spans="3:23" s="143" customFormat="1">
      <c r="C720" s="305"/>
      <c r="D720" s="305"/>
      <c r="E720" s="305"/>
      <c r="F720" s="305"/>
      <c r="G720" s="305"/>
      <c r="H720" s="305"/>
      <c r="I720" s="305"/>
      <c r="J720" s="305"/>
      <c r="K720" s="305"/>
      <c r="L720" s="305"/>
      <c r="M720" s="305"/>
      <c r="N720" s="305"/>
      <c r="O720" s="305"/>
      <c r="P720" s="305"/>
      <c r="Q720" s="305"/>
      <c r="R720" s="305"/>
      <c r="S720" s="305"/>
      <c r="T720" s="305"/>
      <c r="U720" s="305"/>
      <c r="V720" s="305"/>
      <c r="W720" s="305"/>
    </row>
    <row r="721" spans="3:23" s="143" customFormat="1">
      <c r="C721" s="305"/>
      <c r="D721" s="305"/>
      <c r="E721" s="305"/>
      <c r="F721" s="305"/>
      <c r="G721" s="305"/>
      <c r="H721" s="305"/>
      <c r="I721" s="305"/>
      <c r="J721" s="305"/>
      <c r="K721" s="305"/>
      <c r="L721" s="305"/>
      <c r="M721" s="305"/>
      <c r="N721" s="305"/>
      <c r="O721" s="305"/>
      <c r="P721" s="305"/>
      <c r="Q721" s="305"/>
      <c r="R721" s="305"/>
      <c r="S721" s="305"/>
      <c r="T721" s="305"/>
      <c r="U721" s="305"/>
      <c r="V721" s="305"/>
      <c r="W721" s="305"/>
    </row>
    <row r="722" spans="3:23" s="143" customFormat="1">
      <c r="C722" s="305"/>
      <c r="D722" s="305"/>
      <c r="E722" s="305"/>
      <c r="F722" s="305"/>
      <c r="G722" s="305"/>
      <c r="H722" s="305"/>
      <c r="I722" s="305"/>
      <c r="J722" s="305"/>
      <c r="K722" s="305"/>
      <c r="L722" s="305"/>
      <c r="M722" s="305"/>
      <c r="N722" s="305"/>
      <c r="O722" s="305"/>
      <c r="P722" s="305"/>
      <c r="Q722" s="305"/>
      <c r="R722" s="305"/>
      <c r="S722" s="305"/>
      <c r="T722" s="305"/>
      <c r="U722" s="305"/>
      <c r="V722" s="305"/>
      <c r="W722" s="305"/>
    </row>
    <row r="723" spans="3:23" s="143" customFormat="1">
      <c r="C723" s="305"/>
      <c r="D723" s="305"/>
      <c r="E723" s="305"/>
      <c r="F723" s="305"/>
      <c r="G723" s="305"/>
      <c r="H723" s="305"/>
      <c r="I723" s="305"/>
      <c r="J723" s="305"/>
      <c r="K723" s="305"/>
      <c r="L723" s="305"/>
      <c r="M723" s="305"/>
      <c r="N723" s="305"/>
      <c r="O723" s="305"/>
      <c r="P723" s="305"/>
      <c r="Q723" s="305"/>
      <c r="R723" s="305"/>
      <c r="S723" s="305"/>
      <c r="T723" s="305"/>
      <c r="U723" s="305"/>
      <c r="V723" s="305"/>
      <c r="W723" s="305"/>
    </row>
    <row r="724" spans="3:23" s="143" customFormat="1">
      <c r="C724" s="305"/>
      <c r="D724" s="305"/>
      <c r="E724" s="305"/>
      <c r="F724" s="305"/>
      <c r="G724" s="305"/>
      <c r="H724" s="305"/>
      <c r="I724" s="305"/>
      <c r="J724" s="305"/>
      <c r="K724" s="305"/>
      <c r="L724" s="305"/>
      <c r="M724" s="305"/>
      <c r="N724" s="305"/>
      <c r="O724" s="305"/>
      <c r="P724" s="305"/>
      <c r="Q724" s="305"/>
      <c r="R724" s="305"/>
      <c r="S724" s="305"/>
      <c r="T724" s="305"/>
      <c r="U724" s="305"/>
      <c r="V724" s="305"/>
      <c r="W724" s="305"/>
    </row>
    <row r="725" spans="3:23" s="143" customFormat="1">
      <c r="C725" s="305"/>
      <c r="D725" s="305"/>
      <c r="E725" s="305"/>
      <c r="F725" s="305"/>
      <c r="G725" s="305"/>
      <c r="H725" s="305"/>
      <c r="I725" s="305"/>
      <c r="J725" s="305"/>
      <c r="K725" s="305"/>
      <c r="L725" s="305"/>
      <c r="M725" s="305"/>
      <c r="N725" s="305"/>
      <c r="O725" s="305"/>
      <c r="P725" s="305"/>
      <c r="Q725" s="305"/>
      <c r="R725" s="305"/>
      <c r="S725" s="305"/>
      <c r="T725" s="305"/>
      <c r="U725" s="305"/>
      <c r="V725" s="305"/>
      <c r="W725" s="305"/>
    </row>
    <row r="726" spans="3:23" s="143" customFormat="1">
      <c r="C726" s="305"/>
      <c r="D726" s="305"/>
      <c r="E726" s="305"/>
      <c r="F726" s="305"/>
      <c r="G726" s="305"/>
      <c r="H726" s="305"/>
      <c r="I726" s="305"/>
      <c r="J726" s="305"/>
      <c r="K726" s="305"/>
      <c r="L726" s="305"/>
      <c r="M726" s="305"/>
      <c r="N726" s="305"/>
      <c r="O726" s="305"/>
      <c r="P726" s="305"/>
      <c r="Q726" s="305"/>
      <c r="R726" s="305"/>
      <c r="S726" s="305"/>
      <c r="T726" s="305"/>
      <c r="U726" s="305"/>
      <c r="V726" s="305"/>
      <c r="W726" s="305"/>
    </row>
    <row r="727" spans="3:23" s="143" customFormat="1">
      <c r="C727" s="305"/>
      <c r="D727" s="305"/>
      <c r="E727" s="305"/>
      <c r="F727" s="305"/>
      <c r="G727" s="305"/>
      <c r="H727" s="305"/>
      <c r="I727" s="305"/>
      <c r="J727" s="305"/>
      <c r="K727" s="305"/>
      <c r="L727" s="305"/>
      <c r="M727" s="305"/>
      <c r="N727" s="305"/>
      <c r="O727" s="305"/>
      <c r="P727" s="305"/>
      <c r="Q727" s="305"/>
      <c r="R727" s="305"/>
      <c r="S727" s="305"/>
      <c r="T727" s="305"/>
      <c r="U727" s="305"/>
      <c r="V727" s="305"/>
      <c r="W727" s="305"/>
    </row>
    <row r="728" spans="3:23" s="143" customFormat="1">
      <c r="C728" s="305"/>
      <c r="D728" s="305"/>
      <c r="E728" s="305"/>
      <c r="F728" s="305"/>
      <c r="G728" s="305"/>
      <c r="H728" s="305"/>
      <c r="I728" s="305"/>
      <c r="J728" s="305"/>
      <c r="K728" s="305"/>
      <c r="L728" s="305"/>
      <c r="M728" s="305"/>
      <c r="N728" s="305"/>
      <c r="O728" s="305"/>
      <c r="P728" s="305"/>
      <c r="Q728" s="305"/>
      <c r="R728" s="305"/>
      <c r="S728" s="305"/>
      <c r="T728" s="305"/>
      <c r="U728" s="305"/>
      <c r="V728" s="305"/>
      <c r="W728" s="305"/>
    </row>
    <row r="729" spans="3:23" s="143" customFormat="1">
      <c r="C729" s="305"/>
      <c r="D729" s="305"/>
      <c r="E729" s="305"/>
      <c r="F729" s="305"/>
      <c r="G729" s="305"/>
      <c r="H729" s="305"/>
      <c r="I729" s="305"/>
      <c r="J729" s="305"/>
      <c r="K729" s="305"/>
      <c r="L729" s="305"/>
      <c r="M729" s="305"/>
      <c r="N729" s="305"/>
      <c r="O729" s="305"/>
      <c r="P729" s="305"/>
      <c r="Q729" s="305"/>
      <c r="R729" s="305"/>
      <c r="S729" s="305"/>
      <c r="T729" s="305"/>
      <c r="U729" s="305"/>
      <c r="V729" s="305"/>
      <c r="W729" s="305"/>
    </row>
    <row r="730" spans="3:23" s="143" customFormat="1">
      <c r="C730" s="305"/>
      <c r="D730" s="305"/>
      <c r="E730" s="305"/>
      <c r="F730" s="305"/>
      <c r="G730" s="305"/>
      <c r="H730" s="305"/>
      <c r="I730" s="305"/>
      <c r="J730" s="305"/>
      <c r="K730" s="305"/>
      <c r="L730" s="305"/>
      <c r="M730" s="305"/>
      <c r="N730" s="305"/>
      <c r="O730" s="305"/>
      <c r="P730" s="305"/>
      <c r="Q730" s="305"/>
      <c r="R730" s="305"/>
      <c r="S730" s="305"/>
      <c r="T730" s="305"/>
      <c r="U730" s="305"/>
      <c r="V730" s="305"/>
      <c r="W730" s="305"/>
    </row>
    <row r="731" spans="3:23" s="143" customFormat="1">
      <c r="C731" s="305"/>
      <c r="D731" s="305"/>
      <c r="E731" s="305"/>
      <c r="F731" s="305"/>
      <c r="G731" s="305"/>
      <c r="H731" s="305"/>
      <c r="I731" s="305"/>
      <c r="J731" s="305"/>
      <c r="K731" s="305"/>
      <c r="L731" s="305"/>
      <c r="M731" s="305"/>
      <c r="N731" s="305"/>
      <c r="O731" s="305"/>
      <c r="P731" s="305"/>
      <c r="Q731" s="305"/>
      <c r="R731" s="305"/>
      <c r="S731" s="305"/>
      <c r="T731" s="305"/>
      <c r="U731" s="305"/>
      <c r="V731" s="305"/>
      <c r="W731" s="305"/>
    </row>
    <row r="732" spans="3:23" s="143" customFormat="1">
      <c r="C732" s="305"/>
      <c r="D732" s="305"/>
      <c r="E732" s="305"/>
      <c r="F732" s="305"/>
      <c r="G732" s="305"/>
      <c r="H732" s="305"/>
      <c r="I732" s="305"/>
      <c r="J732" s="305"/>
      <c r="K732" s="305"/>
      <c r="L732" s="305"/>
      <c r="M732" s="305"/>
      <c r="N732" s="305"/>
      <c r="O732" s="305"/>
      <c r="P732" s="305"/>
      <c r="Q732" s="305"/>
      <c r="R732" s="305"/>
      <c r="S732" s="305"/>
      <c r="T732" s="305"/>
      <c r="U732" s="305"/>
      <c r="V732" s="305"/>
      <c r="W732" s="305"/>
    </row>
    <row r="733" spans="3:23" s="143" customFormat="1">
      <c r="C733" s="305"/>
      <c r="D733" s="305"/>
      <c r="E733" s="305"/>
      <c r="F733" s="305"/>
      <c r="G733" s="305"/>
      <c r="H733" s="305"/>
      <c r="I733" s="305"/>
      <c r="J733" s="305"/>
      <c r="K733" s="305"/>
      <c r="L733" s="305"/>
      <c r="M733" s="305"/>
      <c r="N733" s="305"/>
      <c r="O733" s="305"/>
      <c r="P733" s="305"/>
      <c r="Q733" s="305"/>
      <c r="R733" s="305"/>
      <c r="S733" s="305"/>
      <c r="T733" s="305"/>
      <c r="U733" s="305"/>
      <c r="V733" s="305"/>
      <c r="W733" s="305"/>
    </row>
    <row r="734" spans="3:23" s="143" customFormat="1">
      <c r="C734" s="305"/>
      <c r="D734" s="305"/>
      <c r="E734" s="305"/>
      <c r="F734" s="305"/>
      <c r="G734" s="305"/>
      <c r="H734" s="305"/>
      <c r="I734" s="305"/>
      <c r="J734" s="305"/>
      <c r="K734" s="305"/>
      <c r="L734" s="305"/>
      <c r="M734" s="305"/>
      <c r="N734" s="305"/>
      <c r="O734" s="305"/>
      <c r="P734" s="305"/>
      <c r="Q734" s="305"/>
      <c r="R734" s="305"/>
      <c r="S734" s="305"/>
      <c r="T734" s="305"/>
      <c r="U734" s="305"/>
      <c r="V734" s="305"/>
      <c r="W734" s="305"/>
    </row>
    <row r="735" spans="3:23" s="143" customFormat="1">
      <c r="C735" s="305"/>
      <c r="D735" s="305"/>
      <c r="E735" s="305"/>
      <c r="F735" s="305"/>
      <c r="G735" s="305"/>
      <c r="H735" s="305"/>
      <c r="I735" s="305"/>
      <c r="J735" s="305"/>
      <c r="K735" s="305"/>
      <c r="L735" s="305"/>
      <c r="M735" s="305"/>
      <c r="N735" s="305"/>
      <c r="O735" s="305"/>
      <c r="P735" s="305"/>
      <c r="Q735" s="305"/>
      <c r="R735" s="305"/>
      <c r="S735" s="305"/>
      <c r="T735" s="305"/>
      <c r="U735" s="305"/>
      <c r="V735" s="305"/>
      <c r="W735" s="305"/>
    </row>
    <row r="736" spans="3:23" s="143" customFormat="1">
      <c r="C736" s="305"/>
      <c r="D736" s="305"/>
      <c r="E736" s="305"/>
      <c r="F736" s="305"/>
      <c r="G736" s="305"/>
      <c r="H736" s="305"/>
      <c r="I736" s="305"/>
      <c r="J736" s="305"/>
      <c r="K736" s="305"/>
      <c r="L736" s="305"/>
      <c r="M736" s="305"/>
      <c r="N736" s="305"/>
      <c r="O736" s="305"/>
      <c r="P736" s="305"/>
      <c r="Q736" s="305"/>
      <c r="R736" s="305"/>
      <c r="S736" s="305"/>
      <c r="T736" s="305"/>
      <c r="U736" s="305"/>
      <c r="V736" s="305"/>
      <c r="W736" s="305"/>
    </row>
    <row r="737" spans="3:23" s="143" customFormat="1">
      <c r="C737" s="305"/>
      <c r="D737" s="305"/>
      <c r="E737" s="305"/>
      <c r="F737" s="305"/>
      <c r="G737" s="305"/>
      <c r="H737" s="305"/>
      <c r="I737" s="305"/>
      <c r="J737" s="305"/>
      <c r="K737" s="305"/>
      <c r="L737" s="305"/>
      <c r="M737" s="305"/>
      <c r="N737" s="305"/>
      <c r="O737" s="305"/>
      <c r="P737" s="305"/>
      <c r="Q737" s="305"/>
      <c r="R737" s="305"/>
      <c r="S737" s="305"/>
      <c r="T737" s="305"/>
      <c r="U737" s="305"/>
      <c r="V737" s="305"/>
      <c r="W737" s="305"/>
    </row>
    <row r="738" spans="3:23" s="143" customFormat="1">
      <c r="C738" s="305"/>
      <c r="D738" s="305"/>
      <c r="E738" s="305"/>
      <c r="F738" s="305"/>
      <c r="G738" s="305"/>
      <c r="H738" s="305"/>
      <c r="I738" s="305"/>
      <c r="J738" s="305"/>
      <c r="K738" s="305"/>
      <c r="L738" s="305"/>
      <c r="M738" s="305"/>
      <c r="N738" s="305"/>
      <c r="O738" s="305"/>
      <c r="P738" s="305"/>
      <c r="Q738" s="305"/>
      <c r="R738" s="305"/>
      <c r="S738" s="305"/>
      <c r="T738" s="305"/>
      <c r="U738" s="305"/>
      <c r="V738" s="305"/>
      <c r="W738" s="305"/>
    </row>
    <row r="739" spans="3:23" s="143" customFormat="1">
      <c r="C739" s="305"/>
      <c r="D739" s="305"/>
      <c r="E739" s="305"/>
      <c r="F739" s="305"/>
      <c r="G739" s="305"/>
      <c r="H739" s="305"/>
      <c r="I739" s="305"/>
      <c r="J739" s="305"/>
      <c r="K739" s="305"/>
      <c r="L739" s="305"/>
      <c r="M739" s="305"/>
      <c r="N739" s="305"/>
      <c r="O739" s="305"/>
      <c r="P739" s="305"/>
      <c r="Q739" s="305"/>
      <c r="R739" s="305"/>
      <c r="S739" s="305"/>
      <c r="T739" s="305"/>
      <c r="U739" s="305"/>
      <c r="V739" s="305"/>
      <c r="W739" s="305"/>
    </row>
    <row r="740" spans="3:23" s="143" customFormat="1">
      <c r="C740" s="305"/>
      <c r="D740" s="305"/>
      <c r="E740" s="305"/>
      <c r="F740" s="305"/>
      <c r="G740" s="305"/>
      <c r="H740" s="305"/>
      <c r="I740" s="305"/>
      <c r="J740" s="305"/>
      <c r="K740" s="305"/>
      <c r="L740" s="305"/>
      <c r="M740" s="305"/>
      <c r="N740" s="305"/>
      <c r="O740" s="305"/>
      <c r="P740" s="305"/>
      <c r="Q740" s="305"/>
      <c r="R740" s="305"/>
      <c r="S740" s="305"/>
      <c r="T740" s="305"/>
      <c r="U740" s="305"/>
      <c r="V740" s="305"/>
      <c r="W740" s="305"/>
    </row>
    <row r="741" spans="3:23" s="143" customFormat="1">
      <c r="C741" s="305"/>
      <c r="D741" s="305"/>
      <c r="E741" s="305"/>
      <c r="F741" s="305"/>
      <c r="G741" s="305"/>
      <c r="H741" s="305"/>
      <c r="I741" s="305"/>
      <c r="J741" s="305"/>
      <c r="K741" s="305"/>
      <c r="L741" s="305"/>
      <c r="M741" s="305"/>
      <c r="N741" s="305"/>
      <c r="O741" s="305"/>
      <c r="P741" s="305"/>
      <c r="Q741" s="305"/>
      <c r="R741" s="305"/>
      <c r="S741" s="305"/>
      <c r="T741" s="305"/>
      <c r="U741" s="305"/>
      <c r="V741" s="305"/>
      <c r="W741" s="305"/>
    </row>
    <row r="742" spans="3:23" s="143" customFormat="1">
      <c r="C742" s="305"/>
      <c r="D742" s="305"/>
      <c r="E742" s="305"/>
      <c r="F742" s="305"/>
      <c r="G742" s="305"/>
      <c r="H742" s="305"/>
      <c r="I742" s="305"/>
      <c r="J742" s="305"/>
      <c r="K742" s="305"/>
      <c r="L742" s="305"/>
      <c r="M742" s="305"/>
      <c r="N742" s="305"/>
      <c r="O742" s="305"/>
      <c r="P742" s="305"/>
      <c r="Q742" s="305"/>
      <c r="R742" s="305"/>
      <c r="S742" s="305"/>
      <c r="T742" s="305"/>
      <c r="U742" s="305"/>
      <c r="V742" s="305"/>
      <c r="W742" s="305"/>
    </row>
    <row r="743" spans="3:23" s="143" customFormat="1">
      <c r="C743" s="305"/>
      <c r="D743" s="305"/>
      <c r="E743" s="305"/>
      <c r="F743" s="305"/>
      <c r="G743" s="305"/>
      <c r="H743" s="305"/>
      <c r="I743" s="305"/>
      <c r="J743" s="305"/>
      <c r="K743" s="305"/>
      <c r="L743" s="305"/>
      <c r="M743" s="305"/>
      <c r="N743" s="305"/>
      <c r="O743" s="305"/>
      <c r="P743" s="305"/>
      <c r="Q743" s="305"/>
      <c r="R743" s="305"/>
      <c r="S743" s="305"/>
      <c r="T743" s="305"/>
      <c r="U743" s="305"/>
      <c r="V743" s="305"/>
      <c r="W743" s="305"/>
    </row>
    <row r="744" spans="3:23" s="143" customFormat="1">
      <c r="C744" s="305"/>
      <c r="D744" s="305"/>
      <c r="E744" s="305"/>
      <c r="F744" s="305"/>
      <c r="G744" s="305"/>
      <c r="H744" s="305"/>
      <c r="I744" s="305"/>
      <c r="J744" s="305"/>
      <c r="K744" s="305"/>
      <c r="L744" s="305"/>
      <c r="M744" s="305"/>
      <c r="N744" s="305"/>
      <c r="O744" s="305"/>
      <c r="P744" s="305"/>
      <c r="Q744" s="305"/>
      <c r="R744" s="305"/>
      <c r="S744" s="305"/>
      <c r="T744" s="305"/>
      <c r="U744" s="305"/>
      <c r="V744" s="305"/>
      <c r="W744" s="305"/>
    </row>
    <row r="745" spans="3:23" s="143" customFormat="1">
      <c r="C745" s="305"/>
      <c r="D745" s="305"/>
      <c r="E745" s="305"/>
      <c r="F745" s="305"/>
      <c r="G745" s="305"/>
      <c r="H745" s="305"/>
      <c r="I745" s="305"/>
      <c r="J745" s="305"/>
      <c r="K745" s="305"/>
      <c r="L745" s="305"/>
      <c r="M745" s="305"/>
      <c r="N745" s="305"/>
      <c r="O745" s="305"/>
      <c r="P745" s="305"/>
      <c r="Q745" s="305"/>
      <c r="R745" s="305"/>
      <c r="S745" s="305"/>
      <c r="T745" s="305"/>
      <c r="U745" s="305"/>
      <c r="V745" s="305"/>
      <c r="W745" s="305"/>
    </row>
    <row r="746" spans="3:23" s="143" customFormat="1">
      <c r="C746" s="305"/>
      <c r="D746" s="305"/>
      <c r="E746" s="305"/>
      <c r="F746" s="305"/>
      <c r="G746" s="305"/>
      <c r="H746" s="305"/>
      <c r="I746" s="305"/>
      <c r="J746" s="305"/>
      <c r="K746" s="305"/>
      <c r="L746" s="305"/>
      <c r="M746" s="305"/>
      <c r="N746" s="305"/>
      <c r="O746" s="305"/>
      <c r="P746" s="305"/>
      <c r="Q746" s="305"/>
      <c r="R746" s="305"/>
      <c r="S746" s="305"/>
      <c r="T746" s="305"/>
      <c r="U746" s="305"/>
      <c r="V746" s="305"/>
      <c r="W746" s="305"/>
    </row>
    <row r="747" spans="3:23" s="143" customFormat="1">
      <c r="C747" s="305"/>
      <c r="D747" s="305"/>
      <c r="E747" s="305"/>
      <c r="F747" s="305"/>
      <c r="G747" s="305"/>
      <c r="H747" s="305"/>
      <c r="I747" s="305"/>
      <c r="J747" s="305"/>
      <c r="K747" s="305"/>
      <c r="L747" s="305"/>
      <c r="M747" s="305"/>
      <c r="N747" s="305"/>
      <c r="O747" s="305"/>
      <c r="P747" s="305"/>
      <c r="Q747" s="305"/>
      <c r="R747" s="305"/>
      <c r="S747" s="305"/>
      <c r="T747" s="305"/>
      <c r="U747" s="305"/>
      <c r="V747" s="305"/>
      <c r="W747" s="305"/>
    </row>
    <row r="748" spans="3:23" s="143" customFormat="1">
      <c r="C748" s="305"/>
      <c r="D748" s="305"/>
      <c r="E748" s="305"/>
      <c r="F748" s="305"/>
      <c r="G748" s="305"/>
      <c r="H748" s="305"/>
      <c r="I748" s="305"/>
      <c r="J748" s="305"/>
      <c r="K748" s="305"/>
      <c r="L748" s="305"/>
      <c r="M748" s="305"/>
      <c r="N748" s="305"/>
      <c r="O748" s="305"/>
      <c r="P748" s="305"/>
      <c r="Q748" s="305"/>
      <c r="R748" s="305"/>
      <c r="S748" s="305"/>
      <c r="T748" s="305"/>
      <c r="U748" s="305"/>
      <c r="V748" s="305"/>
      <c r="W748" s="305"/>
    </row>
    <row r="749" spans="3:23" s="143" customFormat="1">
      <c r="C749" s="305"/>
      <c r="D749" s="305"/>
      <c r="E749" s="305"/>
      <c r="F749" s="305"/>
      <c r="G749" s="305"/>
      <c r="H749" s="305"/>
      <c r="I749" s="305"/>
      <c r="J749" s="305"/>
      <c r="K749" s="305"/>
      <c r="L749" s="305"/>
      <c r="M749" s="305"/>
      <c r="N749" s="305"/>
      <c r="O749" s="305"/>
      <c r="P749" s="305"/>
      <c r="Q749" s="305"/>
      <c r="R749" s="305"/>
      <c r="S749" s="305"/>
      <c r="T749" s="305"/>
      <c r="U749" s="305"/>
      <c r="V749" s="305"/>
      <c r="W749" s="305"/>
    </row>
    <row r="750" spans="3:23" s="143" customFormat="1">
      <c r="C750" s="305"/>
      <c r="D750" s="305"/>
      <c r="E750" s="305"/>
      <c r="F750" s="305"/>
      <c r="G750" s="305"/>
      <c r="H750" s="305"/>
      <c r="I750" s="305"/>
      <c r="J750" s="305"/>
      <c r="K750" s="305"/>
      <c r="L750" s="305"/>
      <c r="M750" s="305"/>
      <c r="N750" s="305"/>
      <c r="O750" s="305"/>
      <c r="P750" s="305"/>
      <c r="Q750" s="305"/>
      <c r="R750" s="305"/>
      <c r="S750" s="305"/>
      <c r="T750" s="305"/>
      <c r="U750" s="305"/>
      <c r="V750" s="305"/>
      <c r="W750" s="305"/>
    </row>
    <row r="751" spans="3:23" s="143" customFormat="1">
      <c r="C751" s="305"/>
      <c r="D751" s="305"/>
      <c r="E751" s="305"/>
      <c r="F751" s="305"/>
      <c r="G751" s="305"/>
      <c r="H751" s="305"/>
      <c r="I751" s="305"/>
      <c r="J751" s="305"/>
      <c r="K751" s="305"/>
      <c r="L751" s="305"/>
      <c r="M751" s="305"/>
      <c r="N751" s="305"/>
      <c r="O751" s="305"/>
      <c r="P751" s="305"/>
      <c r="Q751" s="305"/>
      <c r="R751" s="305"/>
      <c r="S751" s="305"/>
      <c r="T751" s="305"/>
      <c r="U751" s="305"/>
      <c r="V751" s="305"/>
      <c r="W751" s="305"/>
    </row>
    <row r="752" spans="3:23" s="143" customFormat="1">
      <c r="C752" s="305"/>
      <c r="D752" s="305"/>
      <c r="E752" s="305"/>
      <c r="F752" s="305"/>
      <c r="G752" s="305"/>
      <c r="H752" s="305"/>
      <c r="I752" s="305"/>
      <c r="J752" s="305"/>
      <c r="K752" s="305"/>
      <c r="L752" s="305"/>
      <c r="M752" s="305"/>
      <c r="N752" s="305"/>
      <c r="O752" s="305"/>
      <c r="P752" s="305"/>
      <c r="Q752" s="305"/>
      <c r="R752" s="305"/>
      <c r="S752" s="305"/>
      <c r="T752" s="305"/>
      <c r="U752" s="305"/>
      <c r="V752" s="305"/>
      <c r="W752" s="305"/>
    </row>
    <row r="753" spans="3:23" s="143" customFormat="1">
      <c r="C753" s="305"/>
      <c r="D753" s="305"/>
      <c r="E753" s="305"/>
      <c r="F753" s="305"/>
      <c r="G753" s="305"/>
      <c r="H753" s="305"/>
      <c r="I753" s="305"/>
      <c r="J753" s="305"/>
      <c r="K753" s="305"/>
      <c r="L753" s="305"/>
      <c r="M753" s="305"/>
      <c r="N753" s="305"/>
      <c r="O753" s="305"/>
      <c r="P753" s="305"/>
      <c r="Q753" s="305"/>
      <c r="R753" s="305"/>
      <c r="S753" s="305"/>
      <c r="T753" s="305"/>
      <c r="U753" s="305"/>
      <c r="V753" s="305"/>
      <c r="W753" s="305"/>
    </row>
    <row r="754" spans="3:23" s="143" customFormat="1">
      <c r="C754" s="305"/>
      <c r="D754" s="305"/>
      <c r="E754" s="305"/>
      <c r="F754" s="305"/>
      <c r="G754" s="305"/>
      <c r="H754" s="305"/>
      <c r="I754" s="305"/>
      <c r="J754" s="305"/>
      <c r="K754" s="305"/>
      <c r="L754" s="305"/>
      <c r="M754" s="305"/>
      <c r="N754" s="305"/>
      <c r="O754" s="305"/>
      <c r="P754" s="305"/>
      <c r="Q754" s="305"/>
      <c r="R754" s="305"/>
      <c r="S754" s="305"/>
      <c r="T754" s="305"/>
      <c r="U754" s="305"/>
      <c r="V754" s="305"/>
      <c r="W754" s="305"/>
    </row>
    <row r="755" spans="3:23" s="143" customFormat="1">
      <c r="C755" s="305"/>
      <c r="D755" s="305"/>
      <c r="E755" s="305"/>
      <c r="F755" s="305"/>
      <c r="G755" s="305"/>
      <c r="H755" s="305"/>
      <c r="I755" s="305"/>
      <c r="J755" s="305"/>
      <c r="K755" s="305"/>
      <c r="L755" s="305"/>
      <c r="M755" s="305"/>
      <c r="N755" s="305"/>
      <c r="O755" s="305"/>
      <c r="P755" s="305"/>
      <c r="Q755" s="305"/>
      <c r="R755" s="305"/>
      <c r="S755" s="305"/>
      <c r="T755" s="305"/>
      <c r="U755" s="305"/>
      <c r="V755" s="305"/>
      <c r="W755" s="305"/>
    </row>
    <row r="756" spans="3:23" s="143" customFormat="1">
      <c r="C756" s="305"/>
      <c r="D756" s="305"/>
      <c r="E756" s="305"/>
      <c r="F756" s="305"/>
      <c r="G756" s="305"/>
      <c r="H756" s="305"/>
      <c r="I756" s="305"/>
      <c r="J756" s="305"/>
      <c r="K756" s="305"/>
      <c r="L756" s="305"/>
      <c r="M756" s="305"/>
      <c r="N756" s="305"/>
      <c r="O756" s="305"/>
      <c r="P756" s="305"/>
      <c r="Q756" s="305"/>
      <c r="R756" s="305"/>
      <c r="S756" s="305"/>
      <c r="T756" s="305"/>
      <c r="U756" s="305"/>
      <c r="V756" s="305"/>
      <c r="W756" s="305"/>
    </row>
    <row r="757" spans="3:23" s="143" customFormat="1">
      <c r="C757" s="305"/>
      <c r="D757" s="305"/>
      <c r="E757" s="305"/>
      <c r="F757" s="305"/>
      <c r="G757" s="305"/>
      <c r="H757" s="305"/>
      <c r="I757" s="305"/>
      <c r="J757" s="305"/>
      <c r="K757" s="305"/>
      <c r="L757" s="305"/>
      <c r="M757" s="305"/>
      <c r="N757" s="305"/>
      <c r="O757" s="305"/>
      <c r="P757" s="305"/>
      <c r="Q757" s="305"/>
      <c r="R757" s="305"/>
      <c r="S757" s="305"/>
      <c r="T757" s="305"/>
      <c r="U757" s="305"/>
      <c r="V757" s="305"/>
      <c r="W757" s="305"/>
    </row>
    <row r="758" spans="3:23" s="143" customFormat="1">
      <c r="C758" s="305"/>
      <c r="D758" s="305"/>
      <c r="E758" s="305"/>
      <c r="F758" s="305"/>
      <c r="G758" s="305"/>
      <c r="H758" s="305"/>
      <c r="I758" s="305"/>
      <c r="J758" s="305"/>
      <c r="K758" s="305"/>
      <c r="L758" s="305"/>
      <c r="M758" s="305"/>
      <c r="N758" s="305"/>
      <c r="O758" s="305"/>
      <c r="P758" s="305"/>
      <c r="Q758" s="305"/>
      <c r="R758" s="305"/>
      <c r="S758" s="305"/>
      <c r="T758" s="305"/>
      <c r="U758" s="305"/>
      <c r="V758" s="305"/>
      <c r="W758" s="305"/>
    </row>
    <row r="759" spans="3:23" s="143" customFormat="1">
      <c r="C759" s="305"/>
      <c r="D759" s="305"/>
      <c r="E759" s="305"/>
      <c r="F759" s="305"/>
      <c r="G759" s="305"/>
      <c r="H759" s="305"/>
      <c r="I759" s="305"/>
      <c r="J759" s="305"/>
      <c r="K759" s="305"/>
      <c r="L759" s="305"/>
      <c r="M759" s="305"/>
      <c r="N759" s="305"/>
      <c r="O759" s="305"/>
      <c r="P759" s="305"/>
      <c r="Q759" s="305"/>
      <c r="R759" s="305"/>
      <c r="S759" s="305"/>
      <c r="T759" s="305"/>
      <c r="U759" s="305"/>
      <c r="V759" s="305"/>
      <c r="W759" s="305"/>
    </row>
    <row r="760" spans="3:23" s="143" customFormat="1">
      <c r="C760" s="305"/>
      <c r="D760" s="305"/>
      <c r="E760" s="305"/>
      <c r="F760" s="305"/>
      <c r="G760" s="305"/>
      <c r="H760" s="305"/>
      <c r="I760" s="305"/>
      <c r="J760" s="305"/>
      <c r="K760" s="305"/>
      <c r="L760" s="305"/>
      <c r="M760" s="305"/>
      <c r="N760" s="305"/>
      <c r="O760" s="305"/>
      <c r="P760" s="305"/>
      <c r="Q760" s="305"/>
      <c r="R760" s="305"/>
      <c r="S760" s="305"/>
      <c r="T760" s="305"/>
      <c r="U760" s="305"/>
      <c r="V760" s="305"/>
      <c r="W760" s="305"/>
    </row>
    <row r="761" spans="3:23" s="143" customFormat="1">
      <c r="C761" s="305"/>
      <c r="D761" s="305"/>
      <c r="E761" s="305"/>
      <c r="F761" s="305"/>
      <c r="G761" s="305"/>
      <c r="H761" s="305"/>
      <c r="I761" s="305"/>
      <c r="J761" s="305"/>
      <c r="K761" s="305"/>
      <c r="L761" s="305"/>
      <c r="M761" s="305"/>
      <c r="N761" s="305"/>
      <c r="O761" s="305"/>
      <c r="P761" s="305"/>
      <c r="Q761" s="305"/>
      <c r="R761" s="305"/>
      <c r="S761" s="305"/>
      <c r="T761" s="305"/>
      <c r="U761" s="305"/>
      <c r="V761" s="305"/>
      <c r="W761" s="305"/>
    </row>
    <row r="762" spans="3:23" s="143" customFormat="1">
      <c r="C762" s="305"/>
      <c r="D762" s="305"/>
      <c r="E762" s="305"/>
      <c r="F762" s="305"/>
      <c r="G762" s="305"/>
      <c r="H762" s="305"/>
      <c r="I762" s="305"/>
      <c r="J762" s="305"/>
      <c r="K762" s="305"/>
      <c r="L762" s="305"/>
      <c r="M762" s="305"/>
      <c r="N762" s="305"/>
      <c r="O762" s="305"/>
      <c r="P762" s="305"/>
      <c r="Q762" s="305"/>
      <c r="R762" s="305"/>
      <c r="S762" s="305"/>
      <c r="T762" s="305"/>
      <c r="U762" s="305"/>
      <c r="V762" s="305"/>
      <c r="W762" s="305"/>
    </row>
    <row r="763" spans="3:23" s="143" customFormat="1">
      <c r="C763" s="305"/>
      <c r="D763" s="305"/>
      <c r="E763" s="305"/>
      <c r="F763" s="305"/>
      <c r="G763" s="305"/>
      <c r="H763" s="305"/>
      <c r="I763" s="305"/>
      <c r="J763" s="305"/>
      <c r="K763" s="305"/>
      <c r="L763" s="305"/>
      <c r="M763" s="305"/>
      <c r="N763" s="305"/>
      <c r="O763" s="305"/>
      <c r="P763" s="305"/>
      <c r="Q763" s="305"/>
      <c r="R763" s="305"/>
      <c r="S763" s="305"/>
      <c r="T763" s="305"/>
      <c r="U763" s="305"/>
      <c r="V763" s="305"/>
      <c r="W763" s="305"/>
    </row>
    <row r="764" spans="3:23" s="143" customFormat="1">
      <c r="C764" s="305"/>
      <c r="D764" s="305"/>
      <c r="E764" s="305"/>
      <c r="F764" s="305"/>
      <c r="G764" s="305"/>
      <c r="H764" s="305"/>
      <c r="I764" s="305"/>
      <c r="J764" s="305"/>
      <c r="K764" s="305"/>
      <c r="L764" s="305"/>
      <c r="M764" s="305"/>
      <c r="N764" s="305"/>
      <c r="O764" s="305"/>
      <c r="P764" s="305"/>
      <c r="Q764" s="305"/>
      <c r="R764" s="305"/>
      <c r="S764" s="305"/>
      <c r="T764" s="305"/>
      <c r="U764" s="305"/>
      <c r="V764" s="305"/>
      <c r="W764" s="305"/>
    </row>
    <row r="765" spans="3:23" s="143" customFormat="1">
      <c r="C765" s="305"/>
      <c r="D765" s="305"/>
      <c r="E765" s="305"/>
      <c r="F765" s="305"/>
      <c r="G765" s="305"/>
      <c r="H765" s="305"/>
      <c r="I765" s="305"/>
      <c r="J765" s="305"/>
      <c r="K765" s="305"/>
      <c r="L765" s="305"/>
      <c r="M765" s="305"/>
      <c r="N765" s="305"/>
      <c r="O765" s="305"/>
      <c r="P765" s="305"/>
      <c r="Q765" s="305"/>
      <c r="R765" s="305"/>
      <c r="S765" s="305"/>
      <c r="T765" s="305"/>
      <c r="U765" s="305"/>
      <c r="V765" s="305"/>
      <c r="W765" s="305"/>
    </row>
    <row r="766" spans="3:23" s="143" customFormat="1">
      <c r="C766" s="305"/>
      <c r="D766" s="305"/>
      <c r="E766" s="305"/>
      <c r="F766" s="305"/>
      <c r="G766" s="305"/>
      <c r="H766" s="305"/>
      <c r="I766" s="305"/>
      <c r="J766" s="305"/>
      <c r="K766" s="305"/>
      <c r="L766" s="305"/>
      <c r="M766" s="305"/>
      <c r="N766" s="305"/>
      <c r="O766" s="305"/>
      <c r="P766" s="305"/>
      <c r="Q766" s="305"/>
      <c r="R766" s="305"/>
      <c r="S766" s="305"/>
      <c r="T766" s="305"/>
      <c r="U766" s="305"/>
      <c r="V766" s="305"/>
      <c r="W766" s="305"/>
    </row>
    <row r="767" spans="3:23" s="143" customFormat="1">
      <c r="C767" s="305"/>
      <c r="D767" s="305"/>
      <c r="E767" s="305"/>
      <c r="F767" s="305"/>
      <c r="G767" s="305"/>
      <c r="H767" s="305"/>
      <c r="I767" s="305"/>
      <c r="J767" s="305"/>
      <c r="K767" s="305"/>
      <c r="L767" s="305"/>
      <c r="M767" s="305"/>
      <c r="N767" s="305"/>
      <c r="O767" s="305"/>
      <c r="P767" s="305"/>
      <c r="Q767" s="305"/>
      <c r="R767" s="305"/>
      <c r="S767" s="305"/>
      <c r="T767" s="305"/>
      <c r="U767" s="305"/>
      <c r="V767" s="305"/>
      <c r="W767" s="305"/>
    </row>
    <row r="768" spans="3:23" s="143" customFormat="1">
      <c r="C768" s="305"/>
      <c r="D768" s="305"/>
      <c r="E768" s="305"/>
      <c r="F768" s="305"/>
      <c r="G768" s="305"/>
      <c r="H768" s="305"/>
      <c r="I768" s="305"/>
      <c r="J768" s="305"/>
      <c r="K768" s="305"/>
      <c r="L768" s="305"/>
      <c r="M768" s="305"/>
      <c r="N768" s="305"/>
      <c r="O768" s="305"/>
      <c r="P768" s="305"/>
      <c r="Q768" s="305"/>
      <c r="R768" s="305"/>
      <c r="S768" s="305"/>
      <c r="T768" s="305"/>
      <c r="U768" s="305"/>
      <c r="V768" s="305"/>
      <c r="W768" s="305"/>
    </row>
    <row r="769" spans="3:23" s="143" customFormat="1">
      <c r="C769" s="305"/>
      <c r="D769" s="305"/>
      <c r="E769" s="305"/>
      <c r="F769" s="305"/>
      <c r="G769" s="305"/>
      <c r="H769" s="305"/>
      <c r="I769" s="305"/>
      <c r="J769" s="305"/>
      <c r="K769" s="305"/>
      <c r="L769" s="305"/>
      <c r="M769" s="305"/>
      <c r="N769" s="305"/>
      <c r="O769" s="305"/>
      <c r="P769" s="305"/>
      <c r="Q769" s="305"/>
      <c r="R769" s="305"/>
      <c r="S769" s="305"/>
      <c r="T769" s="305"/>
      <c r="U769" s="305"/>
      <c r="V769" s="305"/>
      <c r="W769" s="305"/>
    </row>
    <row r="770" spans="3:23" s="143" customFormat="1">
      <c r="C770" s="305"/>
      <c r="D770" s="305"/>
      <c r="E770" s="305"/>
      <c r="F770" s="305"/>
      <c r="G770" s="305"/>
      <c r="H770" s="305"/>
      <c r="I770" s="305"/>
      <c r="J770" s="305"/>
      <c r="K770" s="305"/>
      <c r="L770" s="305"/>
      <c r="M770" s="305"/>
      <c r="N770" s="305"/>
      <c r="O770" s="305"/>
      <c r="P770" s="305"/>
      <c r="Q770" s="305"/>
      <c r="R770" s="305"/>
      <c r="S770" s="305"/>
      <c r="T770" s="305"/>
      <c r="U770" s="305"/>
      <c r="V770" s="305"/>
      <c r="W770" s="305"/>
    </row>
    <row r="771" spans="3:23" s="143" customFormat="1">
      <c r="C771" s="305"/>
      <c r="D771" s="305"/>
      <c r="E771" s="305"/>
      <c r="F771" s="305"/>
      <c r="G771" s="305"/>
      <c r="H771" s="305"/>
      <c r="I771" s="305"/>
      <c r="J771" s="305"/>
      <c r="K771" s="305"/>
      <c r="L771" s="305"/>
      <c r="M771" s="305"/>
      <c r="N771" s="305"/>
      <c r="O771" s="305"/>
      <c r="P771" s="305"/>
      <c r="Q771" s="305"/>
      <c r="R771" s="305"/>
      <c r="S771" s="305"/>
      <c r="T771" s="305"/>
      <c r="U771" s="305"/>
      <c r="V771" s="305"/>
      <c r="W771" s="305"/>
    </row>
    <row r="772" spans="3:23" s="143" customFormat="1">
      <c r="C772" s="305"/>
      <c r="D772" s="305"/>
      <c r="E772" s="305"/>
      <c r="F772" s="305"/>
      <c r="G772" s="305"/>
      <c r="H772" s="305"/>
      <c r="I772" s="305"/>
      <c r="J772" s="305"/>
      <c r="K772" s="305"/>
      <c r="L772" s="305"/>
      <c r="M772" s="305"/>
      <c r="N772" s="305"/>
      <c r="O772" s="305"/>
      <c r="P772" s="305"/>
      <c r="Q772" s="305"/>
      <c r="R772" s="305"/>
      <c r="S772" s="305"/>
      <c r="T772" s="305"/>
      <c r="U772" s="305"/>
      <c r="V772" s="305"/>
      <c r="W772" s="305"/>
    </row>
    <row r="773" spans="3:23" s="143" customFormat="1">
      <c r="C773" s="305"/>
      <c r="D773" s="305"/>
      <c r="E773" s="305"/>
      <c r="F773" s="305"/>
      <c r="G773" s="305"/>
      <c r="H773" s="305"/>
      <c r="I773" s="305"/>
      <c r="J773" s="305"/>
      <c r="K773" s="305"/>
      <c r="L773" s="305"/>
      <c r="M773" s="305"/>
      <c r="N773" s="305"/>
      <c r="O773" s="305"/>
      <c r="P773" s="305"/>
      <c r="Q773" s="305"/>
      <c r="R773" s="305"/>
      <c r="S773" s="305"/>
      <c r="T773" s="305"/>
      <c r="U773" s="305"/>
      <c r="V773" s="305"/>
      <c r="W773" s="305"/>
    </row>
    <row r="774" spans="3:23" s="143" customFormat="1">
      <c r="C774" s="305"/>
      <c r="D774" s="305"/>
      <c r="E774" s="305"/>
      <c r="F774" s="305"/>
      <c r="G774" s="305"/>
      <c r="H774" s="305"/>
      <c r="I774" s="305"/>
      <c r="J774" s="305"/>
      <c r="K774" s="305"/>
      <c r="L774" s="305"/>
      <c r="M774" s="305"/>
      <c r="N774" s="305"/>
      <c r="O774" s="305"/>
      <c r="P774" s="305"/>
      <c r="Q774" s="305"/>
      <c r="R774" s="305"/>
      <c r="S774" s="305"/>
      <c r="T774" s="305"/>
      <c r="U774" s="305"/>
      <c r="V774" s="305"/>
      <c r="W774" s="305"/>
    </row>
    <row r="775" spans="3:23" s="143" customFormat="1">
      <c r="C775" s="305"/>
      <c r="D775" s="305"/>
      <c r="E775" s="305"/>
      <c r="F775" s="305"/>
      <c r="G775" s="305"/>
      <c r="H775" s="305"/>
      <c r="I775" s="305"/>
      <c r="J775" s="305"/>
      <c r="K775" s="305"/>
      <c r="L775" s="305"/>
      <c r="M775" s="305"/>
      <c r="N775" s="305"/>
      <c r="O775" s="305"/>
      <c r="P775" s="305"/>
      <c r="Q775" s="305"/>
      <c r="R775" s="305"/>
      <c r="S775" s="305"/>
      <c r="T775" s="305"/>
      <c r="U775" s="305"/>
      <c r="V775" s="305"/>
      <c r="W775" s="305"/>
    </row>
    <row r="776" spans="3:23" s="143" customFormat="1">
      <c r="C776" s="305"/>
      <c r="D776" s="305"/>
      <c r="E776" s="305"/>
      <c r="F776" s="305"/>
      <c r="G776" s="305"/>
      <c r="H776" s="305"/>
      <c r="I776" s="305"/>
      <c r="J776" s="305"/>
      <c r="K776" s="305"/>
      <c r="L776" s="305"/>
      <c r="M776" s="305"/>
      <c r="N776" s="305"/>
      <c r="O776" s="305"/>
      <c r="P776" s="305"/>
      <c r="Q776" s="305"/>
      <c r="R776" s="305"/>
      <c r="S776" s="305"/>
      <c r="T776" s="305"/>
      <c r="U776" s="305"/>
      <c r="V776" s="305"/>
      <c r="W776" s="305"/>
    </row>
    <row r="777" spans="3:23" s="143" customFormat="1">
      <c r="C777" s="305"/>
      <c r="D777" s="305"/>
      <c r="E777" s="305"/>
      <c r="F777" s="305"/>
      <c r="G777" s="305"/>
      <c r="H777" s="305"/>
      <c r="I777" s="305"/>
      <c r="J777" s="305"/>
      <c r="K777" s="305"/>
      <c r="L777" s="305"/>
      <c r="M777" s="305"/>
      <c r="N777" s="305"/>
      <c r="O777" s="305"/>
      <c r="P777" s="305"/>
      <c r="Q777" s="305"/>
      <c r="R777" s="305"/>
      <c r="S777" s="305"/>
      <c r="T777" s="305"/>
      <c r="U777" s="305"/>
      <c r="V777" s="305"/>
      <c r="W777" s="305"/>
    </row>
    <row r="778" spans="3:23" s="143" customFormat="1">
      <c r="C778" s="305"/>
      <c r="D778" s="305"/>
      <c r="E778" s="305"/>
      <c r="F778" s="305"/>
      <c r="G778" s="305"/>
      <c r="H778" s="305"/>
      <c r="I778" s="305"/>
      <c r="J778" s="305"/>
      <c r="K778" s="305"/>
      <c r="L778" s="305"/>
      <c r="M778" s="305"/>
      <c r="N778" s="305"/>
      <c r="O778" s="305"/>
      <c r="P778" s="305"/>
      <c r="Q778" s="305"/>
      <c r="R778" s="305"/>
      <c r="S778" s="305"/>
      <c r="T778" s="305"/>
      <c r="U778" s="305"/>
      <c r="V778" s="305"/>
      <c r="W778" s="305"/>
    </row>
    <row r="779" spans="3:23" s="143" customFormat="1">
      <c r="C779" s="305"/>
      <c r="D779" s="305"/>
      <c r="E779" s="305"/>
      <c r="F779" s="305"/>
      <c r="G779" s="305"/>
      <c r="H779" s="305"/>
      <c r="I779" s="305"/>
      <c r="J779" s="305"/>
      <c r="K779" s="305"/>
      <c r="L779" s="305"/>
      <c r="M779" s="305"/>
      <c r="N779" s="305"/>
      <c r="O779" s="305"/>
      <c r="P779" s="305"/>
      <c r="Q779" s="305"/>
      <c r="R779" s="305"/>
      <c r="S779" s="305"/>
      <c r="T779" s="305"/>
      <c r="U779" s="305"/>
      <c r="V779" s="305"/>
      <c r="W779" s="305"/>
    </row>
    <row r="780" spans="3:23" s="143" customFormat="1">
      <c r="C780" s="305"/>
      <c r="D780" s="305"/>
      <c r="E780" s="305"/>
      <c r="F780" s="305"/>
      <c r="G780" s="305"/>
      <c r="H780" s="305"/>
      <c r="I780" s="305"/>
      <c r="J780" s="305"/>
      <c r="K780" s="305"/>
      <c r="L780" s="305"/>
      <c r="M780" s="305"/>
      <c r="N780" s="305"/>
      <c r="O780" s="305"/>
      <c r="P780" s="305"/>
      <c r="Q780" s="305"/>
      <c r="R780" s="305"/>
      <c r="S780" s="305"/>
      <c r="T780" s="305"/>
      <c r="U780" s="305"/>
      <c r="V780" s="305"/>
      <c r="W780" s="305"/>
    </row>
    <row r="781" spans="3:23" s="143" customFormat="1">
      <c r="C781" s="305"/>
      <c r="D781" s="305"/>
      <c r="E781" s="305"/>
      <c r="F781" s="305"/>
      <c r="G781" s="305"/>
      <c r="H781" s="305"/>
      <c r="I781" s="305"/>
      <c r="J781" s="305"/>
      <c r="K781" s="305"/>
      <c r="L781" s="305"/>
      <c r="M781" s="305"/>
      <c r="N781" s="305"/>
      <c r="O781" s="305"/>
      <c r="P781" s="305"/>
      <c r="Q781" s="305"/>
      <c r="R781" s="305"/>
      <c r="S781" s="305"/>
      <c r="T781" s="305"/>
      <c r="U781" s="305"/>
      <c r="V781" s="305"/>
      <c r="W781" s="305"/>
    </row>
    <row r="782" spans="3:23" s="143" customFormat="1">
      <c r="C782" s="305"/>
      <c r="D782" s="305"/>
      <c r="E782" s="305"/>
      <c r="F782" s="305"/>
      <c r="G782" s="305"/>
      <c r="H782" s="305"/>
      <c r="I782" s="305"/>
      <c r="J782" s="305"/>
      <c r="K782" s="305"/>
      <c r="L782" s="305"/>
      <c r="M782" s="305"/>
      <c r="N782" s="305"/>
      <c r="O782" s="305"/>
      <c r="P782" s="305"/>
      <c r="Q782" s="305"/>
      <c r="R782" s="305"/>
      <c r="S782" s="305"/>
      <c r="T782" s="305"/>
      <c r="U782" s="305"/>
      <c r="V782" s="305"/>
      <c r="W782" s="305"/>
    </row>
    <row r="783" spans="3:23" s="143" customFormat="1">
      <c r="C783" s="305"/>
      <c r="D783" s="305"/>
      <c r="E783" s="305"/>
      <c r="F783" s="305"/>
      <c r="G783" s="305"/>
      <c r="H783" s="305"/>
      <c r="I783" s="305"/>
      <c r="J783" s="305"/>
      <c r="K783" s="305"/>
      <c r="L783" s="305"/>
      <c r="M783" s="305"/>
      <c r="N783" s="305"/>
      <c r="O783" s="305"/>
      <c r="P783" s="305"/>
      <c r="Q783" s="305"/>
      <c r="R783" s="305"/>
      <c r="S783" s="305"/>
      <c r="T783" s="305"/>
      <c r="U783" s="305"/>
      <c r="V783" s="305"/>
      <c r="W783" s="305"/>
    </row>
    <row r="784" spans="3:23" s="143" customFormat="1">
      <c r="C784" s="305"/>
      <c r="D784" s="305"/>
      <c r="E784" s="305"/>
      <c r="F784" s="305"/>
      <c r="G784" s="305"/>
      <c r="H784" s="305"/>
      <c r="I784" s="305"/>
      <c r="J784" s="305"/>
      <c r="K784" s="305"/>
      <c r="L784" s="305"/>
      <c r="M784" s="305"/>
      <c r="N784" s="305"/>
      <c r="O784" s="305"/>
      <c r="P784" s="305"/>
      <c r="Q784" s="305"/>
      <c r="R784" s="305"/>
      <c r="S784" s="305"/>
      <c r="T784" s="305"/>
      <c r="U784" s="305"/>
      <c r="V784" s="305"/>
      <c r="W784" s="305"/>
    </row>
    <row r="785" spans="3:23" s="143" customFormat="1">
      <c r="C785" s="305"/>
      <c r="D785" s="305"/>
      <c r="E785" s="305"/>
      <c r="F785" s="305"/>
      <c r="G785" s="305"/>
      <c r="H785" s="305"/>
      <c r="I785" s="305"/>
      <c r="J785" s="305"/>
      <c r="K785" s="305"/>
      <c r="L785" s="305"/>
      <c r="M785" s="305"/>
      <c r="N785" s="305"/>
      <c r="O785" s="305"/>
      <c r="P785" s="305"/>
      <c r="Q785" s="305"/>
      <c r="R785" s="305"/>
      <c r="S785" s="305"/>
      <c r="T785" s="305"/>
      <c r="U785" s="305"/>
      <c r="V785" s="305"/>
      <c r="W785" s="305"/>
    </row>
    <row r="786" spans="3:23" s="143" customFormat="1">
      <c r="C786" s="305"/>
      <c r="D786" s="305"/>
      <c r="E786" s="305"/>
      <c r="F786" s="305"/>
      <c r="G786" s="305"/>
      <c r="H786" s="305"/>
      <c r="I786" s="305"/>
      <c r="J786" s="305"/>
      <c r="K786" s="305"/>
      <c r="L786" s="305"/>
      <c r="M786" s="305"/>
      <c r="N786" s="305"/>
      <c r="O786" s="305"/>
      <c r="P786" s="305"/>
      <c r="Q786" s="305"/>
      <c r="R786" s="305"/>
      <c r="S786" s="305"/>
      <c r="T786" s="305"/>
      <c r="U786" s="305"/>
      <c r="V786" s="305"/>
      <c r="W786" s="305"/>
    </row>
    <row r="787" spans="3:23" s="143" customFormat="1">
      <c r="C787" s="305"/>
      <c r="D787" s="305"/>
      <c r="E787" s="305"/>
      <c r="F787" s="305"/>
      <c r="G787" s="305"/>
      <c r="H787" s="305"/>
      <c r="I787" s="305"/>
      <c r="J787" s="305"/>
      <c r="K787" s="305"/>
      <c r="L787" s="305"/>
      <c r="M787" s="305"/>
      <c r="N787" s="305"/>
      <c r="O787" s="305"/>
      <c r="P787" s="305"/>
      <c r="Q787" s="305"/>
      <c r="R787" s="305"/>
      <c r="S787" s="305"/>
      <c r="T787" s="305"/>
      <c r="U787" s="305"/>
      <c r="V787" s="305"/>
      <c r="W787" s="305"/>
    </row>
    <row r="788" spans="3:23" s="143" customFormat="1">
      <c r="C788" s="305"/>
      <c r="D788" s="305"/>
      <c r="E788" s="305"/>
      <c r="F788" s="305"/>
      <c r="G788" s="305"/>
      <c r="H788" s="305"/>
      <c r="I788" s="305"/>
      <c r="J788" s="305"/>
      <c r="K788" s="305"/>
      <c r="L788" s="305"/>
      <c r="M788" s="305"/>
      <c r="N788" s="305"/>
      <c r="O788" s="305"/>
      <c r="P788" s="305"/>
      <c r="Q788" s="305"/>
      <c r="R788" s="305"/>
      <c r="S788" s="305"/>
      <c r="T788" s="305"/>
      <c r="U788" s="305"/>
      <c r="V788" s="305"/>
      <c r="W788" s="305"/>
    </row>
    <row r="789" spans="3:23" s="143" customFormat="1">
      <c r="C789" s="305"/>
      <c r="D789" s="305"/>
      <c r="E789" s="305"/>
      <c r="F789" s="305"/>
      <c r="G789" s="305"/>
      <c r="H789" s="305"/>
      <c r="I789" s="305"/>
      <c r="J789" s="305"/>
      <c r="K789" s="305"/>
      <c r="L789" s="305"/>
      <c r="M789" s="305"/>
      <c r="N789" s="305"/>
      <c r="O789" s="305"/>
      <c r="P789" s="305"/>
      <c r="Q789" s="305"/>
      <c r="R789" s="305"/>
      <c r="S789" s="305"/>
      <c r="T789" s="305"/>
      <c r="U789" s="305"/>
      <c r="V789" s="305"/>
      <c r="W789" s="305"/>
    </row>
    <row r="790" spans="3:23" s="143" customFormat="1">
      <c r="C790" s="305"/>
      <c r="D790" s="305"/>
      <c r="E790" s="305"/>
      <c r="F790" s="305"/>
      <c r="G790" s="305"/>
      <c r="H790" s="305"/>
      <c r="I790" s="305"/>
      <c r="J790" s="305"/>
      <c r="K790" s="305"/>
      <c r="L790" s="305"/>
      <c r="M790" s="305"/>
      <c r="N790" s="305"/>
      <c r="O790" s="305"/>
      <c r="P790" s="305"/>
      <c r="Q790" s="305"/>
      <c r="R790" s="305"/>
      <c r="S790" s="305"/>
      <c r="T790" s="305"/>
      <c r="U790" s="305"/>
      <c r="V790" s="305"/>
      <c r="W790" s="305"/>
    </row>
    <row r="791" spans="3:23" s="143" customFormat="1">
      <c r="C791" s="305"/>
      <c r="D791" s="305"/>
      <c r="E791" s="305"/>
      <c r="F791" s="305"/>
      <c r="G791" s="305"/>
      <c r="H791" s="305"/>
      <c r="I791" s="305"/>
      <c r="J791" s="305"/>
      <c r="K791" s="305"/>
      <c r="L791" s="305"/>
      <c r="M791" s="305"/>
      <c r="N791" s="305"/>
      <c r="O791" s="305"/>
      <c r="P791" s="305"/>
      <c r="Q791" s="305"/>
      <c r="R791" s="305"/>
      <c r="S791" s="305"/>
      <c r="T791" s="305"/>
      <c r="U791" s="305"/>
      <c r="V791" s="305"/>
      <c r="W791" s="305"/>
    </row>
    <row r="792" spans="3:23" s="143" customFormat="1">
      <c r="C792" s="305"/>
      <c r="D792" s="305"/>
      <c r="E792" s="305"/>
      <c r="F792" s="305"/>
      <c r="G792" s="305"/>
      <c r="H792" s="305"/>
      <c r="I792" s="305"/>
      <c r="J792" s="305"/>
      <c r="K792" s="305"/>
      <c r="L792" s="305"/>
      <c r="M792" s="305"/>
      <c r="N792" s="305"/>
      <c r="O792" s="305"/>
      <c r="P792" s="305"/>
      <c r="Q792" s="305"/>
      <c r="R792" s="305"/>
      <c r="S792" s="305"/>
      <c r="T792" s="305"/>
      <c r="U792" s="305"/>
      <c r="V792" s="305"/>
      <c r="W792" s="305"/>
    </row>
    <row r="793" spans="3:23" s="143" customFormat="1">
      <c r="C793" s="305"/>
      <c r="D793" s="305"/>
      <c r="E793" s="305"/>
      <c r="F793" s="305"/>
      <c r="G793" s="305"/>
      <c r="H793" s="305"/>
      <c r="I793" s="305"/>
      <c r="J793" s="305"/>
      <c r="K793" s="305"/>
      <c r="L793" s="305"/>
      <c r="M793" s="305"/>
      <c r="N793" s="305"/>
      <c r="O793" s="305"/>
      <c r="P793" s="305"/>
      <c r="Q793" s="305"/>
      <c r="R793" s="305"/>
      <c r="S793" s="305"/>
      <c r="T793" s="305"/>
      <c r="U793" s="305"/>
      <c r="V793" s="305"/>
      <c r="W793" s="305"/>
    </row>
    <row r="794" spans="3:23" s="143" customFormat="1">
      <c r="C794" s="305"/>
      <c r="D794" s="305"/>
      <c r="E794" s="305"/>
      <c r="F794" s="305"/>
      <c r="G794" s="305"/>
      <c r="H794" s="305"/>
      <c r="I794" s="305"/>
      <c r="J794" s="305"/>
      <c r="K794" s="305"/>
      <c r="L794" s="305"/>
      <c r="M794" s="305"/>
      <c r="N794" s="305"/>
      <c r="O794" s="305"/>
      <c r="P794" s="305"/>
      <c r="Q794" s="305"/>
      <c r="R794" s="305"/>
      <c r="S794" s="305"/>
      <c r="T794" s="305"/>
      <c r="U794" s="305"/>
      <c r="V794" s="305"/>
      <c r="W794" s="305"/>
    </row>
    <row r="795" spans="3:23" s="143" customFormat="1">
      <c r="C795" s="305"/>
      <c r="D795" s="305"/>
      <c r="E795" s="305"/>
      <c r="F795" s="305"/>
      <c r="G795" s="305"/>
      <c r="H795" s="305"/>
      <c r="I795" s="305"/>
      <c r="J795" s="305"/>
      <c r="K795" s="305"/>
      <c r="L795" s="305"/>
      <c r="M795" s="305"/>
      <c r="N795" s="305"/>
      <c r="O795" s="305"/>
      <c r="P795" s="305"/>
      <c r="Q795" s="305"/>
      <c r="R795" s="305"/>
      <c r="S795" s="305"/>
      <c r="T795" s="305"/>
      <c r="U795" s="305"/>
      <c r="V795" s="305"/>
      <c r="W795" s="305"/>
    </row>
    <row r="796" spans="3:23" s="143" customFormat="1">
      <c r="C796" s="305"/>
      <c r="D796" s="305"/>
      <c r="E796" s="305"/>
      <c r="F796" s="305"/>
      <c r="G796" s="305"/>
      <c r="H796" s="305"/>
      <c r="I796" s="305"/>
      <c r="J796" s="305"/>
      <c r="K796" s="305"/>
      <c r="L796" s="305"/>
      <c r="M796" s="305"/>
      <c r="N796" s="305"/>
      <c r="O796" s="305"/>
      <c r="P796" s="305"/>
      <c r="Q796" s="305"/>
      <c r="R796" s="305"/>
      <c r="S796" s="305"/>
      <c r="T796" s="305"/>
      <c r="U796" s="305"/>
      <c r="V796" s="305"/>
      <c r="W796" s="305"/>
    </row>
    <row r="797" spans="3:23" s="143" customFormat="1">
      <c r="C797" s="305"/>
      <c r="D797" s="305"/>
      <c r="E797" s="305"/>
      <c r="F797" s="305"/>
      <c r="G797" s="305"/>
      <c r="H797" s="305"/>
      <c r="I797" s="305"/>
      <c r="J797" s="305"/>
      <c r="K797" s="305"/>
      <c r="L797" s="305"/>
      <c r="M797" s="305"/>
      <c r="N797" s="305"/>
      <c r="O797" s="305"/>
      <c r="P797" s="305"/>
      <c r="Q797" s="305"/>
      <c r="R797" s="305"/>
      <c r="S797" s="305"/>
      <c r="T797" s="305"/>
      <c r="U797" s="305"/>
      <c r="V797" s="305"/>
      <c r="W797" s="305"/>
    </row>
    <row r="798" spans="3:23" s="143" customFormat="1">
      <c r="C798" s="305"/>
      <c r="D798" s="305"/>
      <c r="E798" s="305"/>
      <c r="F798" s="305"/>
      <c r="G798" s="305"/>
      <c r="H798" s="305"/>
      <c r="I798" s="305"/>
      <c r="J798" s="305"/>
      <c r="K798" s="305"/>
      <c r="L798" s="305"/>
      <c r="M798" s="305"/>
      <c r="N798" s="305"/>
      <c r="O798" s="305"/>
      <c r="P798" s="305"/>
      <c r="Q798" s="305"/>
      <c r="R798" s="305"/>
      <c r="S798" s="305"/>
      <c r="T798" s="305"/>
      <c r="U798" s="305"/>
      <c r="V798" s="305"/>
      <c r="W798" s="305"/>
    </row>
    <row r="799" spans="3:23" s="143" customFormat="1">
      <c r="C799" s="305"/>
      <c r="D799" s="305"/>
      <c r="E799" s="305"/>
      <c r="F799" s="305"/>
      <c r="G799" s="305"/>
      <c r="H799" s="305"/>
      <c r="I799" s="305"/>
      <c r="J799" s="305"/>
      <c r="K799" s="305"/>
      <c r="L799" s="305"/>
      <c r="M799" s="305"/>
      <c r="N799" s="305"/>
      <c r="O799" s="305"/>
      <c r="P799" s="305"/>
      <c r="Q799" s="305"/>
      <c r="R799" s="305"/>
      <c r="S799" s="305"/>
      <c r="T799" s="305"/>
      <c r="U799" s="305"/>
      <c r="V799" s="305"/>
      <c r="W799" s="305"/>
    </row>
    <row r="800" spans="3:23" s="143" customFormat="1">
      <c r="C800" s="305"/>
      <c r="D800" s="305"/>
      <c r="E800" s="305"/>
      <c r="F800" s="305"/>
      <c r="G800" s="305"/>
      <c r="H800" s="305"/>
      <c r="I800" s="305"/>
      <c r="J800" s="305"/>
      <c r="K800" s="305"/>
      <c r="L800" s="305"/>
      <c r="M800" s="305"/>
      <c r="N800" s="305"/>
      <c r="O800" s="305"/>
      <c r="P800" s="305"/>
      <c r="Q800" s="305"/>
      <c r="R800" s="305"/>
      <c r="S800" s="305"/>
      <c r="T800" s="305"/>
      <c r="U800" s="305"/>
      <c r="V800" s="305"/>
      <c r="W800" s="305"/>
    </row>
    <row r="801" spans="3:23" s="143" customFormat="1">
      <c r="C801" s="305"/>
      <c r="D801" s="305"/>
      <c r="E801" s="305"/>
      <c r="F801" s="305"/>
      <c r="G801" s="305"/>
      <c r="H801" s="305"/>
      <c r="I801" s="305"/>
      <c r="J801" s="305"/>
      <c r="K801" s="305"/>
      <c r="L801" s="305"/>
      <c r="M801" s="305"/>
      <c r="N801" s="305"/>
      <c r="O801" s="305"/>
      <c r="P801" s="305"/>
      <c r="Q801" s="305"/>
      <c r="R801" s="305"/>
      <c r="S801" s="305"/>
      <c r="T801" s="305"/>
      <c r="U801" s="305"/>
      <c r="V801" s="305"/>
      <c r="W801" s="305"/>
    </row>
    <row r="802" spans="3:23" s="143" customFormat="1">
      <c r="C802" s="305"/>
      <c r="D802" s="305"/>
      <c r="E802" s="305"/>
      <c r="F802" s="305"/>
      <c r="G802" s="305"/>
      <c r="H802" s="305"/>
      <c r="I802" s="305"/>
      <c r="J802" s="305"/>
      <c r="K802" s="305"/>
      <c r="L802" s="305"/>
      <c r="M802" s="305"/>
      <c r="N802" s="305"/>
      <c r="O802" s="305"/>
      <c r="P802" s="305"/>
      <c r="Q802" s="305"/>
      <c r="R802" s="305"/>
      <c r="S802" s="305"/>
      <c r="T802" s="305"/>
      <c r="U802" s="305"/>
      <c r="V802" s="305"/>
      <c r="W802" s="305"/>
    </row>
    <row r="803" spans="3:23" s="143" customFormat="1">
      <c r="C803" s="305"/>
      <c r="D803" s="305"/>
      <c r="E803" s="305"/>
      <c r="F803" s="305"/>
      <c r="G803" s="305"/>
      <c r="H803" s="305"/>
      <c r="I803" s="305"/>
      <c r="J803" s="305"/>
      <c r="K803" s="305"/>
      <c r="L803" s="305"/>
      <c r="M803" s="305"/>
      <c r="N803" s="305"/>
      <c r="O803" s="305"/>
      <c r="P803" s="305"/>
      <c r="Q803" s="305"/>
      <c r="R803" s="305"/>
      <c r="S803" s="305"/>
      <c r="T803" s="305"/>
      <c r="U803" s="305"/>
      <c r="V803" s="305"/>
      <c r="W803" s="305"/>
    </row>
    <row r="804" spans="3:23" s="143" customFormat="1">
      <c r="C804" s="305"/>
      <c r="D804" s="305"/>
      <c r="E804" s="305"/>
      <c r="F804" s="305"/>
      <c r="G804" s="305"/>
      <c r="H804" s="305"/>
      <c r="I804" s="305"/>
      <c r="J804" s="305"/>
      <c r="K804" s="305"/>
      <c r="L804" s="305"/>
      <c r="M804" s="305"/>
      <c r="N804" s="305"/>
      <c r="O804" s="305"/>
      <c r="P804" s="305"/>
      <c r="Q804" s="305"/>
      <c r="R804" s="305"/>
      <c r="S804" s="305"/>
      <c r="T804" s="305"/>
      <c r="U804" s="305"/>
      <c r="V804" s="305"/>
      <c r="W804" s="305"/>
    </row>
    <row r="805" spans="3:23" s="143" customFormat="1">
      <c r="C805" s="305"/>
      <c r="D805" s="305"/>
      <c r="E805" s="305"/>
      <c r="F805" s="305"/>
      <c r="G805" s="305"/>
      <c r="H805" s="305"/>
      <c r="I805" s="305"/>
      <c r="J805" s="305"/>
      <c r="K805" s="305"/>
      <c r="L805" s="305"/>
      <c r="M805" s="305"/>
      <c r="N805" s="305"/>
      <c r="O805" s="305"/>
      <c r="P805" s="305"/>
      <c r="Q805" s="305"/>
      <c r="R805" s="305"/>
      <c r="S805" s="305"/>
      <c r="T805" s="305"/>
      <c r="U805" s="305"/>
      <c r="V805" s="305"/>
      <c r="W805" s="305"/>
    </row>
    <row r="806" spans="3:23" s="143" customFormat="1">
      <c r="C806" s="305"/>
      <c r="D806" s="305"/>
      <c r="E806" s="305"/>
      <c r="F806" s="305"/>
      <c r="G806" s="305"/>
      <c r="H806" s="305"/>
      <c r="I806" s="305"/>
      <c r="J806" s="305"/>
      <c r="K806" s="305"/>
      <c r="L806" s="305"/>
      <c r="M806" s="305"/>
      <c r="N806" s="305"/>
      <c r="O806" s="305"/>
      <c r="P806" s="305"/>
      <c r="Q806" s="305"/>
      <c r="R806" s="305"/>
      <c r="S806" s="305"/>
      <c r="T806" s="305"/>
      <c r="U806" s="305"/>
      <c r="V806" s="305"/>
      <c r="W806" s="305"/>
    </row>
    <row r="807" spans="3:23" s="143" customFormat="1">
      <c r="C807" s="305"/>
      <c r="D807" s="305"/>
      <c r="E807" s="305"/>
      <c r="F807" s="305"/>
      <c r="G807" s="305"/>
      <c r="H807" s="305"/>
      <c r="I807" s="305"/>
      <c r="J807" s="305"/>
      <c r="K807" s="305"/>
      <c r="L807" s="305"/>
      <c r="M807" s="305"/>
      <c r="N807" s="305"/>
      <c r="O807" s="305"/>
      <c r="P807" s="305"/>
      <c r="Q807" s="305"/>
      <c r="R807" s="305"/>
      <c r="S807" s="305"/>
      <c r="T807" s="305"/>
      <c r="U807" s="305"/>
      <c r="V807" s="305"/>
      <c r="W807" s="305"/>
    </row>
    <row r="808" spans="3:23" s="143" customFormat="1">
      <c r="C808" s="305"/>
      <c r="D808" s="305"/>
      <c r="E808" s="305"/>
      <c r="F808" s="305"/>
      <c r="G808" s="305"/>
      <c r="H808" s="305"/>
      <c r="I808" s="305"/>
      <c r="J808" s="305"/>
      <c r="K808" s="305"/>
      <c r="L808" s="305"/>
      <c r="M808" s="305"/>
      <c r="N808" s="305"/>
      <c r="O808" s="305"/>
      <c r="P808" s="305"/>
      <c r="Q808" s="305"/>
      <c r="R808" s="305"/>
      <c r="S808" s="305"/>
      <c r="T808" s="305"/>
      <c r="U808" s="305"/>
      <c r="V808" s="305"/>
      <c r="W808" s="305"/>
    </row>
    <row r="809" spans="3:23" s="143" customFormat="1">
      <c r="C809" s="305"/>
      <c r="D809" s="305"/>
      <c r="E809" s="305"/>
      <c r="F809" s="305"/>
      <c r="G809" s="305"/>
      <c r="H809" s="305"/>
      <c r="I809" s="305"/>
      <c r="J809" s="305"/>
      <c r="K809" s="305"/>
      <c r="L809" s="305"/>
      <c r="M809" s="305"/>
      <c r="N809" s="305"/>
      <c r="O809" s="305"/>
      <c r="P809" s="305"/>
      <c r="Q809" s="305"/>
      <c r="R809" s="305"/>
      <c r="S809" s="305"/>
      <c r="T809" s="305"/>
      <c r="U809" s="305"/>
      <c r="V809" s="305"/>
      <c r="W809" s="305"/>
    </row>
    <row r="810" spans="3:23" s="143" customFormat="1">
      <c r="C810" s="305"/>
      <c r="D810" s="305"/>
      <c r="E810" s="305"/>
      <c r="F810" s="305"/>
      <c r="G810" s="305"/>
      <c r="H810" s="305"/>
      <c r="I810" s="305"/>
      <c r="J810" s="305"/>
      <c r="K810" s="305"/>
      <c r="L810" s="305"/>
      <c r="M810" s="305"/>
      <c r="N810" s="305"/>
      <c r="O810" s="305"/>
      <c r="P810" s="305"/>
      <c r="Q810" s="305"/>
      <c r="R810" s="305"/>
      <c r="S810" s="305"/>
      <c r="T810" s="305"/>
      <c r="U810" s="305"/>
      <c r="V810" s="305"/>
      <c r="W810" s="305"/>
    </row>
    <row r="811" spans="3:23" s="143" customFormat="1">
      <c r="C811" s="305"/>
      <c r="D811" s="305"/>
      <c r="E811" s="305"/>
      <c r="F811" s="305"/>
      <c r="G811" s="305"/>
      <c r="H811" s="305"/>
      <c r="I811" s="305"/>
      <c r="J811" s="305"/>
      <c r="K811" s="305"/>
      <c r="L811" s="305"/>
      <c r="M811" s="305"/>
      <c r="N811" s="305"/>
      <c r="O811" s="305"/>
      <c r="P811" s="305"/>
      <c r="Q811" s="305"/>
      <c r="R811" s="305"/>
      <c r="S811" s="305"/>
      <c r="T811" s="305"/>
      <c r="U811" s="305"/>
      <c r="V811" s="305"/>
      <c r="W811" s="305"/>
    </row>
    <row r="812" spans="3:23" s="143" customFormat="1">
      <c r="C812" s="305"/>
      <c r="D812" s="305"/>
      <c r="E812" s="305"/>
      <c r="F812" s="305"/>
      <c r="G812" s="305"/>
      <c r="H812" s="305"/>
      <c r="I812" s="305"/>
      <c r="J812" s="305"/>
      <c r="K812" s="305"/>
      <c r="L812" s="305"/>
      <c r="M812" s="305"/>
      <c r="N812" s="305"/>
      <c r="O812" s="305"/>
      <c r="P812" s="305"/>
      <c r="Q812" s="305"/>
      <c r="R812" s="305"/>
      <c r="S812" s="305"/>
      <c r="T812" s="305"/>
      <c r="U812" s="305"/>
      <c r="V812" s="305"/>
      <c r="W812" s="305"/>
    </row>
    <row r="813" spans="3:23" s="143" customFormat="1">
      <c r="C813" s="305"/>
      <c r="D813" s="305"/>
      <c r="E813" s="305"/>
      <c r="F813" s="305"/>
      <c r="G813" s="305"/>
      <c r="H813" s="305"/>
      <c r="I813" s="305"/>
      <c r="J813" s="305"/>
      <c r="K813" s="305"/>
      <c r="L813" s="305"/>
      <c r="M813" s="305"/>
      <c r="N813" s="305"/>
      <c r="O813" s="305"/>
      <c r="P813" s="305"/>
      <c r="Q813" s="305"/>
      <c r="R813" s="305"/>
      <c r="S813" s="305"/>
      <c r="T813" s="305"/>
      <c r="U813" s="305"/>
      <c r="V813" s="305"/>
      <c r="W813" s="305"/>
    </row>
    <row r="814" spans="3:23" s="143" customFormat="1">
      <c r="C814" s="305"/>
      <c r="D814" s="305"/>
      <c r="E814" s="305"/>
      <c r="F814" s="305"/>
      <c r="G814" s="305"/>
      <c r="H814" s="305"/>
      <c r="I814" s="305"/>
      <c r="J814" s="305"/>
      <c r="K814" s="305"/>
      <c r="L814" s="305"/>
      <c r="M814" s="305"/>
      <c r="N814" s="305"/>
      <c r="O814" s="305"/>
      <c r="P814" s="305"/>
      <c r="Q814" s="305"/>
      <c r="R814" s="305"/>
      <c r="S814" s="305"/>
      <c r="T814" s="305"/>
      <c r="U814" s="305"/>
      <c r="V814" s="305"/>
      <c r="W814" s="305"/>
    </row>
    <row r="815" spans="3:23" s="143" customFormat="1">
      <c r="C815" s="305"/>
      <c r="D815" s="305"/>
      <c r="E815" s="305"/>
      <c r="F815" s="305"/>
      <c r="G815" s="305"/>
      <c r="H815" s="305"/>
      <c r="I815" s="305"/>
      <c r="J815" s="305"/>
      <c r="K815" s="305"/>
      <c r="L815" s="305"/>
      <c r="M815" s="305"/>
      <c r="N815" s="305"/>
      <c r="O815" s="305"/>
      <c r="P815" s="305"/>
      <c r="Q815" s="305"/>
      <c r="R815" s="305"/>
      <c r="S815" s="305"/>
      <c r="T815" s="305"/>
      <c r="U815" s="305"/>
      <c r="V815" s="305"/>
      <c r="W815" s="305"/>
    </row>
    <row r="816" spans="3:23" s="143" customFormat="1">
      <c r="C816" s="305"/>
      <c r="D816" s="305"/>
      <c r="E816" s="305"/>
      <c r="F816" s="305"/>
      <c r="G816" s="305"/>
      <c r="H816" s="305"/>
      <c r="I816" s="305"/>
      <c r="J816" s="305"/>
      <c r="K816" s="305"/>
      <c r="L816" s="305"/>
      <c r="M816" s="305"/>
      <c r="N816" s="305"/>
      <c r="O816" s="305"/>
      <c r="P816" s="305"/>
      <c r="Q816" s="305"/>
      <c r="R816" s="305"/>
      <c r="S816" s="305"/>
      <c r="T816" s="305"/>
      <c r="U816" s="305"/>
      <c r="V816" s="305"/>
      <c r="W816" s="305"/>
    </row>
    <row r="817" spans="3:23" s="143" customFormat="1">
      <c r="C817" s="305"/>
      <c r="D817" s="305"/>
      <c r="E817" s="305"/>
      <c r="F817" s="305"/>
      <c r="G817" s="305"/>
      <c r="H817" s="305"/>
      <c r="I817" s="305"/>
      <c r="J817" s="305"/>
      <c r="K817" s="305"/>
      <c r="L817" s="305"/>
      <c r="M817" s="305"/>
      <c r="N817" s="305"/>
      <c r="O817" s="305"/>
      <c r="P817" s="305"/>
      <c r="Q817" s="305"/>
      <c r="R817" s="305"/>
      <c r="S817" s="305"/>
      <c r="T817" s="305"/>
      <c r="U817" s="305"/>
      <c r="V817" s="305"/>
      <c r="W817" s="305"/>
    </row>
    <row r="818" spans="3:23" s="143" customFormat="1">
      <c r="C818" s="305"/>
      <c r="D818" s="305"/>
      <c r="E818" s="305"/>
      <c r="F818" s="305"/>
      <c r="G818" s="305"/>
      <c r="H818" s="305"/>
      <c r="I818" s="305"/>
      <c r="J818" s="305"/>
      <c r="K818" s="305"/>
      <c r="L818" s="305"/>
      <c r="M818" s="305"/>
      <c r="N818" s="305"/>
      <c r="O818" s="305"/>
      <c r="P818" s="305"/>
      <c r="Q818" s="305"/>
      <c r="R818" s="305"/>
      <c r="S818" s="305"/>
      <c r="T818" s="305"/>
      <c r="U818" s="305"/>
      <c r="V818" s="305"/>
      <c r="W818" s="305"/>
    </row>
    <row r="819" spans="3:23" s="143" customFormat="1">
      <c r="C819" s="305"/>
      <c r="D819" s="305"/>
      <c r="E819" s="305"/>
      <c r="F819" s="305"/>
      <c r="G819" s="305"/>
      <c r="H819" s="305"/>
      <c r="I819" s="305"/>
      <c r="J819" s="305"/>
      <c r="K819" s="305"/>
      <c r="L819" s="305"/>
      <c r="M819" s="305"/>
      <c r="N819" s="305"/>
      <c r="O819" s="305"/>
      <c r="P819" s="305"/>
      <c r="Q819" s="305"/>
      <c r="R819" s="305"/>
      <c r="S819" s="305"/>
      <c r="T819" s="305"/>
      <c r="U819" s="305"/>
      <c r="V819" s="305"/>
      <c r="W819" s="305"/>
    </row>
    <row r="820" spans="3:23" s="143" customFormat="1">
      <c r="C820" s="305"/>
      <c r="D820" s="305"/>
      <c r="E820" s="305"/>
      <c r="F820" s="305"/>
      <c r="G820" s="305"/>
      <c r="H820" s="305"/>
      <c r="I820" s="305"/>
      <c r="J820" s="305"/>
      <c r="K820" s="305"/>
      <c r="L820" s="305"/>
      <c r="M820" s="305"/>
      <c r="N820" s="305"/>
      <c r="O820" s="305"/>
      <c r="P820" s="305"/>
      <c r="Q820" s="305"/>
      <c r="R820" s="305"/>
      <c r="S820" s="305"/>
      <c r="T820" s="305"/>
      <c r="U820" s="305"/>
      <c r="V820" s="305"/>
      <c r="W820" s="305"/>
    </row>
    <row r="821" spans="3:23" s="143" customFormat="1">
      <c r="C821" s="305"/>
      <c r="D821" s="305"/>
      <c r="E821" s="305"/>
      <c r="F821" s="305"/>
      <c r="G821" s="305"/>
      <c r="H821" s="305"/>
      <c r="I821" s="305"/>
      <c r="J821" s="305"/>
      <c r="K821" s="305"/>
      <c r="L821" s="305"/>
      <c r="M821" s="305"/>
      <c r="N821" s="305"/>
      <c r="O821" s="305"/>
      <c r="P821" s="305"/>
      <c r="Q821" s="305"/>
      <c r="R821" s="305"/>
      <c r="S821" s="305"/>
      <c r="T821" s="305"/>
      <c r="U821" s="305"/>
      <c r="V821" s="305"/>
      <c r="W821" s="305"/>
    </row>
    <row r="822" spans="3:23" s="143" customFormat="1">
      <c r="C822" s="305"/>
      <c r="D822" s="305"/>
      <c r="E822" s="305"/>
      <c r="F822" s="305"/>
      <c r="G822" s="305"/>
      <c r="H822" s="305"/>
      <c r="I822" s="305"/>
      <c r="J822" s="305"/>
      <c r="K822" s="305"/>
      <c r="L822" s="305"/>
      <c r="M822" s="305"/>
      <c r="N822" s="305"/>
      <c r="O822" s="305"/>
      <c r="P822" s="305"/>
      <c r="Q822" s="305"/>
      <c r="R822" s="305"/>
      <c r="S822" s="305"/>
      <c r="T822" s="305"/>
      <c r="U822" s="305"/>
      <c r="V822" s="305"/>
      <c r="W822" s="305"/>
    </row>
    <row r="823" spans="3:23" s="143" customFormat="1">
      <c r="C823" s="305"/>
      <c r="D823" s="305"/>
      <c r="E823" s="305"/>
      <c r="F823" s="305"/>
      <c r="G823" s="305"/>
      <c r="H823" s="305"/>
      <c r="I823" s="305"/>
      <c r="J823" s="305"/>
      <c r="K823" s="305"/>
      <c r="L823" s="305"/>
      <c r="M823" s="305"/>
      <c r="N823" s="305"/>
      <c r="O823" s="305"/>
      <c r="P823" s="305"/>
      <c r="Q823" s="305"/>
      <c r="R823" s="305"/>
      <c r="S823" s="305"/>
      <c r="T823" s="305"/>
      <c r="U823" s="305"/>
      <c r="V823" s="305"/>
      <c r="W823" s="305"/>
    </row>
    <row r="824" spans="3:23" s="143" customFormat="1">
      <c r="C824" s="305"/>
      <c r="D824" s="305"/>
      <c r="E824" s="305"/>
      <c r="F824" s="305"/>
      <c r="G824" s="305"/>
      <c r="H824" s="305"/>
      <c r="I824" s="305"/>
      <c r="J824" s="305"/>
      <c r="K824" s="305"/>
      <c r="L824" s="305"/>
      <c r="M824" s="305"/>
      <c r="N824" s="305"/>
      <c r="O824" s="305"/>
      <c r="P824" s="305"/>
      <c r="Q824" s="305"/>
      <c r="R824" s="305"/>
      <c r="S824" s="305"/>
      <c r="T824" s="305"/>
      <c r="U824" s="305"/>
      <c r="V824" s="305"/>
      <c r="W824" s="305"/>
    </row>
    <row r="825" spans="3:23" s="143" customFormat="1">
      <c r="C825" s="305"/>
      <c r="D825" s="305"/>
      <c r="E825" s="305"/>
      <c r="F825" s="305"/>
      <c r="G825" s="305"/>
      <c r="H825" s="305"/>
      <c r="I825" s="305"/>
      <c r="J825" s="305"/>
      <c r="K825" s="305"/>
      <c r="L825" s="305"/>
      <c r="M825" s="305"/>
      <c r="N825" s="305"/>
      <c r="O825" s="305"/>
      <c r="P825" s="305"/>
      <c r="Q825" s="305"/>
      <c r="R825" s="305"/>
      <c r="S825" s="305"/>
      <c r="T825" s="305"/>
      <c r="U825" s="305"/>
      <c r="V825" s="305"/>
      <c r="W825" s="305"/>
    </row>
    <row r="826" spans="3:23" s="143" customFormat="1">
      <c r="C826" s="305"/>
      <c r="D826" s="305"/>
      <c r="E826" s="305"/>
      <c r="F826" s="305"/>
      <c r="G826" s="305"/>
      <c r="H826" s="305"/>
      <c r="I826" s="305"/>
      <c r="J826" s="305"/>
      <c r="K826" s="305"/>
      <c r="L826" s="305"/>
      <c r="M826" s="305"/>
      <c r="N826" s="305"/>
      <c r="O826" s="305"/>
      <c r="P826" s="305"/>
      <c r="Q826" s="305"/>
      <c r="R826" s="305"/>
      <c r="S826" s="305"/>
      <c r="T826" s="305"/>
      <c r="U826" s="305"/>
      <c r="V826" s="305"/>
      <c r="W826" s="305"/>
    </row>
    <row r="827" spans="3:23" s="143" customFormat="1">
      <c r="C827" s="305"/>
      <c r="D827" s="305"/>
      <c r="E827" s="305"/>
      <c r="F827" s="305"/>
      <c r="G827" s="305"/>
      <c r="H827" s="305"/>
      <c r="I827" s="305"/>
      <c r="J827" s="305"/>
      <c r="K827" s="305"/>
      <c r="L827" s="305"/>
      <c r="M827" s="305"/>
      <c r="N827" s="305"/>
      <c r="O827" s="305"/>
      <c r="P827" s="305"/>
      <c r="Q827" s="305"/>
      <c r="R827" s="305"/>
      <c r="S827" s="305"/>
      <c r="T827" s="305"/>
      <c r="U827" s="305"/>
      <c r="V827" s="305"/>
      <c r="W827" s="305"/>
    </row>
    <row r="828" spans="3:23" s="143" customFormat="1">
      <c r="C828" s="305"/>
      <c r="D828" s="305"/>
      <c r="E828" s="305"/>
      <c r="F828" s="305"/>
      <c r="G828" s="305"/>
      <c r="H828" s="305"/>
      <c r="I828" s="305"/>
      <c r="J828" s="305"/>
      <c r="K828" s="305"/>
      <c r="L828" s="305"/>
      <c r="M828" s="305"/>
      <c r="N828" s="305"/>
      <c r="O828" s="305"/>
      <c r="P828" s="305"/>
      <c r="Q828" s="305"/>
      <c r="R828" s="305"/>
      <c r="S828" s="305"/>
      <c r="T828" s="305"/>
      <c r="U828" s="305"/>
      <c r="V828" s="305"/>
      <c r="W828" s="305"/>
    </row>
    <row r="829" spans="3:23" s="143" customFormat="1">
      <c r="C829" s="305"/>
      <c r="D829" s="305"/>
      <c r="E829" s="305"/>
      <c r="F829" s="305"/>
      <c r="G829" s="305"/>
      <c r="H829" s="305"/>
      <c r="I829" s="305"/>
      <c r="J829" s="305"/>
      <c r="K829" s="305"/>
      <c r="L829" s="305"/>
      <c r="M829" s="305"/>
      <c r="N829" s="305"/>
      <c r="O829" s="305"/>
      <c r="P829" s="305"/>
      <c r="Q829" s="305"/>
      <c r="R829" s="305"/>
      <c r="S829" s="305"/>
      <c r="T829" s="305"/>
      <c r="U829" s="305"/>
      <c r="V829" s="305"/>
      <c r="W829" s="305"/>
    </row>
    <row r="830" spans="3:23" s="143" customFormat="1">
      <c r="C830" s="305"/>
      <c r="D830" s="305"/>
      <c r="E830" s="305"/>
      <c r="F830" s="305"/>
      <c r="G830" s="305"/>
      <c r="H830" s="305"/>
      <c r="I830" s="305"/>
      <c r="J830" s="305"/>
      <c r="K830" s="305"/>
      <c r="L830" s="305"/>
      <c r="M830" s="305"/>
      <c r="N830" s="305"/>
      <c r="O830" s="305"/>
      <c r="P830" s="305"/>
      <c r="Q830" s="305"/>
      <c r="R830" s="305"/>
      <c r="S830" s="305"/>
      <c r="T830" s="305"/>
      <c r="U830" s="305"/>
      <c r="V830" s="305"/>
      <c r="W830" s="305"/>
    </row>
    <row r="831" spans="3:23" s="143" customFormat="1">
      <c r="C831" s="305"/>
      <c r="D831" s="305"/>
      <c r="E831" s="305"/>
      <c r="F831" s="305"/>
      <c r="G831" s="305"/>
      <c r="H831" s="305"/>
      <c r="I831" s="305"/>
      <c r="J831" s="305"/>
      <c r="K831" s="305"/>
      <c r="L831" s="305"/>
      <c r="M831" s="305"/>
      <c r="N831" s="305"/>
      <c r="O831" s="305"/>
      <c r="P831" s="305"/>
      <c r="Q831" s="305"/>
      <c r="R831" s="305"/>
      <c r="S831" s="305"/>
      <c r="T831" s="305"/>
      <c r="U831" s="305"/>
      <c r="V831" s="305"/>
      <c r="W831" s="305"/>
    </row>
    <row r="832" spans="3:23" s="143" customFormat="1">
      <c r="C832" s="305"/>
      <c r="D832" s="305"/>
      <c r="E832" s="305"/>
      <c r="F832" s="305"/>
      <c r="G832" s="305"/>
      <c r="H832" s="305"/>
      <c r="I832" s="305"/>
      <c r="J832" s="305"/>
      <c r="K832" s="305"/>
      <c r="L832" s="305"/>
      <c r="M832" s="305"/>
      <c r="N832" s="305"/>
      <c r="O832" s="305"/>
      <c r="P832" s="305"/>
      <c r="Q832" s="305"/>
      <c r="R832" s="305"/>
      <c r="S832" s="305"/>
      <c r="T832" s="305"/>
      <c r="U832" s="305"/>
      <c r="V832" s="305"/>
      <c r="W832" s="305"/>
    </row>
    <row r="833" spans="3:23" s="143" customFormat="1">
      <c r="C833" s="305"/>
      <c r="D833" s="305"/>
      <c r="E833" s="305"/>
      <c r="F833" s="305"/>
      <c r="G833" s="305"/>
      <c r="H833" s="305"/>
      <c r="I833" s="305"/>
      <c r="J833" s="305"/>
      <c r="K833" s="305"/>
      <c r="L833" s="305"/>
      <c r="M833" s="305"/>
      <c r="N833" s="305"/>
      <c r="O833" s="305"/>
      <c r="P833" s="305"/>
      <c r="Q833" s="305"/>
      <c r="R833" s="305"/>
      <c r="S833" s="305"/>
      <c r="T833" s="305"/>
      <c r="U833" s="305"/>
      <c r="V833" s="305"/>
      <c r="W833" s="305"/>
    </row>
    <row r="834" spans="3:23" s="143" customFormat="1">
      <c r="C834" s="305"/>
      <c r="D834" s="305"/>
      <c r="E834" s="305"/>
      <c r="F834" s="305"/>
      <c r="G834" s="305"/>
      <c r="H834" s="305"/>
      <c r="I834" s="305"/>
      <c r="J834" s="305"/>
      <c r="K834" s="305"/>
      <c r="L834" s="305"/>
      <c r="M834" s="305"/>
      <c r="N834" s="305"/>
      <c r="O834" s="305"/>
      <c r="P834" s="305"/>
      <c r="Q834" s="305"/>
      <c r="R834" s="305"/>
      <c r="S834" s="305"/>
      <c r="T834" s="305"/>
      <c r="U834" s="305"/>
      <c r="V834" s="305"/>
      <c r="W834" s="305"/>
    </row>
    <row r="835" spans="3:23" s="143" customFormat="1">
      <c r="C835" s="305"/>
      <c r="D835" s="305"/>
      <c r="E835" s="305"/>
      <c r="F835" s="305"/>
      <c r="G835" s="305"/>
      <c r="H835" s="305"/>
      <c r="I835" s="305"/>
      <c r="J835" s="305"/>
      <c r="K835" s="305"/>
      <c r="L835" s="305"/>
      <c r="M835" s="305"/>
      <c r="N835" s="305"/>
      <c r="O835" s="305"/>
      <c r="P835" s="305"/>
      <c r="Q835" s="305"/>
      <c r="R835" s="305"/>
      <c r="S835" s="305"/>
      <c r="T835" s="305"/>
      <c r="U835" s="305"/>
      <c r="V835" s="305"/>
      <c r="W835" s="305"/>
    </row>
    <row r="836" spans="3:23" s="143" customFormat="1">
      <c r="C836" s="305"/>
      <c r="D836" s="305"/>
      <c r="E836" s="305"/>
      <c r="F836" s="305"/>
      <c r="G836" s="305"/>
      <c r="H836" s="305"/>
      <c r="I836" s="305"/>
      <c r="J836" s="305"/>
      <c r="K836" s="305"/>
      <c r="L836" s="305"/>
      <c r="M836" s="305"/>
      <c r="N836" s="305"/>
      <c r="O836" s="305"/>
      <c r="P836" s="305"/>
      <c r="Q836" s="305"/>
      <c r="R836" s="305"/>
      <c r="S836" s="305"/>
      <c r="T836" s="305"/>
      <c r="U836" s="305"/>
      <c r="V836" s="305"/>
      <c r="W836" s="305"/>
    </row>
    <row r="837" spans="3:23" s="143" customFormat="1">
      <c r="C837" s="305"/>
      <c r="D837" s="305"/>
      <c r="E837" s="305"/>
      <c r="F837" s="305"/>
      <c r="G837" s="305"/>
      <c r="H837" s="305"/>
      <c r="I837" s="305"/>
      <c r="J837" s="305"/>
      <c r="K837" s="305"/>
      <c r="L837" s="305"/>
      <c r="M837" s="305"/>
      <c r="N837" s="305"/>
      <c r="O837" s="305"/>
      <c r="P837" s="305"/>
      <c r="Q837" s="305"/>
      <c r="R837" s="305"/>
      <c r="S837" s="305"/>
      <c r="T837" s="305"/>
      <c r="U837" s="305"/>
      <c r="V837" s="305"/>
      <c r="W837" s="305"/>
    </row>
    <row r="838" spans="3:23" s="143" customFormat="1">
      <c r="C838" s="305"/>
      <c r="D838" s="305"/>
      <c r="E838" s="305"/>
      <c r="F838" s="305"/>
      <c r="G838" s="305"/>
      <c r="H838" s="305"/>
      <c r="I838" s="305"/>
      <c r="J838" s="305"/>
      <c r="K838" s="305"/>
      <c r="L838" s="305"/>
      <c r="M838" s="305"/>
      <c r="N838" s="305"/>
      <c r="O838" s="305"/>
      <c r="P838" s="305"/>
      <c r="Q838" s="305"/>
      <c r="R838" s="305"/>
      <c r="S838" s="305"/>
      <c r="T838" s="305"/>
      <c r="U838" s="305"/>
      <c r="V838" s="305"/>
      <c r="W838" s="305"/>
    </row>
    <row r="839" spans="3:23" s="143" customFormat="1">
      <c r="C839" s="305"/>
      <c r="D839" s="305"/>
      <c r="E839" s="305"/>
      <c r="F839" s="305"/>
      <c r="G839" s="305"/>
      <c r="H839" s="305"/>
      <c r="I839" s="305"/>
      <c r="J839" s="305"/>
      <c r="K839" s="305"/>
      <c r="L839" s="305"/>
      <c r="M839" s="305"/>
      <c r="N839" s="305"/>
      <c r="O839" s="305"/>
      <c r="P839" s="305"/>
      <c r="Q839" s="305"/>
      <c r="R839" s="305"/>
      <c r="S839" s="305"/>
      <c r="T839" s="305"/>
      <c r="U839" s="305"/>
      <c r="V839" s="305"/>
      <c r="W839" s="305"/>
    </row>
    <row r="840" spans="3:23" s="143" customFormat="1">
      <c r="C840" s="305"/>
      <c r="D840" s="305"/>
      <c r="E840" s="305"/>
      <c r="F840" s="305"/>
      <c r="G840" s="305"/>
      <c r="H840" s="305"/>
      <c r="I840" s="305"/>
      <c r="J840" s="305"/>
      <c r="K840" s="305"/>
      <c r="L840" s="305"/>
      <c r="M840" s="305"/>
      <c r="N840" s="305"/>
      <c r="O840" s="305"/>
      <c r="P840" s="305"/>
      <c r="Q840" s="305"/>
      <c r="R840" s="305"/>
      <c r="S840" s="305"/>
      <c r="T840" s="305"/>
      <c r="U840" s="305"/>
      <c r="V840" s="305"/>
      <c r="W840" s="305"/>
    </row>
    <row r="841" spans="3:23" s="143" customFormat="1">
      <c r="C841" s="305"/>
      <c r="D841" s="305"/>
      <c r="E841" s="305"/>
      <c r="F841" s="305"/>
      <c r="G841" s="305"/>
      <c r="H841" s="305"/>
      <c r="I841" s="305"/>
      <c r="J841" s="305"/>
      <c r="K841" s="305"/>
      <c r="L841" s="305"/>
      <c r="M841" s="305"/>
      <c r="N841" s="305"/>
      <c r="O841" s="305"/>
      <c r="P841" s="305"/>
      <c r="Q841" s="305"/>
      <c r="R841" s="305"/>
      <c r="S841" s="305"/>
      <c r="T841" s="305"/>
      <c r="U841" s="305"/>
      <c r="V841" s="305"/>
      <c r="W841" s="305"/>
    </row>
    <row r="842" spans="3:23" s="143" customFormat="1">
      <c r="C842" s="305"/>
      <c r="D842" s="305"/>
      <c r="E842" s="305"/>
      <c r="F842" s="305"/>
      <c r="G842" s="305"/>
      <c r="H842" s="305"/>
      <c r="I842" s="305"/>
      <c r="J842" s="305"/>
      <c r="K842" s="305"/>
      <c r="L842" s="305"/>
      <c r="M842" s="305"/>
      <c r="N842" s="305"/>
      <c r="O842" s="305"/>
      <c r="P842" s="305"/>
      <c r="Q842" s="305"/>
      <c r="R842" s="305"/>
      <c r="S842" s="305"/>
      <c r="T842" s="305"/>
      <c r="U842" s="305"/>
      <c r="V842" s="305"/>
      <c r="W842" s="305"/>
    </row>
    <row r="843" spans="3:23" s="143" customFormat="1">
      <c r="C843" s="305"/>
      <c r="D843" s="305"/>
      <c r="E843" s="305"/>
      <c r="F843" s="305"/>
      <c r="G843" s="305"/>
      <c r="H843" s="305"/>
      <c r="I843" s="305"/>
      <c r="J843" s="305"/>
      <c r="K843" s="305"/>
      <c r="L843" s="305"/>
      <c r="M843" s="305"/>
      <c r="N843" s="305"/>
      <c r="O843" s="305"/>
      <c r="P843" s="305"/>
      <c r="Q843" s="305"/>
      <c r="R843" s="305"/>
      <c r="S843" s="305"/>
      <c r="T843" s="305"/>
      <c r="U843" s="305"/>
      <c r="V843" s="305"/>
      <c r="W843" s="305"/>
    </row>
    <row r="844" spans="3:23" s="143" customFormat="1">
      <c r="C844" s="305"/>
      <c r="D844" s="305"/>
      <c r="E844" s="305"/>
      <c r="F844" s="305"/>
      <c r="G844" s="305"/>
      <c r="H844" s="305"/>
      <c r="I844" s="305"/>
      <c r="J844" s="305"/>
      <c r="K844" s="305"/>
      <c r="L844" s="305"/>
      <c r="M844" s="305"/>
      <c r="N844" s="305"/>
      <c r="O844" s="305"/>
      <c r="P844" s="305"/>
      <c r="Q844" s="305"/>
      <c r="R844" s="305"/>
      <c r="S844" s="305"/>
      <c r="T844" s="305"/>
      <c r="U844" s="305"/>
      <c r="V844" s="305"/>
      <c r="W844" s="305"/>
    </row>
    <row r="845" spans="3:23" s="143" customFormat="1">
      <c r="C845" s="305"/>
      <c r="D845" s="305"/>
      <c r="E845" s="305"/>
      <c r="F845" s="305"/>
      <c r="G845" s="305"/>
      <c r="H845" s="305"/>
      <c r="I845" s="305"/>
      <c r="J845" s="305"/>
      <c r="K845" s="305"/>
      <c r="L845" s="305"/>
      <c r="M845" s="305"/>
      <c r="N845" s="305"/>
      <c r="O845" s="305"/>
      <c r="P845" s="305"/>
      <c r="Q845" s="305"/>
      <c r="R845" s="305"/>
      <c r="S845" s="305"/>
      <c r="T845" s="305"/>
      <c r="U845" s="305"/>
      <c r="V845" s="305"/>
      <c r="W845" s="305"/>
    </row>
    <row r="846" spans="3:23" s="143" customFormat="1">
      <c r="C846" s="305"/>
      <c r="D846" s="305"/>
      <c r="E846" s="305"/>
      <c r="F846" s="305"/>
      <c r="G846" s="305"/>
      <c r="H846" s="305"/>
      <c r="I846" s="305"/>
      <c r="J846" s="305"/>
      <c r="K846" s="305"/>
      <c r="L846" s="305"/>
      <c r="M846" s="305"/>
      <c r="N846" s="305"/>
      <c r="O846" s="305"/>
      <c r="P846" s="305"/>
      <c r="Q846" s="305"/>
      <c r="R846" s="305"/>
      <c r="S846" s="305"/>
      <c r="T846" s="305"/>
      <c r="U846" s="305"/>
      <c r="V846" s="305"/>
      <c r="W846" s="305"/>
    </row>
    <row r="847" spans="3:23" s="143" customFormat="1">
      <c r="C847" s="305"/>
      <c r="D847" s="305"/>
      <c r="E847" s="305"/>
      <c r="F847" s="305"/>
      <c r="G847" s="305"/>
      <c r="H847" s="305"/>
      <c r="I847" s="305"/>
      <c r="J847" s="305"/>
      <c r="K847" s="305"/>
      <c r="L847" s="305"/>
      <c r="M847" s="305"/>
      <c r="N847" s="305"/>
      <c r="O847" s="305"/>
      <c r="P847" s="305"/>
      <c r="Q847" s="305"/>
      <c r="R847" s="305"/>
      <c r="S847" s="305"/>
      <c r="T847" s="305"/>
      <c r="U847" s="305"/>
      <c r="V847" s="305"/>
      <c r="W847" s="305"/>
    </row>
    <row r="848" spans="3:23" s="143" customFormat="1">
      <c r="C848" s="305"/>
      <c r="D848" s="305"/>
      <c r="E848" s="305"/>
      <c r="F848" s="305"/>
      <c r="G848" s="305"/>
      <c r="H848" s="305"/>
      <c r="I848" s="305"/>
      <c r="J848" s="305"/>
      <c r="K848" s="305"/>
      <c r="L848" s="305"/>
      <c r="M848" s="305"/>
      <c r="N848" s="305"/>
      <c r="O848" s="305"/>
      <c r="P848" s="305"/>
      <c r="Q848" s="305"/>
      <c r="R848" s="305"/>
      <c r="S848" s="305"/>
      <c r="T848" s="305"/>
      <c r="U848" s="305"/>
      <c r="V848" s="305"/>
      <c r="W848" s="305"/>
    </row>
    <row r="849" spans="3:23" s="143" customFormat="1">
      <c r="C849" s="305"/>
      <c r="D849" s="305"/>
      <c r="E849" s="305"/>
      <c r="F849" s="305"/>
      <c r="G849" s="305"/>
      <c r="H849" s="305"/>
      <c r="I849" s="305"/>
      <c r="J849" s="305"/>
      <c r="K849" s="305"/>
      <c r="L849" s="305"/>
      <c r="M849" s="305"/>
      <c r="N849" s="305"/>
      <c r="O849" s="305"/>
      <c r="P849" s="305"/>
      <c r="Q849" s="305"/>
      <c r="R849" s="305"/>
      <c r="S849" s="305"/>
      <c r="T849" s="305"/>
      <c r="U849" s="305"/>
      <c r="V849" s="305"/>
      <c r="W849" s="305"/>
    </row>
    <row r="850" spans="3:23" s="143" customFormat="1">
      <c r="C850" s="305"/>
      <c r="D850" s="305"/>
      <c r="E850" s="305"/>
      <c r="F850" s="305"/>
      <c r="G850" s="305"/>
      <c r="H850" s="305"/>
      <c r="I850" s="305"/>
      <c r="J850" s="305"/>
      <c r="K850" s="305"/>
      <c r="L850" s="305"/>
      <c r="M850" s="305"/>
      <c r="N850" s="305"/>
      <c r="O850" s="305"/>
      <c r="P850" s="305"/>
      <c r="Q850" s="305"/>
      <c r="R850" s="305"/>
      <c r="S850" s="305"/>
      <c r="T850" s="305"/>
      <c r="U850" s="305"/>
      <c r="V850" s="305"/>
      <c r="W850" s="305"/>
    </row>
    <row r="851" spans="3:23" s="143" customFormat="1">
      <c r="C851" s="305"/>
      <c r="D851" s="305"/>
      <c r="E851" s="305"/>
      <c r="F851" s="305"/>
      <c r="G851" s="305"/>
      <c r="H851" s="305"/>
      <c r="I851" s="305"/>
      <c r="J851" s="305"/>
      <c r="K851" s="305"/>
      <c r="L851" s="305"/>
      <c r="M851" s="305"/>
      <c r="N851" s="305"/>
      <c r="O851" s="305"/>
      <c r="P851" s="305"/>
      <c r="Q851" s="305"/>
      <c r="R851" s="305"/>
      <c r="S851" s="305"/>
      <c r="T851" s="305"/>
      <c r="U851" s="305"/>
      <c r="V851" s="305"/>
      <c r="W851" s="305"/>
    </row>
    <row r="852" spans="3:23" s="143" customFormat="1">
      <c r="C852" s="305"/>
      <c r="D852" s="305"/>
      <c r="E852" s="305"/>
      <c r="F852" s="305"/>
      <c r="G852" s="305"/>
      <c r="H852" s="305"/>
      <c r="I852" s="305"/>
      <c r="J852" s="305"/>
      <c r="K852" s="305"/>
      <c r="L852" s="305"/>
      <c r="M852" s="305"/>
      <c r="N852" s="305"/>
      <c r="O852" s="305"/>
      <c r="P852" s="305"/>
      <c r="Q852" s="305"/>
      <c r="R852" s="305"/>
      <c r="S852" s="305"/>
      <c r="T852" s="305"/>
      <c r="U852" s="305"/>
      <c r="V852" s="305"/>
      <c r="W852" s="305"/>
    </row>
    <row r="853" spans="3:23" s="143" customFormat="1">
      <c r="C853" s="305"/>
      <c r="D853" s="305"/>
      <c r="E853" s="305"/>
      <c r="F853" s="305"/>
      <c r="G853" s="305"/>
      <c r="H853" s="305"/>
      <c r="I853" s="305"/>
      <c r="J853" s="305"/>
      <c r="K853" s="305"/>
      <c r="L853" s="305"/>
      <c r="M853" s="305"/>
      <c r="N853" s="305"/>
      <c r="O853" s="305"/>
      <c r="P853" s="305"/>
      <c r="Q853" s="305"/>
      <c r="R853" s="305"/>
      <c r="S853" s="305"/>
      <c r="T853" s="305"/>
      <c r="U853" s="305"/>
      <c r="V853" s="305"/>
      <c r="W853" s="305"/>
    </row>
    <row r="854" spans="3:23" s="143" customFormat="1">
      <c r="C854" s="305"/>
      <c r="D854" s="305"/>
      <c r="E854" s="305"/>
      <c r="F854" s="305"/>
      <c r="G854" s="305"/>
      <c r="H854" s="305"/>
      <c r="I854" s="305"/>
      <c r="J854" s="305"/>
      <c r="K854" s="305"/>
      <c r="L854" s="305"/>
      <c r="M854" s="305"/>
      <c r="N854" s="305"/>
      <c r="O854" s="305"/>
      <c r="P854" s="305"/>
      <c r="Q854" s="305"/>
      <c r="R854" s="305"/>
      <c r="S854" s="305"/>
      <c r="T854" s="305"/>
      <c r="U854" s="305"/>
      <c r="V854" s="305"/>
      <c r="W854" s="305"/>
    </row>
    <row r="855" spans="3:23" s="143" customFormat="1">
      <c r="C855" s="305"/>
      <c r="D855" s="305"/>
      <c r="E855" s="305"/>
      <c r="F855" s="305"/>
      <c r="G855" s="305"/>
      <c r="H855" s="305"/>
      <c r="I855" s="305"/>
      <c r="J855" s="305"/>
      <c r="K855" s="305"/>
      <c r="L855" s="305"/>
      <c r="M855" s="305"/>
      <c r="N855" s="305"/>
      <c r="O855" s="305"/>
      <c r="P855" s="305"/>
      <c r="Q855" s="305"/>
      <c r="R855" s="305"/>
      <c r="S855" s="305"/>
      <c r="T855" s="305"/>
      <c r="U855" s="305"/>
      <c r="V855" s="305"/>
      <c r="W855" s="305"/>
    </row>
    <row r="856" spans="3:23" s="143" customFormat="1">
      <c r="C856" s="305"/>
      <c r="D856" s="305"/>
      <c r="E856" s="305"/>
      <c r="F856" s="305"/>
      <c r="G856" s="305"/>
      <c r="H856" s="305"/>
      <c r="I856" s="305"/>
      <c r="J856" s="305"/>
      <c r="K856" s="305"/>
      <c r="L856" s="305"/>
      <c r="M856" s="305"/>
      <c r="N856" s="305"/>
      <c r="O856" s="305"/>
      <c r="P856" s="305"/>
      <c r="Q856" s="305"/>
      <c r="R856" s="305"/>
      <c r="S856" s="305"/>
      <c r="T856" s="305"/>
      <c r="U856" s="305"/>
      <c r="V856" s="305"/>
      <c r="W856" s="305"/>
    </row>
    <row r="857" spans="3:23" s="143" customFormat="1">
      <c r="C857" s="305"/>
      <c r="D857" s="305"/>
      <c r="E857" s="305"/>
      <c r="F857" s="305"/>
      <c r="G857" s="305"/>
      <c r="H857" s="305"/>
      <c r="I857" s="305"/>
      <c r="J857" s="305"/>
      <c r="K857" s="305"/>
      <c r="L857" s="305"/>
      <c r="M857" s="305"/>
      <c r="N857" s="305"/>
      <c r="O857" s="305"/>
      <c r="P857" s="305"/>
      <c r="Q857" s="305"/>
      <c r="R857" s="305"/>
      <c r="S857" s="305"/>
      <c r="T857" s="305"/>
      <c r="U857" s="305"/>
      <c r="V857" s="305"/>
      <c r="W857" s="305"/>
    </row>
    <row r="858" spans="3:23" s="143" customFormat="1">
      <c r="C858" s="305"/>
      <c r="D858" s="305"/>
      <c r="E858" s="305"/>
      <c r="F858" s="305"/>
      <c r="G858" s="305"/>
      <c r="H858" s="305"/>
      <c r="I858" s="305"/>
      <c r="J858" s="305"/>
      <c r="K858" s="305"/>
      <c r="L858" s="305"/>
      <c r="M858" s="305"/>
      <c r="N858" s="305"/>
      <c r="O858" s="305"/>
      <c r="P858" s="305"/>
      <c r="Q858" s="305"/>
      <c r="R858" s="305"/>
      <c r="S858" s="305"/>
      <c r="T858" s="305"/>
      <c r="U858" s="305"/>
      <c r="V858" s="305"/>
      <c r="W858" s="305"/>
    </row>
    <row r="859" spans="3:23" s="143" customFormat="1">
      <c r="C859" s="305"/>
      <c r="D859" s="305"/>
      <c r="E859" s="305"/>
      <c r="F859" s="305"/>
      <c r="G859" s="305"/>
      <c r="H859" s="305"/>
      <c r="I859" s="305"/>
      <c r="J859" s="305"/>
      <c r="K859" s="305"/>
      <c r="L859" s="305"/>
      <c r="M859" s="305"/>
      <c r="N859" s="305"/>
      <c r="O859" s="305"/>
      <c r="P859" s="305"/>
      <c r="Q859" s="305"/>
      <c r="R859" s="305"/>
      <c r="S859" s="305"/>
      <c r="T859" s="305"/>
      <c r="U859" s="305"/>
      <c r="V859" s="305"/>
      <c r="W859" s="305"/>
    </row>
    <row r="860" spans="3:23" s="143" customFormat="1">
      <c r="C860" s="305"/>
      <c r="D860" s="305"/>
      <c r="E860" s="305"/>
      <c r="F860" s="305"/>
      <c r="G860" s="305"/>
      <c r="H860" s="305"/>
      <c r="I860" s="305"/>
      <c r="J860" s="305"/>
      <c r="K860" s="305"/>
      <c r="L860" s="305"/>
      <c r="M860" s="305"/>
      <c r="N860" s="305"/>
      <c r="O860" s="305"/>
      <c r="P860" s="305"/>
      <c r="Q860" s="305"/>
      <c r="R860" s="305"/>
      <c r="S860" s="305"/>
      <c r="T860" s="305"/>
      <c r="U860" s="305"/>
      <c r="V860" s="305"/>
      <c r="W860" s="305"/>
    </row>
    <row r="861" spans="3:23" s="143" customFormat="1">
      <c r="C861" s="305"/>
      <c r="D861" s="305"/>
      <c r="E861" s="305"/>
      <c r="F861" s="305"/>
      <c r="G861" s="305"/>
      <c r="H861" s="305"/>
      <c r="I861" s="305"/>
      <c r="J861" s="305"/>
      <c r="K861" s="305"/>
      <c r="L861" s="305"/>
      <c r="M861" s="305"/>
      <c r="N861" s="305"/>
      <c r="O861" s="305"/>
      <c r="P861" s="305"/>
      <c r="Q861" s="305"/>
      <c r="R861" s="305"/>
      <c r="S861" s="305"/>
      <c r="T861" s="305"/>
      <c r="U861" s="305"/>
      <c r="V861" s="305"/>
      <c r="W861" s="305"/>
    </row>
    <row r="862" spans="3:23" s="143" customFormat="1">
      <c r="C862" s="305"/>
      <c r="D862" s="305"/>
      <c r="E862" s="305"/>
      <c r="F862" s="305"/>
      <c r="G862" s="305"/>
      <c r="H862" s="305"/>
      <c r="I862" s="305"/>
      <c r="J862" s="305"/>
      <c r="K862" s="305"/>
      <c r="L862" s="305"/>
      <c r="M862" s="305"/>
      <c r="N862" s="305"/>
      <c r="O862" s="305"/>
      <c r="P862" s="305"/>
      <c r="Q862" s="305"/>
      <c r="R862" s="305"/>
      <c r="S862" s="305"/>
      <c r="T862" s="305"/>
      <c r="U862" s="305"/>
      <c r="V862" s="305"/>
      <c r="W862" s="305"/>
    </row>
    <row r="863" spans="3:23" s="143" customFormat="1">
      <c r="C863" s="305"/>
      <c r="D863" s="305"/>
      <c r="E863" s="305"/>
      <c r="F863" s="305"/>
      <c r="G863" s="305"/>
      <c r="H863" s="305"/>
      <c r="I863" s="305"/>
      <c r="J863" s="305"/>
      <c r="K863" s="305"/>
      <c r="L863" s="305"/>
      <c r="M863" s="305"/>
      <c r="N863" s="305"/>
      <c r="O863" s="305"/>
      <c r="P863" s="305"/>
      <c r="Q863" s="305"/>
      <c r="R863" s="305"/>
      <c r="S863" s="305"/>
      <c r="T863" s="305"/>
      <c r="U863" s="305"/>
      <c r="V863" s="305"/>
      <c r="W863" s="305"/>
    </row>
    <row r="864" spans="3:23" s="143" customFormat="1">
      <c r="C864" s="305"/>
      <c r="D864" s="305"/>
      <c r="E864" s="305"/>
      <c r="F864" s="305"/>
      <c r="G864" s="305"/>
      <c r="H864" s="305"/>
      <c r="I864" s="305"/>
      <c r="J864" s="305"/>
      <c r="K864" s="305"/>
      <c r="L864" s="305"/>
      <c r="M864" s="305"/>
      <c r="N864" s="305"/>
      <c r="O864" s="305"/>
      <c r="P864" s="305"/>
      <c r="Q864" s="305"/>
      <c r="R864" s="305"/>
      <c r="S864" s="305"/>
      <c r="T864" s="305"/>
      <c r="U864" s="305"/>
      <c r="V864" s="305"/>
      <c r="W864" s="305"/>
    </row>
    <row r="865" spans="3:23" s="143" customFormat="1">
      <c r="C865" s="305"/>
      <c r="D865" s="305"/>
      <c r="E865" s="305"/>
      <c r="F865" s="305"/>
      <c r="G865" s="305"/>
      <c r="H865" s="305"/>
      <c r="I865" s="305"/>
      <c r="J865" s="305"/>
      <c r="K865" s="305"/>
      <c r="L865" s="305"/>
      <c r="M865" s="305"/>
      <c r="N865" s="305"/>
      <c r="O865" s="305"/>
      <c r="P865" s="305"/>
      <c r="Q865" s="305"/>
      <c r="R865" s="305"/>
      <c r="S865" s="305"/>
      <c r="T865" s="305"/>
      <c r="U865" s="305"/>
      <c r="V865" s="305"/>
      <c r="W865" s="305"/>
    </row>
    <row r="866" spans="3:23" s="143" customFormat="1">
      <c r="C866" s="305"/>
      <c r="D866" s="305"/>
      <c r="E866" s="305"/>
      <c r="F866" s="305"/>
      <c r="G866" s="305"/>
      <c r="H866" s="305"/>
      <c r="I866" s="305"/>
      <c r="J866" s="305"/>
      <c r="K866" s="305"/>
      <c r="L866" s="305"/>
      <c r="M866" s="305"/>
      <c r="N866" s="305"/>
      <c r="O866" s="305"/>
      <c r="P866" s="305"/>
      <c r="Q866" s="305"/>
      <c r="R866" s="305"/>
      <c r="S866" s="305"/>
      <c r="T866" s="305"/>
      <c r="U866" s="305"/>
      <c r="V866" s="305"/>
      <c r="W866" s="305"/>
    </row>
    <row r="867" spans="3:23" s="143" customFormat="1">
      <c r="C867" s="305"/>
      <c r="D867" s="305"/>
      <c r="E867" s="305"/>
      <c r="F867" s="305"/>
      <c r="G867" s="305"/>
      <c r="H867" s="305"/>
      <c r="I867" s="305"/>
      <c r="J867" s="305"/>
      <c r="K867" s="305"/>
      <c r="L867" s="305"/>
      <c r="M867" s="305"/>
      <c r="N867" s="305"/>
      <c r="O867" s="305"/>
      <c r="P867" s="305"/>
      <c r="Q867" s="305"/>
      <c r="R867" s="305"/>
      <c r="S867" s="305"/>
      <c r="T867" s="305"/>
      <c r="U867" s="305"/>
      <c r="V867" s="305"/>
      <c r="W867" s="305"/>
    </row>
    <row r="868" spans="3:23" s="143" customFormat="1">
      <c r="C868" s="305"/>
      <c r="D868" s="305"/>
      <c r="E868" s="305"/>
      <c r="F868" s="305"/>
      <c r="G868" s="305"/>
      <c r="H868" s="305"/>
      <c r="I868" s="305"/>
      <c r="J868" s="305"/>
      <c r="K868" s="305"/>
      <c r="L868" s="305"/>
      <c r="M868" s="305"/>
      <c r="N868" s="305"/>
      <c r="O868" s="305"/>
      <c r="P868" s="305"/>
      <c r="Q868" s="305"/>
      <c r="R868" s="305"/>
      <c r="S868" s="305"/>
      <c r="T868" s="305"/>
      <c r="U868" s="305"/>
      <c r="V868" s="305"/>
      <c r="W868" s="305"/>
    </row>
    <row r="869" spans="3:23" s="143" customFormat="1">
      <c r="C869" s="305"/>
      <c r="D869" s="305"/>
      <c r="E869" s="305"/>
      <c r="F869" s="305"/>
      <c r="G869" s="305"/>
      <c r="H869" s="305"/>
      <c r="I869" s="305"/>
      <c r="J869" s="305"/>
      <c r="K869" s="305"/>
      <c r="L869" s="305"/>
      <c r="M869" s="305"/>
      <c r="N869" s="305"/>
      <c r="O869" s="305"/>
      <c r="P869" s="305"/>
      <c r="Q869" s="305"/>
      <c r="R869" s="305"/>
      <c r="S869" s="305"/>
      <c r="T869" s="305"/>
      <c r="U869" s="305"/>
      <c r="V869" s="305"/>
      <c r="W869" s="305"/>
    </row>
    <row r="870" spans="3:23" s="143" customFormat="1">
      <c r="C870" s="305"/>
      <c r="D870" s="305"/>
      <c r="E870" s="305"/>
      <c r="F870" s="305"/>
      <c r="G870" s="305"/>
      <c r="H870" s="305"/>
      <c r="I870" s="305"/>
      <c r="J870" s="305"/>
      <c r="K870" s="305"/>
      <c r="L870" s="305"/>
      <c r="M870" s="305"/>
      <c r="N870" s="305"/>
      <c r="O870" s="305"/>
      <c r="P870" s="305"/>
      <c r="Q870" s="305"/>
      <c r="R870" s="305"/>
      <c r="S870" s="305"/>
      <c r="T870" s="305"/>
      <c r="U870" s="305"/>
      <c r="V870" s="305"/>
      <c r="W870" s="305"/>
    </row>
    <row r="871" spans="3:23" s="143" customFormat="1">
      <c r="C871" s="305"/>
      <c r="D871" s="305"/>
      <c r="E871" s="305"/>
      <c r="F871" s="305"/>
      <c r="G871" s="305"/>
      <c r="H871" s="305"/>
      <c r="I871" s="305"/>
      <c r="J871" s="305"/>
      <c r="K871" s="305"/>
      <c r="L871" s="305"/>
      <c r="M871" s="305"/>
      <c r="N871" s="305"/>
      <c r="O871" s="305"/>
      <c r="P871" s="305"/>
      <c r="Q871" s="305"/>
      <c r="R871" s="305"/>
      <c r="S871" s="305"/>
      <c r="T871" s="305"/>
      <c r="U871" s="305"/>
      <c r="V871" s="305"/>
      <c r="W871" s="305"/>
    </row>
    <row r="872" spans="3:23" s="143" customFormat="1">
      <c r="C872" s="305"/>
      <c r="D872" s="305"/>
      <c r="E872" s="305"/>
      <c r="F872" s="305"/>
      <c r="G872" s="305"/>
      <c r="H872" s="305"/>
      <c r="I872" s="305"/>
      <c r="J872" s="305"/>
      <c r="K872" s="305"/>
      <c r="L872" s="305"/>
      <c r="M872" s="305"/>
      <c r="N872" s="305"/>
      <c r="O872" s="305"/>
      <c r="P872" s="305"/>
      <c r="Q872" s="305"/>
      <c r="R872" s="305"/>
      <c r="S872" s="305"/>
      <c r="T872" s="305"/>
      <c r="U872" s="305"/>
      <c r="V872" s="305"/>
      <c r="W872" s="305"/>
    </row>
    <row r="873" spans="3:23" s="143" customFormat="1">
      <c r="C873" s="305"/>
      <c r="D873" s="305"/>
      <c r="E873" s="305"/>
      <c r="F873" s="305"/>
      <c r="G873" s="305"/>
      <c r="H873" s="305"/>
      <c r="I873" s="305"/>
      <c r="J873" s="305"/>
      <c r="K873" s="305"/>
      <c r="L873" s="305"/>
      <c r="M873" s="305"/>
      <c r="N873" s="305"/>
      <c r="O873" s="305"/>
      <c r="P873" s="305"/>
      <c r="Q873" s="305"/>
      <c r="R873" s="305"/>
      <c r="S873" s="305"/>
      <c r="T873" s="305"/>
      <c r="U873" s="305"/>
      <c r="V873" s="305"/>
      <c r="W873" s="305"/>
    </row>
    <row r="874" spans="3:23" s="143" customFormat="1">
      <c r="C874" s="305"/>
      <c r="D874" s="305"/>
      <c r="E874" s="305"/>
      <c r="F874" s="305"/>
      <c r="G874" s="305"/>
      <c r="H874" s="305"/>
      <c r="I874" s="305"/>
      <c r="J874" s="305"/>
      <c r="K874" s="305"/>
      <c r="L874" s="305"/>
      <c r="M874" s="305"/>
      <c r="N874" s="305"/>
      <c r="O874" s="305"/>
      <c r="P874" s="305"/>
      <c r="Q874" s="305"/>
      <c r="R874" s="305"/>
      <c r="S874" s="305"/>
      <c r="T874" s="305"/>
      <c r="U874" s="305"/>
      <c r="V874" s="305"/>
      <c r="W874" s="305"/>
    </row>
    <row r="875" spans="3:23" s="143" customFormat="1">
      <c r="C875" s="305"/>
      <c r="D875" s="305"/>
      <c r="E875" s="305"/>
      <c r="F875" s="305"/>
      <c r="G875" s="305"/>
      <c r="H875" s="305"/>
      <c r="I875" s="305"/>
      <c r="J875" s="305"/>
      <c r="K875" s="305"/>
      <c r="L875" s="305"/>
      <c r="M875" s="305"/>
      <c r="N875" s="305"/>
      <c r="O875" s="305"/>
      <c r="P875" s="305"/>
      <c r="Q875" s="305"/>
      <c r="R875" s="305"/>
      <c r="S875" s="305"/>
      <c r="T875" s="305"/>
      <c r="U875" s="305"/>
      <c r="V875" s="305"/>
      <c r="W875" s="305"/>
    </row>
    <row r="876" spans="3:23" s="143" customFormat="1">
      <c r="C876" s="305"/>
      <c r="D876" s="305"/>
      <c r="E876" s="305"/>
      <c r="F876" s="305"/>
      <c r="G876" s="305"/>
      <c r="H876" s="305"/>
      <c r="I876" s="305"/>
      <c r="J876" s="305"/>
      <c r="K876" s="305"/>
      <c r="L876" s="305"/>
      <c r="M876" s="305"/>
      <c r="N876" s="305"/>
      <c r="O876" s="305"/>
      <c r="P876" s="305"/>
      <c r="Q876" s="305"/>
      <c r="R876" s="305"/>
      <c r="S876" s="305"/>
      <c r="T876" s="305"/>
      <c r="U876" s="305"/>
      <c r="V876" s="305"/>
      <c r="W876" s="305"/>
    </row>
    <row r="877" spans="3:23" s="143" customFormat="1">
      <c r="C877" s="305"/>
      <c r="D877" s="305"/>
      <c r="E877" s="305"/>
      <c r="F877" s="305"/>
      <c r="G877" s="305"/>
      <c r="H877" s="305"/>
      <c r="I877" s="305"/>
      <c r="J877" s="305"/>
      <c r="K877" s="305"/>
      <c r="L877" s="305"/>
      <c r="M877" s="305"/>
      <c r="N877" s="305"/>
      <c r="O877" s="305"/>
      <c r="P877" s="305"/>
      <c r="Q877" s="305"/>
      <c r="R877" s="305"/>
      <c r="S877" s="305"/>
      <c r="T877" s="305"/>
      <c r="U877" s="305"/>
      <c r="V877" s="305"/>
      <c r="W877" s="305"/>
    </row>
    <row r="878" spans="3:23" s="143" customFormat="1">
      <c r="C878" s="305"/>
      <c r="D878" s="305"/>
      <c r="E878" s="305"/>
      <c r="F878" s="305"/>
      <c r="G878" s="305"/>
      <c r="H878" s="305"/>
      <c r="I878" s="305"/>
      <c r="J878" s="305"/>
      <c r="K878" s="305"/>
      <c r="L878" s="305"/>
      <c r="M878" s="305"/>
      <c r="N878" s="305"/>
      <c r="O878" s="305"/>
      <c r="P878" s="305"/>
      <c r="Q878" s="305"/>
      <c r="R878" s="305"/>
      <c r="S878" s="305"/>
      <c r="T878" s="305"/>
      <c r="U878" s="305"/>
      <c r="V878" s="305"/>
      <c r="W878" s="305"/>
    </row>
    <row r="879" spans="3:23" s="143" customFormat="1">
      <c r="C879" s="305"/>
      <c r="D879" s="305"/>
      <c r="E879" s="305"/>
      <c r="F879" s="305"/>
      <c r="G879" s="305"/>
      <c r="H879" s="305"/>
      <c r="I879" s="305"/>
      <c r="J879" s="305"/>
      <c r="K879" s="305"/>
      <c r="L879" s="305"/>
      <c r="M879" s="305"/>
      <c r="N879" s="305"/>
      <c r="O879" s="305"/>
      <c r="P879" s="305"/>
      <c r="Q879" s="305"/>
      <c r="R879" s="305"/>
      <c r="S879" s="305"/>
      <c r="T879" s="305"/>
      <c r="U879" s="305"/>
      <c r="V879" s="305"/>
      <c r="W879" s="305"/>
    </row>
    <row r="880" spans="3:23" s="143" customFormat="1">
      <c r="C880" s="305"/>
      <c r="D880" s="305"/>
      <c r="E880" s="305"/>
      <c r="F880" s="305"/>
      <c r="G880" s="305"/>
      <c r="H880" s="305"/>
      <c r="I880" s="305"/>
      <c r="J880" s="305"/>
      <c r="K880" s="305"/>
      <c r="L880" s="305"/>
      <c r="M880" s="305"/>
      <c r="N880" s="305"/>
      <c r="O880" s="305"/>
      <c r="P880" s="305"/>
      <c r="Q880" s="305"/>
      <c r="R880" s="305"/>
      <c r="S880" s="305"/>
      <c r="T880" s="305"/>
      <c r="U880" s="305"/>
      <c r="V880" s="305"/>
      <c r="W880" s="305"/>
    </row>
    <row r="881" spans="3:23" s="143" customFormat="1">
      <c r="C881" s="305"/>
      <c r="D881" s="305"/>
      <c r="E881" s="305"/>
      <c r="F881" s="305"/>
      <c r="G881" s="305"/>
      <c r="H881" s="305"/>
      <c r="I881" s="305"/>
      <c r="J881" s="305"/>
      <c r="K881" s="305"/>
      <c r="L881" s="305"/>
      <c r="M881" s="305"/>
      <c r="N881" s="305"/>
      <c r="O881" s="305"/>
      <c r="P881" s="305"/>
      <c r="Q881" s="305"/>
      <c r="R881" s="305"/>
      <c r="S881" s="305"/>
      <c r="T881" s="305"/>
      <c r="U881" s="305"/>
      <c r="V881" s="305"/>
      <c r="W881" s="305"/>
    </row>
    <row r="882" spans="3:23" s="143" customFormat="1">
      <c r="C882" s="305"/>
      <c r="D882" s="305"/>
      <c r="E882" s="305"/>
      <c r="F882" s="305"/>
      <c r="G882" s="305"/>
      <c r="H882" s="305"/>
      <c r="I882" s="305"/>
      <c r="J882" s="305"/>
      <c r="K882" s="305"/>
      <c r="L882" s="305"/>
      <c r="M882" s="305"/>
      <c r="N882" s="305"/>
      <c r="O882" s="305"/>
      <c r="P882" s="305"/>
      <c r="Q882" s="305"/>
      <c r="R882" s="305"/>
      <c r="S882" s="305"/>
      <c r="T882" s="305"/>
      <c r="U882" s="305"/>
      <c r="V882" s="305"/>
      <c r="W882" s="305"/>
    </row>
    <row r="883" spans="3:23" s="143" customFormat="1">
      <c r="C883" s="305"/>
      <c r="D883" s="305"/>
      <c r="E883" s="305"/>
      <c r="F883" s="305"/>
      <c r="G883" s="305"/>
      <c r="H883" s="305"/>
      <c r="I883" s="305"/>
      <c r="J883" s="305"/>
      <c r="K883" s="305"/>
      <c r="L883" s="305"/>
      <c r="M883" s="305"/>
      <c r="N883" s="305"/>
      <c r="O883" s="305"/>
      <c r="P883" s="305"/>
      <c r="Q883" s="305"/>
      <c r="R883" s="305"/>
      <c r="S883" s="305"/>
      <c r="T883" s="305"/>
      <c r="U883" s="305"/>
      <c r="V883" s="305"/>
      <c r="W883" s="305"/>
    </row>
    <row r="884" spans="3:23" s="143" customFormat="1">
      <c r="C884" s="305"/>
      <c r="D884" s="305"/>
      <c r="E884" s="305"/>
      <c r="F884" s="305"/>
      <c r="G884" s="305"/>
      <c r="H884" s="305"/>
      <c r="I884" s="305"/>
      <c r="J884" s="305"/>
      <c r="K884" s="305"/>
      <c r="L884" s="305"/>
      <c r="M884" s="305"/>
      <c r="N884" s="305"/>
      <c r="O884" s="305"/>
      <c r="P884" s="305"/>
      <c r="Q884" s="305"/>
      <c r="R884" s="305"/>
      <c r="S884" s="305"/>
      <c r="T884" s="305"/>
      <c r="U884" s="305"/>
      <c r="V884" s="305"/>
      <c r="W884" s="305"/>
    </row>
    <row r="885" spans="3:23" s="143" customFormat="1">
      <c r="C885" s="305"/>
      <c r="D885" s="305"/>
      <c r="E885" s="305"/>
      <c r="F885" s="305"/>
      <c r="G885" s="305"/>
      <c r="H885" s="305"/>
      <c r="I885" s="305"/>
      <c r="J885" s="305"/>
      <c r="K885" s="305"/>
      <c r="L885" s="305"/>
      <c r="M885" s="305"/>
      <c r="N885" s="305"/>
      <c r="O885" s="305"/>
      <c r="P885" s="305"/>
      <c r="Q885" s="305"/>
      <c r="R885" s="305"/>
      <c r="S885" s="305"/>
      <c r="T885" s="305"/>
      <c r="U885" s="305"/>
      <c r="V885" s="305"/>
      <c r="W885" s="305"/>
    </row>
    <row r="886" spans="3:23" s="143" customFormat="1">
      <c r="C886" s="305"/>
      <c r="D886" s="305"/>
      <c r="E886" s="305"/>
      <c r="F886" s="305"/>
      <c r="G886" s="305"/>
      <c r="H886" s="305"/>
      <c r="I886" s="305"/>
      <c r="J886" s="305"/>
      <c r="K886" s="305"/>
      <c r="L886" s="305"/>
      <c r="M886" s="305"/>
      <c r="N886" s="305"/>
      <c r="O886" s="305"/>
      <c r="P886" s="305"/>
      <c r="Q886" s="305"/>
      <c r="R886" s="305"/>
      <c r="S886" s="305"/>
      <c r="T886" s="305"/>
      <c r="U886" s="305"/>
      <c r="V886" s="305"/>
      <c r="W886" s="305"/>
    </row>
    <row r="887" spans="3:23" s="143" customFormat="1">
      <c r="C887" s="305"/>
      <c r="D887" s="305"/>
      <c r="E887" s="305"/>
      <c r="F887" s="305"/>
      <c r="G887" s="305"/>
      <c r="H887" s="305"/>
      <c r="I887" s="305"/>
      <c r="J887" s="305"/>
      <c r="K887" s="305"/>
      <c r="L887" s="305"/>
      <c r="M887" s="305"/>
      <c r="N887" s="305"/>
      <c r="O887" s="305"/>
      <c r="P887" s="305"/>
      <c r="Q887" s="305"/>
      <c r="R887" s="305"/>
      <c r="S887" s="305"/>
      <c r="T887" s="305"/>
      <c r="U887" s="305"/>
      <c r="V887" s="305"/>
      <c r="W887" s="305"/>
    </row>
    <row r="888" spans="3:23" s="143" customFormat="1">
      <c r="C888" s="305"/>
      <c r="D888" s="305"/>
      <c r="E888" s="305"/>
      <c r="F888" s="305"/>
      <c r="G888" s="305"/>
      <c r="H888" s="305"/>
      <c r="I888" s="305"/>
      <c r="J888" s="305"/>
      <c r="K888" s="305"/>
      <c r="L888" s="305"/>
      <c r="M888" s="305"/>
      <c r="N888" s="305"/>
      <c r="O888" s="305"/>
      <c r="P888" s="305"/>
      <c r="Q888" s="305"/>
      <c r="R888" s="305"/>
      <c r="S888" s="305"/>
      <c r="T888" s="305"/>
      <c r="U888" s="305"/>
      <c r="V888" s="305"/>
      <c r="W888" s="305"/>
    </row>
    <row r="889" spans="3:23" s="143" customFormat="1">
      <c r="C889" s="305"/>
      <c r="D889" s="305"/>
      <c r="E889" s="305"/>
      <c r="F889" s="305"/>
      <c r="G889" s="305"/>
      <c r="H889" s="305"/>
      <c r="I889" s="305"/>
      <c r="J889" s="305"/>
      <c r="K889" s="305"/>
      <c r="L889" s="305"/>
      <c r="M889" s="305"/>
      <c r="N889" s="305"/>
      <c r="O889" s="305"/>
      <c r="P889" s="305"/>
      <c r="Q889" s="305"/>
      <c r="R889" s="305"/>
      <c r="S889" s="305"/>
      <c r="T889" s="305"/>
      <c r="U889" s="305"/>
      <c r="V889" s="305"/>
      <c r="W889" s="305"/>
    </row>
    <row r="890" spans="3:23" s="143" customFormat="1">
      <c r="C890" s="305"/>
      <c r="D890" s="305"/>
      <c r="E890" s="305"/>
      <c r="F890" s="305"/>
      <c r="G890" s="305"/>
      <c r="H890" s="305"/>
      <c r="I890" s="305"/>
      <c r="J890" s="305"/>
      <c r="K890" s="305"/>
      <c r="L890" s="305"/>
      <c r="M890" s="305"/>
      <c r="N890" s="305"/>
      <c r="O890" s="305"/>
      <c r="P890" s="305"/>
      <c r="Q890" s="305"/>
      <c r="R890" s="305"/>
      <c r="S890" s="305"/>
      <c r="T890" s="305"/>
      <c r="U890" s="305"/>
      <c r="V890" s="305"/>
      <c r="W890" s="305"/>
    </row>
    <row r="891" spans="3:23" s="143" customFormat="1">
      <c r="C891" s="305"/>
      <c r="D891" s="305"/>
      <c r="E891" s="305"/>
      <c r="F891" s="305"/>
      <c r="G891" s="305"/>
      <c r="H891" s="305"/>
      <c r="I891" s="305"/>
      <c r="J891" s="305"/>
      <c r="K891" s="305"/>
      <c r="L891" s="305"/>
      <c r="M891" s="305"/>
      <c r="N891" s="305"/>
      <c r="O891" s="305"/>
      <c r="P891" s="305"/>
      <c r="Q891" s="305"/>
      <c r="R891" s="305"/>
      <c r="S891" s="305"/>
      <c r="T891" s="305"/>
      <c r="U891" s="305"/>
      <c r="V891" s="305"/>
      <c r="W891" s="305"/>
    </row>
    <row r="892" spans="3:23" s="143" customFormat="1">
      <c r="C892" s="305"/>
      <c r="D892" s="305"/>
      <c r="E892" s="305"/>
      <c r="F892" s="305"/>
      <c r="G892" s="305"/>
      <c r="H892" s="305"/>
      <c r="I892" s="305"/>
      <c r="J892" s="305"/>
      <c r="K892" s="305"/>
      <c r="L892" s="305"/>
      <c r="M892" s="305"/>
      <c r="N892" s="305"/>
      <c r="O892" s="305"/>
      <c r="P892" s="305"/>
      <c r="Q892" s="305"/>
      <c r="R892" s="305"/>
      <c r="S892" s="305"/>
      <c r="T892" s="305"/>
      <c r="U892" s="305"/>
      <c r="V892" s="305"/>
      <c r="W892" s="305"/>
    </row>
    <row r="893" spans="3:23" s="143" customFormat="1">
      <c r="C893" s="305"/>
      <c r="D893" s="305"/>
      <c r="E893" s="305"/>
      <c r="F893" s="305"/>
      <c r="G893" s="305"/>
      <c r="H893" s="305"/>
      <c r="I893" s="305"/>
      <c r="J893" s="305"/>
      <c r="K893" s="305"/>
      <c r="L893" s="305"/>
      <c r="M893" s="305"/>
      <c r="N893" s="305"/>
      <c r="O893" s="305"/>
      <c r="P893" s="305"/>
      <c r="Q893" s="305"/>
      <c r="R893" s="305"/>
      <c r="S893" s="305"/>
      <c r="T893" s="305"/>
      <c r="U893" s="305"/>
      <c r="V893" s="305"/>
      <c r="W893" s="305"/>
    </row>
    <row r="894" spans="3:23" s="143" customFormat="1">
      <c r="C894" s="305"/>
      <c r="D894" s="305"/>
      <c r="E894" s="305"/>
      <c r="F894" s="305"/>
      <c r="G894" s="305"/>
      <c r="H894" s="305"/>
      <c r="I894" s="305"/>
      <c r="J894" s="305"/>
      <c r="K894" s="305"/>
      <c r="L894" s="305"/>
      <c r="M894" s="305"/>
      <c r="N894" s="305"/>
      <c r="O894" s="305"/>
      <c r="P894" s="305"/>
      <c r="Q894" s="305"/>
      <c r="R894" s="305"/>
      <c r="S894" s="305"/>
      <c r="T894" s="305"/>
      <c r="U894" s="305"/>
      <c r="V894" s="305"/>
      <c r="W894" s="305"/>
    </row>
    <row r="895" spans="3:23" s="143" customFormat="1">
      <c r="C895" s="305"/>
      <c r="D895" s="305"/>
      <c r="E895" s="305"/>
      <c r="F895" s="305"/>
      <c r="G895" s="305"/>
      <c r="H895" s="305"/>
      <c r="I895" s="305"/>
      <c r="J895" s="305"/>
      <c r="K895" s="305"/>
      <c r="L895" s="305"/>
      <c r="M895" s="305"/>
      <c r="N895" s="305"/>
      <c r="O895" s="305"/>
      <c r="P895" s="305"/>
      <c r="Q895" s="305"/>
      <c r="R895" s="305"/>
      <c r="S895" s="305"/>
      <c r="T895" s="305"/>
      <c r="U895" s="305"/>
      <c r="V895" s="305"/>
      <c r="W895" s="305"/>
    </row>
    <row r="896" spans="3:23" s="143" customFormat="1">
      <c r="C896" s="305"/>
      <c r="D896" s="305"/>
      <c r="E896" s="305"/>
      <c r="F896" s="305"/>
      <c r="G896" s="305"/>
      <c r="H896" s="305"/>
      <c r="I896" s="305"/>
      <c r="J896" s="305"/>
      <c r="K896" s="305"/>
      <c r="L896" s="305"/>
      <c r="M896" s="305"/>
      <c r="N896" s="305"/>
      <c r="O896" s="305"/>
      <c r="P896" s="305"/>
      <c r="Q896" s="305"/>
      <c r="R896" s="305"/>
      <c r="S896" s="305"/>
      <c r="T896" s="305"/>
      <c r="U896" s="305"/>
      <c r="V896" s="305"/>
      <c r="W896" s="305"/>
    </row>
    <row r="897" spans="3:23" s="143" customFormat="1">
      <c r="C897" s="305"/>
      <c r="D897" s="305"/>
      <c r="E897" s="305"/>
      <c r="F897" s="305"/>
      <c r="G897" s="305"/>
      <c r="H897" s="305"/>
      <c r="I897" s="305"/>
      <c r="J897" s="305"/>
      <c r="K897" s="305"/>
      <c r="L897" s="305"/>
      <c r="M897" s="305"/>
      <c r="N897" s="305"/>
      <c r="O897" s="305"/>
      <c r="P897" s="305"/>
      <c r="Q897" s="305"/>
      <c r="R897" s="305"/>
      <c r="S897" s="305"/>
      <c r="T897" s="305"/>
      <c r="U897" s="305"/>
      <c r="V897" s="305"/>
      <c r="W897" s="305"/>
    </row>
    <row r="898" spans="3:23" s="143" customFormat="1">
      <c r="C898" s="305"/>
      <c r="D898" s="305"/>
      <c r="E898" s="305"/>
      <c r="F898" s="305"/>
      <c r="G898" s="305"/>
      <c r="H898" s="305"/>
      <c r="I898" s="305"/>
      <c r="J898" s="305"/>
      <c r="K898" s="305"/>
      <c r="L898" s="305"/>
      <c r="M898" s="305"/>
      <c r="N898" s="305"/>
      <c r="O898" s="305"/>
      <c r="P898" s="305"/>
      <c r="Q898" s="305"/>
      <c r="R898" s="305"/>
      <c r="S898" s="305"/>
      <c r="T898" s="305"/>
      <c r="U898" s="305"/>
      <c r="V898" s="305"/>
      <c r="W898" s="305"/>
    </row>
    <row r="899" spans="3:23" s="143" customFormat="1">
      <c r="C899" s="305"/>
      <c r="D899" s="305"/>
      <c r="E899" s="305"/>
      <c r="F899" s="305"/>
      <c r="G899" s="305"/>
      <c r="H899" s="305"/>
      <c r="I899" s="305"/>
      <c r="J899" s="305"/>
      <c r="K899" s="305"/>
      <c r="L899" s="305"/>
      <c r="M899" s="305"/>
      <c r="N899" s="305"/>
      <c r="O899" s="305"/>
      <c r="P899" s="305"/>
      <c r="Q899" s="305"/>
      <c r="R899" s="305"/>
      <c r="S899" s="305"/>
      <c r="T899" s="305"/>
      <c r="U899" s="305"/>
      <c r="V899" s="305"/>
      <c r="W899" s="305"/>
    </row>
    <row r="900" spans="3:23" s="143" customFormat="1">
      <c r="C900" s="305"/>
      <c r="D900" s="305"/>
      <c r="E900" s="305"/>
      <c r="F900" s="305"/>
      <c r="G900" s="305"/>
      <c r="H900" s="305"/>
      <c r="I900" s="305"/>
      <c r="J900" s="305"/>
      <c r="K900" s="305"/>
      <c r="L900" s="305"/>
      <c r="M900" s="305"/>
      <c r="N900" s="305"/>
      <c r="O900" s="305"/>
      <c r="P900" s="305"/>
      <c r="Q900" s="305"/>
      <c r="R900" s="305"/>
      <c r="S900" s="305"/>
      <c r="T900" s="305"/>
      <c r="U900" s="305"/>
      <c r="V900" s="305"/>
      <c r="W900" s="305"/>
    </row>
    <row r="901" spans="3:23" s="143" customFormat="1">
      <c r="C901" s="305"/>
      <c r="D901" s="305"/>
      <c r="E901" s="305"/>
      <c r="F901" s="305"/>
      <c r="G901" s="305"/>
      <c r="H901" s="305"/>
      <c r="I901" s="305"/>
      <c r="J901" s="305"/>
      <c r="K901" s="305"/>
      <c r="L901" s="305"/>
      <c r="M901" s="305"/>
      <c r="N901" s="305"/>
      <c r="O901" s="305"/>
      <c r="P901" s="305"/>
      <c r="Q901" s="305"/>
      <c r="R901" s="305"/>
      <c r="S901" s="305"/>
      <c r="T901" s="305"/>
      <c r="U901" s="305"/>
      <c r="V901" s="305"/>
      <c r="W901" s="305"/>
    </row>
    <row r="902" spans="3:23" s="143" customFormat="1">
      <c r="C902" s="305"/>
      <c r="D902" s="305"/>
      <c r="E902" s="305"/>
      <c r="F902" s="305"/>
      <c r="G902" s="305"/>
      <c r="H902" s="305"/>
      <c r="I902" s="305"/>
      <c r="J902" s="305"/>
      <c r="K902" s="305"/>
      <c r="L902" s="305"/>
      <c r="M902" s="305"/>
      <c r="N902" s="305"/>
      <c r="O902" s="305"/>
      <c r="P902" s="305"/>
      <c r="Q902" s="305"/>
      <c r="R902" s="305"/>
      <c r="S902" s="305"/>
      <c r="T902" s="305"/>
      <c r="U902" s="305"/>
      <c r="V902" s="305"/>
      <c r="W902" s="305"/>
    </row>
    <row r="903" spans="3:23" s="143" customFormat="1">
      <c r="C903" s="305"/>
      <c r="D903" s="305"/>
      <c r="E903" s="305"/>
      <c r="F903" s="305"/>
      <c r="G903" s="305"/>
      <c r="H903" s="305"/>
      <c r="I903" s="305"/>
      <c r="J903" s="305"/>
      <c r="K903" s="305"/>
      <c r="L903" s="305"/>
      <c r="M903" s="305"/>
      <c r="N903" s="305"/>
      <c r="O903" s="305"/>
      <c r="P903" s="305"/>
      <c r="Q903" s="305"/>
      <c r="R903" s="305"/>
      <c r="S903" s="305"/>
      <c r="T903" s="305"/>
      <c r="U903" s="305"/>
      <c r="V903" s="305"/>
      <c r="W903" s="305"/>
    </row>
    <row r="904" spans="3:23" s="143" customFormat="1">
      <c r="C904" s="305"/>
      <c r="D904" s="305"/>
      <c r="E904" s="305"/>
      <c r="F904" s="305"/>
      <c r="G904" s="305"/>
      <c r="H904" s="305"/>
      <c r="I904" s="305"/>
      <c r="J904" s="305"/>
      <c r="K904" s="305"/>
      <c r="L904" s="305"/>
      <c r="M904" s="305"/>
      <c r="N904" s="305"/>
      <c r="O904" s="305"/>
      <c r="P904" s="305"/>
      <c r="Q904" s="305"/>
      <c r="R904" s="305"/>
      <c r="S904" s="305"/>
      <c r="T904" s="305"/>
      <c r="U904" s="305"/>
      <c r="V904" s="305"/>
      <c r="W904" s="305"/>
    </row>
    <row r="905" spans="3:23" s="143" customFormat="1">
      <c r="C905" s="305"/>
      <c r="D905" s="305"/>
      <c r="E905" s="305"/>
      <c r="F905" s="305"/>
      <c r="G905" s="305"/>
      <c r="H905" s="305"/>
      <c r="I905" s="305"/>
      <c r="J905" s="305"/>
      <c r="K905" s="305"/>
      <c r="L905" s="305"/>
      <c r="M905" s="305"/>
      <c r="N905" s="305"/>
      <c r="O905" s="305"/>
      <c r="P905" s="305"/>
      <c r="Q905" s="305"/>
      <c r="R905" s="305"/>
      <c r="S905" s="305"/>
      <c r="T905" s="305"/>
      <c r="U905" s="305"/>
      <c r="V905" s="305"/>
      <c r="W905" s="305"/>
    </row>
    <row r="906" spans="3:23" s="143" customFormat="1">
      <c r="C906" s="305"/>
      <c r="D906" s="305"/>
      <c r="E906" s="305"/>
      <c r="F906" s="305"/>
      <c r="G906" s="305"/>
      <c r="H906" s="305"/>
      <c r="I906" s="305"/>
      <c r="J906" s="305"/>
      <c r="K906" s="305"/>
      <c r="L906" s="305"/>
      <c r="M906" s="305"/>
      <c r="N906" s="305"/>
      <c r="O906" s="305"/>
      <c r="P906" s="305"/>
      <c r="Q906" s="305"/>
      <c r="R906" s="305"/>
      <c r="S906" s="305"/>
      <c r="T906" s="305"/>
      <c r="U906" s="305"/>
      <c r="V906" s="305"/>
      <c r="W906" s="305"/>
    </row>
    <row r="907" spans="3:23" s="143" customFormat="1">
      <c r="C907" s="305"/>
      <c r="D907" s="305"/>
      <c r="E907" s="305"/>
      <c r="F907" s="305"/>
      <c r="G907" s="305"/>
      <c r="H907" s="305"/>
      <c r="I907" s="305"/>
      <c r="J907" s="305"/>
      <c r="K907" s="305"/>
      <c r="L907" s="305"/>
      <c r="M907" s="305"/>
      <c r="N907" s="305"/>
      <c r="O907" s="305"/>
      <c r="P907" s="305"/>
      <c r="Q907" s="305"/>
      <c r="R907" s="305"/>
      <c r="S907" s="305"/>
      <c r="T907" s="305"/>
      <c r="U907" s="305"/>
      <c r="V907" s="305"/>
      <c r="W907" s="305"/>
    </row>
    <row r="908" spans="3:23" s="143" customFormat="1">
      <c r="C908" s="305"/>
      <c r="D908" s="305"/>
      <c r="E908" s="305"/>
      <c r="F908" s="305"/>
      <c r="G908" s="305"/>
      <c r="H908" s="305"/>
      <c r="I908" s="305"/>
      <c r="J908" s="305"/>
      <c r="K908" s="305"/>
      <c r="L908" s="305"/>
      <c r="M908" s="305"/>
      <c r="N908" s="305"/>
      <c r="O908" s="305"/>
      <c r="P908" s="305"/>
      <c r="Q908" s="305"/>
      <c r="R908" s="305"/>
      <c r="S908" s="305"/>
      <c r="T908" s="305"/>
      <c r="U908" s="305"/>
      <c r="V908" s="305"/>
      <c r="W908" s="305"/>
    </row>
    <row r="909" spans="3:23" s="143" customFormat="1">
      <c r="C909" s="305"/>
      <c r="D909" s="305"/>
      <c r="E909" s="305"/>
      <c r="F909" s="305"/>
      <c r="G909" s="305"/>
      <c r="H909" s="305"/>
      <c r="I909" s="305"/>
      <c r="J909" s="305"/>
      <c r="K909" s="305"/>
      <c r="L909" s="305"/>
      <c r="M909" s="305"/>
      <c r="N909" s="305"/>
      <c r="O909" s="305"/>
      <c r="P909" s="305"/>
      <c r="Q909" s="305"/>
      <c r="R909" s="305"/>
      <c r="S909" s="305"/>
      <c r="T909" s="305"/>
      <c r="U909" s="305"/>
      <c r="V909" s="305"/>
      <c r="W909" s="305"/>
    </row>
    <row r="910" spans="3:23" s="143" customFormat="1">
      <c r="C910" s="305"/>
      <c r="D910" s="305"/>
      <c r="E910" s="305"/>
      <c r="F910" s="305"/>
      <c r="G910" s="305"/>
      <c r="H910" s="305"/>
      <c r="I910" s="305"/>
      <c r="J910" s="305"/>
      <c r="K910" s="305"/>
      <c r="L910" s="305"/>
      <c r="M910" s="305"/>
      <c r="N910" s="305"/>
      <c r="O910" s="305"/>
      <c r="P910" s="305"/>
      <c r="Q910" s="305"/>
      <c r="R910" s="305"/>
      <c r="S910" s="305"/>
      <c r="T910" s="305"/>
      <c r="U910" s="305"/>
      <c r="V910" s="305"/>
      <c r="W910" s="305"/>
    </row>
    <row r="911" spans="3:23" s="143" customFormat="1">
      <c r="C911" s="305"/>
      <c r="D911" s="305"/>
      <c r="E911" s="305"/>
      <c r="F911" s="305"/>
      <c r="G911" s="305"/>
      <c r="H911" s="305"/>
      <c r="I911" s="305"/>
      <c r="J911" s="305"/>
      <c r="K911" s="305"/>
      <c r="L911" s="305"/>
      <c r="M911" s="305"/>
      <c r="N911" s="305"/>
      <c r="O911" s="305"/>
      <c r="P911" s="305"/>
      <c r="Q911" s="305"/>
      <c r="R911" s="305"/>
      <c r="S911" s="305"/>
      <c r="T911" s="305"/>
      <c r="U911" s="305"/>
      <c r="V911" s="305"/>
      <c r="W911" s="305"/>
    </row>
    <row r="912" spans="3:23" s="143" customFormat="1">
      <c r="C912" s="305"/>
      <c r="D912" s="305"/>
      <c r="E912" s="305"/>
      <c r="F912" s="305"/>
      <c r="G912" s="305"/>
      <c r="H912" s="305"/>
      <c r="I912" s="305"/>
      <c r="J912" s="305"/>
      <c r="K912" s="305"/>
      <c r="L912" s="305"/>
      <c r="M912" s="305"/>
      <c r="N912" s="305"/>
      <c r="O912" s="305"/>
      <c r="P912" s="305"/>
      <c r="Q912" s="305"/>
      <c r="R912" s="305"/>
      <c r="S912" s="305"/>
      <c r="T912" s="305"/>
      <c r="U912" s="305"/>
      <c r="V912" s="305"/>
      <c r="W912" s="305"/>
    </row>
    <row r="913" spans="3:23" s="143" customFormat="1">
      <c r="C913" s="305"/>
      <c r="D913" s="305"/>
      <c r="E913" s="305"/>
      <c r="F913" s="305"/>
      <c r="G913" s="305"/>
      <c r="H913" s="305"/>
      <c r="I913" s="305"/>
      <c r="J913" s="305"/>
      <c r="K913" s="305"/>
      <c r="L913" s="305"/>
      <c r="M913" s="305"/>
      <c r="N913" s="305"/>
      <c r="O913" s="305"/>
      <c r="P913" s="305"/>
      <c r="Q913" s="305"/>
      <c r="R913" s="305"/>
      <c r="S913" s="305"/>
      <c r="T913" s="305"/>
      <c r="U913" s="305"/>
      <c r="V913" s="305"/>
      <c r="W913" s="305"/>
    </row>
    <row r="914" spans="3:23" s="143" customFormat="1">
      <c r="C914" s="305"/>
      <c r="D914" s="305"/>
      <c r="E914" s="305"/>
      <c r="F914" s="305"/>
      <c r="G914" s="305"/>
      <c r="H914" s="305"/>
      <c r="I914" s="305"/>
      <c r="J914" s="305"/>
      <c r="K914" s="305"/>
      <c r="L914" s="305"/>
      <c r="M914" s="305"/>
      <c r="N914" s="305"/>
      <c r="O914" s="305"/>
      <c r="P914" s="305"/>
      <c r="Q914" s="305"/>
      <c r="R914" s="305"/>
      <c r="S914" s="305"/>
      <c r="T914" s="305"/>
      <c r="U914" s="305"/>
      <c r="V914" s="305"/>
      <c r="W914" s="305"/>
    </row>
    <row r="915" spans="3:23" s="143" customFormat="1">
      <c r="C915" s="305"/>
      <c r="D915" s="305"/>
      <c r="E915" s="305"/>
      <c r="F915" s="305"/>
      <c r="G915" s="305"/>
      <c r="H915" s="305"/>
      <c r="I915" s="305"/>
      <c r="J915" s="305"/>
      <c r="K915" s="305"/>
      <c r="L915" s="305"/>
      <c r="M915" s="305"/>
      <c r="N915" s="305"/>
      <c r="O915" s="305"/>
      <c r="P915" s="305"/>
      <c r="Q915" s="305"/>
      <c r="R915" s="305"/>
      <c r="S915" s="305"/>
      <c r="T915" s="305"/>
      <c r="U915" s="305"/>
      <c r="V915" s="305"/>
      <c r="W915" s="305"/>
    </row>
    <row r="916" spans="3:23" s="143" customFormat="1">
      <c r="C916" s="305"/>
      <c r="D916" s="305"/>
      <c r="E916" s="305"/>
      <c r="F916" s="305"/>
      <c r="G916" s="305"/>
      <c r="H916" s="305"/>
      <c r="I916" s="305"/>
      <c r="J916" s="305"/>
      <c r="K916" s="305"/>
      <c r="L916" s="305"/>
      <c r="M916" s="305"/>
      <c r="N916" s="305"/>
      <c r="O916" s="305"/>
      <c r="P916" s="305"/>
      <c r="Q916" s="305"/>
      <c r="R916" s="305"/>
      <c r="S916" s="305"/>
      <c r="T916" s="305"/>
      <c r="U916" s="305"/>
      <c r="V916" s="305"/>
      <c r="W916" s="305"/>
    </row>
    <row r="917" spans="3:23" s="143" customFormat="1">
      <c r="C917" s="305"/>
      <c r="D917" s="305"/>
      <c r="E917" s="305"/>
      <c r="F917" s="305"/>
      <c r="G917" s="305"/>
      <c r="H917" s="305"/>
      <c r="I917" s="305"/>
      <c r="J917" s="305"/>
      <c r="K917" s="305"/>
      <c r="L917" s="305"/>
      <c r="M917" s="305"/>
      <c r="N917" s="305"/>
      <c r="O917" s="305"/>
      <c r="P917" s="305"/>
      <c r="Q917" s="305"/>
      <c r="R917" s="305"/>
      <c r="S917" s="305"/>
      <c r="T917" s="305"/>
      <c r="U917" s="305"/>
      <c r="V917" s="305"/>
      <c r="W917" s="305"/>
    </row>
    <row r="918" spans="3:23" s="143" customFormat="1">
      <c r="C918" s="305"/>
      <c r="D918" s="305"/>
      <c r="E918" s="305"/>
      <c r="F918" s="305"/>
      <c r="G918" s="305"/>
      <c r="H918" s="305"/>
      <c r="I918" s="305"/>
      <c r="J918" s="305"/>
      <c r="K918" s="305"/>
      <c r="L918" s="305"/>
      <c r="M918" s="305"/>
      <c r="N918" s="305"/>
      <c r="O918" s="305"/>
      <c r="P918" s="305"/>
      <c r="Q918" s="305"/>
      <c r="R918" s="305"/>
      <c r="S918" s="305"/>
      <c r="T918" s="305"/>
      <c r="U918" s="305"/>
      <c r="V918" s="305"/>
      <c r="W918" s="305"/>
    </row>
    <row r="919" spans="3:23" s="143" customFormat="1">
      <c r="C919" s="305"/>
      <c r="D919" s="305"/>
      <c r="E919" s="305"/>
      <c r="F919" s="305"/>
      <c r="G919" s="305"/>
      <c r="H919" s="305"/>
      <c r="I919" s="305"/>
      <c r="J919" s="305"/>
      <c r="K919" s="305"/>
      <c r="L919" s="305"/>
      <c r="M919" s="305"/>
      <c r="N919" s="305"/>
      <c r="O919" s="305"/>
      <c r="P919" s="305"/>
      <c r="Q919" s="305"/>
      <c r="R919" s="305"/>
      <c r="S919" s="305"/>
      <c r="T919" s="305"/>
      <c r="U919" s="305"/>
      <c r="V919" s="305"/>
      <c r="W919" s="305"/>
    </row>
    <row r="920" spans="3:23" s="143" customFormat="1">
      <c r="C920" s="305"/>
      <c r="D920" s="305"/>
      <c r="E920" s="305"/>
      <c r="F920" s="305"/>
      <c r="G920" s="305"/>
      <c r="H920" s="305"/>
      <c r="I920" s="305"/>
      <c r="J920" s="305"/>
      <c r="K920" s="305"/>
      <c r="L920" s="305"/>
      <c r="M920" s="305"/>
      <c r="N920" s="305"/>
      <c r="O920" s="305"/>
      <c r="P920" s="305"/>
      <c r="Q920" s="305"/>
      <c r="R920" s="305"/>
      <c r="S920" s="305"/>
      <c r="T920" s="305"/>
      <c r="U920" s="305"/>
      <c r="V920" s="305"/>
      <c r="W920" s="305"/>
    </row>
    <row r="921" spans="3:23" s="143" customFormat="1">
      <c r="C921" s="305"/>
      <c r="D921" s="305"/>
      <c r="E921" s="305"/>
      <c r="F921" s="305"/>
      <c r="G921" s="305"/>
      <c r="H921" s="305"/>
      <c r="I921" s="305"/>
      <c r="J921" s="305"/>
      <c r="K921" s="305"/>
      <c r="L921" s="305"/>
      <c r="M921" s="305"/>
      <c r="N921" s="305"/>
      <c r="O921" s="305"/>
      <c r="P921" s="305"/>
      <c r="Q921" s="305"/>
      <c r="R921" s="305"/>
      <c r="S921" s="305"/>
      <c r="T921" s="305"/>
      <c r="U921" s="305"/>
      <c r="V921" s="305"/>
      <c r="W921" s="305"/>
    </row>
    <row r="922" spans="3:23" s="143" customFormat="1">
      <c r="C922" s="305"/>
      <c r="D922" s="305"/>
      <c r="E922" s="305"/>
      <c r="F922" s="305"/>
      <c r="G922" s="305"/>
      <c r="H922" s="305"/>
      <c r="I922" s="305"/>
      <c r="J922" s="305"/>
      <c r="K922" s="305"/>
      <c r="L922" s="305"/>
      <c r="M922" s="305"/>
      <c r="N922" s="305"/>
      <c r="O922" s="305"/>
      <c r="P922" s="305"/>
      <c r="Q922" s="305"/>
      <c r="R922" s="305"/>
      <c r="S922" s="305"/>
      <c r="T922" s="305"/>
      <c r="U922" s="305"/>
      <c r="V922" s="305"/>
      <c r="W922" s="305"/>
    </row>
    <row r="923" spans="3:23" s="143" customFormat="1">
      <c r="C923" s="305"/>
      <c r="D923" s="305"/>
      <c r="E923" s="305"/>
      <c r="F923" s="305"/>
      <c r="G923" s="305"/>
      <c r="H923" s="305"/>
      <c r="I923" s="305"/>
      <c r="J923" s="305"/>
      <c r="K923" s="305"/>
      <c r="L923" s="305"/>
      <c r="M923" s="305"/>
      <c r="N923" s="305"/>
      <c r="O923" s="305"/>
      <c r="P923" s="305"/>
      <c r="Q923" s="305"/>
      <c r="R923" s="305"/>
      <c r="S923" s="305"/>
      <c r="T923" s="305"/>
      <c r="U923" s="305"/>
      <c r="V923" s="305"/>
      <c r="W923" s="305"/>
    </row>
    <row r="924" spans="3:23" s="143" customFormat="1">
      <c r="C924" s="305"/>
      <c r="D924" s="305"/>
      <c r="E924" s="305"/>
      <c r="F924" s="305"/>
      <c r="G924" s="305"/>
      <c r="H924" s="305"/>
      <c r="I924" s="305"/>
      <c r="J924" s="305"/>
      <c r="K924" s="305"/>
      <c r="L924" s="305"/>
      <c r="M924" s="305"/>
      <c r="N924" s="305"/>
      <c r="O924" s="305"/>
      <c r="P924" s="305"/>
      <c r="Q924" s="305"/>
      <c r="R924" s="305"/>
      <c r="S924" s="305"/>
      <c r="T924" s="305"/>
      <c r="U924" s="305"/>
      <c r="V924" s="305"/>
      <c r="W924" s="305"/>
    </row>
    <row r="925" spans="3:23" s="143" customFormat="1">
      <c r="C925" s="305"/>
      <c r="D925" s="305"/>
      <c r="E925" s="305"/>
      <c r="F925" s="305"/>
      <c r="G925" s="305"/>
      <c r="H925" s="305"/>
      <c r="I925" s="305"/>
      <c r="J925" s="305"/>
      <c r="K925" s="305"/>
      <c r="L925" s="305"/>
      <c r="M925" s="305"/>
      <c r="N925" s="305"/>
      <c r="O925" s="305"/>
      <c r="P925" s="305"/>
      <c r="Q925" s="305"/>
      <c r="R925" s="305"/>
      <c r="S925" s="305"/>
      <c r="T925" s="305"/>
      <c r="U925" s="305"/>
      <c r="V925" s="305"/>
      <c r="W925" s="305"/>
    </row>
    <row r="926" spans="3:23" s="143" customFormat="1">
      <c r="C926" s="305"/>
      <c r="D926" s="305"/>
      <c r="E926" s="305"/>
      <c r="F926" s="305"/>
      <c r="G926" s="305"/>
      <c r="H926" s="305"/>
      <c r="I926" s="305"/>
      <c r="J926" s="305"/>
      <c r="K926" s="305"/>
      <c r="L926" s="305"/>
      <c r="M926" s="305"/>
      <c r="N926" s="305"/>
      <c r="O926" s="305"/>
      <c r="P926" s="305"/>
      <c r="Q926" s="305"/>
      <c r="R926" s="305"/>
      <c r="S926" s="305"/>
      <c r="T926" s="305"/>
      <c r="U926" s="305"/>
      <c r="V926" s="305"/>
      <c r="W926" s="305"/>
    </row>
    <row r="927" spans="3:23" s="143" customFormat="1">
      <c r="C927" s="305"/>
      <c r="D927" s="305"/>
      <c r="E927" s="305"/>
      <c r="F927" s="305"/>
      <c r="G927" s="305"/>
      <c r="H927" s="305"/>
      <c r="I927" s="305"/>
      <c r="J927" s="305"/>
      <c r="K927" s="305"/>
      <c r="L927" s="305"/>
      <c r="M927" s="305"/>
      <c r="N927" s="305"/>
      <c r="O927" s="305"/>
      <c r="P927" s="305"/>
      <c r="Q927" s="305"/>
      <c r="R927" s="305"/>
      <c r="S927" s="305"/>
      <c r="T927" s="305"/>
      <c r="U927" s="305"/>
      <c r="V927" s="305"/>
      <c r="W927" s="305"/>
    </row>
    <row r="928" spans="3:23" s="143" customFormat="1">
      <c r="C928" s="305"/>
      <c r="D928" s="305"/>
      <c r="E928" s="305"/>
      <c r="F928" s="305"/>
      <c r="G928" s="305"/>
      <c r="H928" s="305"/>
      <c r="I928" s="305"/>
      <c r="J928" s="305"/>
      <c r="K928" s="305"/>
      <c r="L928" s="305"/>
      <c r="M928" s="305"/>
      <c r="N928" s="305"/>
      <c r="O928" s="305"/>
      <c r="P928" s="305"/>
      <c r="Q928" s="305"/>
      <c r="R928" s="305"/>
      <c r="S928" s="305"/>
      <c r="T928" s="305"/>
      <c r="U928" s="305"/>
      <c r="V928" s="305"/>
      <c r="W928" s="305"/>
    </row>
    <row r="929" spans="3:23" s="143" customFormat="1">
      <c r="C929" s="305"/>
      <c r="D929" s="305"/>
      <c r="E929" s="305"/>
      <c r="F929" s="305"/>
      <c r="G929" s="305"/>
      <c r="H929" s="305"/>
      <c r="I929" s="305"/>
      <c r="J929" s="305"/>
      <c r="K929" s="305"/>
      <c r="L929" s="305"/>
      <c r="M929" s="305"/>
      <c r="N929" s="305"/>
      <c r="O929" s="305"/>
      <c r="P929" s="305"/>
      <c r="Q929" s="305"/>
      <c r="R929" s="305"/>
      <c r="S929" s="305"/>
      <c r="T929" s="305"/>
      <c r="U929" s="305"/>
      <c r="V929" s="305"/>
      <c r="W929" s="305"/>
    </row>
    <row r="930" spans="3:23" s="143" customFormat="1">
      <c r="C930" s="305"/>
      <c r="D930" s="305"/>
      <c r="E930" s="305"/>
      <c r="F930" s="305"/>
      <c r="G930" s="305"/>
      <c r="H930" s="305"/>
      <c r="I930" s="305"/>
      <c r="J930" s="305"/>
      <c r="K930" s="305"/>
      <c r="L930" s="305"/>
      <c r="M930" s="305"/>
      <c r="N930" s="305"/>
      <c r="O930" s="305"/>
      <c r="P930" s="305"/>
      <c r="Q930" s="305"/>
      <c r="R930" s="305"/>
      <c r="S930" s="305"/>
      <c r="T930" s="305"/>
      <c r="U930" s="305"/>
      <c r="V930" s="305"/>
      <c r="W930" s="305"/>
    </row>
    <row r="931" spans="3:23" s="143" customFormat="1">
      <c r="C931" s="305"/>
      <c r="D931" s="305"/>
      <c r="E931" s="305"/>
      <c r="F931" s="305"/>
      <c r="G931" s="305"/>
      <c r="H931" s="305"/>
      <c r="I931" s="305"/>
      <c r="J931" s="305"/>
      <c r="K931" s="305"/>
      <c r="L931" s="305"/>
      <c r="M931" s="305"/>
      <c r="N931" s="305"/>
      <c r="O931" s="305"/>
      <c r="P931" s="305"/>
      <c r="Q931" s="305"/>
      <c r="R931" s="305"/>
      <c r="S931" s="305"/>
      <c r="T931" s="305"/>
      <c r="U931" s="305"/>
      <c r="V931" s="305"/>
      <c r="W931" s="305"/>
    </row>
    <row r="932" spans="3:23" s="143" customFormat="1">
      <c r="C932" s="305"/>
      <c r="D932" s="305"/>
      <c r="E932" s="305"/>
      <c r="F932" s="305"/>
      <c r="G932" s="305"/>
      <c r="H932" s="305"/>
      <c r="I932" s="305"/>
      <c r="J932" s="305"/>
      <c r="K932" s="305"/>
      <c r="L932" s="305"/>
      <c r="M932" s="305"/>
      <c r="N932" s="305"/>
      <c r="O932" s="305"/>
      <c r="P932" s="305"/>
      <c r="Q932" s="305"/>
      <c r="R932" s="305"/>
      <c r="S932" s="305"/>
      <c r="T932" s="305"/>
      <c r="U932" s="305"/>
      <c r="V932" s="305"/>
      <c r="W932" s="305"/>
    </row>
    <row r="933" spans="3:23" s="143" customFormat="1">
      <c r="C933" s="305"/>
      <c r="D933" s="305"/>
      <c r="E933" s="305"/>
      <c r="F933" s="305"/>
      <c r="G933" s="305"/>
      <c r="H933" s="305"/>
      <c r="I933" s="305"/>
      <c r="J933" s="305"/>
      <c r="K933" s="305"/>
      <c r="L933" s="305"/>
      <c r="M933" s="305"/>
      <c r="N933" s="305"/>
      <c r="O933" s="305"/>
      <c r="P933" s="305"/>
      <c r="Q933" s="305"/>
      <c r="R933" s="305"/>
      <c r="S933" s="305"/>
      <c r="T933" s="305"/>
      <c r="U933" s="305"/>
      <c r="V933" s="305"/>
      <c r="W933" s="305"/>
    </row>
    <row r="934" spans="3:23" s="143" customFormat="1">
      <c r="C934" s="305"/>
      <c r="D934" s="305"/>
      <c r="E934" s="305"/>
      <c r="F934" s="305"/>
      <c r="G934" s="305"/>
      <c r="H934" s="305"/>
      <c r="I934" s="305"/>
      <c r="J934" s="305"/>
      <c r="K934" s="305"/>
      <c r="L934" s="305"/>
      <c r="M934" s="305"/>
      <c r="N934" s="305"/>
      <c r="O934" s="305"/>
      <c r="P934" s="305"/>
      <c r="Q934" s="305"/>
      <c r="R934" s="305"/>
      <c r="S934" s="305"/>
      <c r="T934" s="305"/>
      <c r="U934" s="305"/>
      <c r="V934" s="305"/>
      <c r="W934" s="305"/>
    </row>
    <row r="935" spans="3:23" s="143" customFormat="1">
      <c r="C935" s="305"/>
      <c r="D935" s="305"/>
      <c r="E935" s="305"/>
      <c r="F935" s="305"/>
      <c r="G935" s="305"/>
      <c r="H935" s="305"/>
      <c r="I935" s="305"/>
      <c r="J935" s="305"/>
      <c r="K935" s="305"/>
      <c r="L935" s="305"/>
      <c r="M935" s="305"/>
      <c r="N935" s="305"/>
      <c r="O935" s="305"/>
      <c r="P935" s="305"/>
      <c r="Q935" s="305"/>
      <c r="R935" s="305"/>
      <c r="S935" s="305"/>
      <c r="T935" s="305"/>
      <c r="U935" s="305"/>
      <c r="V935" s="305"/>
      <c r="W935" s="305"/>
    </row>
    <row r="936" spans="3:23" s="143" customFormat="1">
      <c r="C936" s="305"/>
      <c r="D936" s="305"/>
      <c r="E936" s="305"/>
      <c r="F936" s="305"/>
      <c r="G936" s="305"/>
      <c r="H936" s="305"/>
      <c r="I936" s="305"/>
      <c r="J936" s="305"/>
      <c r="K936" s="305"/>
      <c r="L936" s="305"/>
      <c r="M936" s="305"/>
      <c r="N936" s="305"/>
      <c r="O936" s="305"/>
      <c r="P936" s="305"/>
      <c r="Q936" s="305"/>
      <c r="R936" s="305"/>
      <c r="S936" s="305"/>
      <c r="T936" s="305"/>
      <c r="U936" s="305"/>
      <c r="V936" s="305"/>
      <c r="W936" s="305"/>
    </row>
    <row r="937" spans="3:23" s="143" customFormat="1">
      <c r="C937" s="305"/>
      <c r="D937" s="305"/>
      <c r="E937" s="305"/>
      <c r="F937" s="305"/>
      <c r="G937" s="305"/>
      <c r="H937" s="305"/>
      <c r="I937" s="305"/>
      <c r="J937" s="305"/>
      <c r="K937" s="305"/>
      <c r="L937" s="305"/>
      <c r="M937" s="305"/>
      <c r="N937" s="305"/>
      <c r="O937" s="305"/>
      <c r="P937" s="305"/>
      <c r="Q937" s="305"/>
      <c r="R937" s="305"/>
      <c r="S937" s="305"/>
      <c r="T937" s="305"/>
      <c r="U937" s="305"/>
      <c r="V937" s="305"/>
      <c r="W937" s="305"/>
    </row>
    <row r="938" spans="3:23" s="143" customFormat="1">
      <c r="C938" s="305"/>
      <c r="D938" s="305"/>
      <c r="E938" s="305"/>
      <c r="F938" s="305"/>
      <c r="G938" s="305"/>
      <c r="H938" s="305"/>
      <c r="I938" s="305"/>
      <c r="J938" s="305"/>
      <c r="K938" s="305"/>
      <c r="L938" s="305"/>
      <c r="M938" s="305"/>
      <c r="N938" s="305"/>
      <c r="O938" s="305"/>
      <c r="P938" s="305"/>
      <c r="Q938" s="305"/>
      <c r="R938" s="305"/>
      <c r="S938" s="305"/>
      <c r="T938" s="305"/>
      <c r="U938" s="305"/>
      <c r="V938" s="305"/>
      <c r="W938" s="305"/>
    </row>
    <row r="939" spans="3:23" s="143" customFormat="1">
      <c r="C939" s="305"/>
      <c r="D939" s="305"/>
      <c r="E939" s="305"/>
      <c r="F939" s="305"/>
      <c r="G939" s="305"/>
      <c r="H939" s="305"/>
      <c r="I939" s="305"/>
      <c r="J939" s="305"/>
      <c r="K939" s="305"/>
      <c r="L939" s="305"/>
      <c r="M939" s="305"/>
      <c r="N939" s="305"/>
      <c r="O939" s="305"/>
      <c r="P939" s="305"/>
      <c r="Q939" s="305"/>
      <c r="R939" s="305"/>
      <c r="S939" s="305"/>
      <c r="T939" s="305"/>
      <c r="U939" s="305"/>
      <c r="V939" s="305"/>
      <c r="W939" s="305"/>
    </row>
    <row r="940" spans="3:23" s="143" customFormat="1">
      <c r="C940" s="305"/>
      <c r="D940" s="305"/>
      <c r="E940" s="305"/>
      <c r="F940" s="305"/>
      <c r="G940" s="305"/>
      <c r="H940" s="305"/>
      <c r="I940" s="305"/>
      <c r="J940" s="305"/>
      <c r="K940" s="305"/>
      <c r="L940" s="305"/>
      <c r="M940" s="305"/>
      <c r="N940" s="305"/>
      <c r="O940" s="305"/>
      <c r="P940" s="305"/>
      <c r="Q940" s="305"/>
      <c r="R940" s="305"/>
      <c r="S940" s="305"/>
      <c r="T940" s="305"/>
      <c r="U940" s="305"/>
      <c r="V940" s="305"/>
      <c r="W940" s="305"/>
    </row>
    <row r="941" spans="3:23" s="143" customFormat="1">
      <c r="C941" s="305"/>
      <c r="D941" s="305"/>
      <c r="E941" s="305"/>
      <c r="F941" s="305"/>
      <c r="G941" s="305"/>
      <c r="H941" s="305"/>
      <c r="I941" s="305"/>
      <c r="J941" s="305"/>
      <c r="K941" s="305"/>
      <c r="L941" s="305"/>
      <c r="M941" s="305"/>
      <c r="N941" s="305"/>
      <c r="O941" s="305"/>
      <c r="P941" s="305"/>
      <c r="Q941" s="305"/>
      <c r="R941" s="305"/>
      <c r="S941" s="305"/>
      <c r="T941" s="305"/>
      <c r="U941" s="305"/>
      <c r="V941" s="305"/>
      <c r="W941" s="305"/>
    </row>
    <row r="942" spans="3:23" s="143" customFormat="1">
      <c r="C942" s="305"/>
      <c r="D942" s="305"/>
      <c r="E942" s="305"/>
      <c r="F942" s="305"/>
      <c r="G942" s="305"/>
      <c r="H942" s="305"/>
      <c r="I942" s="305"/>
      <c r="J942" s="305"/>
      <c r="K942" s="305"/>
      <c r="L942" s="305"/>
      <c r="M942" s="305"/>
      <c r="N942" s="305"/>
      <c r="O942" s="305"/>
      <c r="P942" s="305"/>
      <c r="Q942" s="305"/>
      <c r="R942" s="305"/>
      <c r="S942" s="305"/>
      <c r="T942" s="305"/>
      <c r="U942" s="305"/>
      <c r="V942" s="305"/>
      <c r="W942" s="305"/>
    </row>
    <row r="943" spans="3:23" s="143" customFormat="1">
      <c r="C943" s="305"/>
      <c r="D943" s="305"/>
      <c r="E943" s="305"/>
      <c r="F943" s="305"/>
      <c r="G943" s="305"/>
      <c r="H943" s="305"/>
      <c r="I943" s="305"/>
      <c r="J943" s="305"/>
      <c r="K943" s="305"/>
      <c r="L943" s="305"/>
      <c r="M943" s="305"/>
      <c r="N943" s="305"/>
      <c r="O943" s="305"/>
      <c r="P943" s="305"/>
      <c r="Q943" s="305"/>
      <c r="R943" s="305"/>
      <c r="S943" s="305"/>
      <c r="T943" s="305"/>
      <c r="U943" s="305"/>
      <c r="V943" s="305"/>
      <c r="W943" s="305"/>
    </row>
    <row r="944" spans="3:23" s="143" customFormat="1">
      <c r="C944" s="305"/>
      <c r="D944" s="305"/>
      <c r="E944" s="305"/>
      <c r="F944" s="305"/>
      <c r="G944" s="305"/>
      <c r="H944" s="305"/>
      <c r="I944" s="305"/>
      <c r="J944" s="305"/>
      <c r="K944" s="305"/>
      <c r="L944" s="305"/>
      <c r="M944" s="305"/>
      <c r="N944" s="305"/>
      <c r="O944" s="305"/>
      <c r="P944" s="305"/>
      <c r="Q944" s="305"/>
      <c r="R944" s="305"/>
      <c r="S944" s="305"/>
      <c r="T944" s="305"/>
      <c r="U944" s="305"/>
      <c r="V944" s="305"/>
      <c r="W944" s="305"/>
    </row>
    <row r="945" spans="3:23" s="143" customFormat="1">
      <c r="C945" s="305"/>
      <c r="D945" s="305"/>
      <c r="E945" s="305"/>
      <c r="F945" s="305"/>
      <c r="G945" s="305"/>
      <c r="H945" s="305"/>
      <c r="I945" s="305"/>
      <c r="J945" s="305"/>
      <c r="K945" s="305"/>
      <c r="L945" s="305"/>
      <c r="M945" s="305"/>
      <c r="N945" s="305"/>
      <c r="O945" s="305"/>
      <c r="P945" s="305"/>
      <c r="Q945" s="305"/>
      <c r="R945" s="305"/>
      <c r="S945" s="305"/>
      <c r="T945" s="305"/>
      <c r="U945" s="305"/>
      <c r="V945" s="305"/>
      <c r="W945" s="305"/>
    </row>
    <row r="946" spans="3:23" s="143" customFormat="1">
      <c r="C946" s="305"/>
      <c r="D946" s="305"/>
      <c r="E946" s="305"/>
      <c r="F946" s="305"/>
      <c r="G946" s="305"/>
      <c r="H946" s="305"/>
      <c r="I946" s="305"/>
      <c r="J946" s="305"/>
      <c r="K946" s="305"/>
      <c r="L946" s="305"/>
      <c r="M946" s="305"/>
      <c r="N946" s="305"/>
      <c r="O946" s="305"/>
      <c r="P946" s="305"/>
      <c r="Q946" s="305"/>
      <c r="R946" s="305"/>
      <c r="S946" s="305"/>
      <c r="T946" s="305"/>
      <c r="U946" s="305"/>
      <c r="V946" s="305"/>
      <c r="W946" s="305"/>
    </row>
    <row r="947" spans="3:23" s="143" customFormat="1">
      <c r="C947" s="305"/>
      <c r="D947" s="305"/>
      <c r="E947" s="305"/>
      <c r="F947" s="305"/>
      <c r="G947" s="305"/>
      <c r="H947" s="305"/>
      <c r="I947" s="305"/>
      <c r="J947" s="305"/>
      <c r="K947" s="305"/>
      <c r="L947" s="305"/>
      <c r="M947" s="305"/>
      <c r="N947" s="305"/>
      <c r="O947" s="305"/>
      <c r="P947" s="305"/>
      <c r="Q947" s="305"/>
      <c r="R947" s="305"/>
      <c r="S947" s="305"/>
      <c r="T947" s="305"/>
      <c r="U947" s="305"/>
      <c r="V947" s="305"/>
      <c r="W947" s="305"/>
    </row>
    <row r="948" spans="3:23" s="143" customFormat="1">
      <c r="C948" s="305"/>
      <c r="D948" s="305"/>
      <c r="E948" s="305"/>
      <c r="F948" s="305"/>
      <c r="G948" s="305"/>
      <c r="H948" s="305"/>
      <c r="I948" s="305"/>
      <c r="J948" s="305"/>
      <c r="K948" s="305"/>
      <c r="L948" s="305"/>
      <c r="M948" s="305"/>
      <c r="N948" s="305"/>
      <c r="O948" s="305"/>
      <c r="P948" s="305"/>
      <c r="Q948" s="305"/>
      <c r="R948" s="305"/>
      <c r="S948" s="305"/>
      <c r="T948" s="305"/>
      <c r="U948" s="305"/>
      <c r="V948" s="305"/>
      <c r="W948" s="305"/>
    </row>
    <row r="949" spans="3:23" s="143" customFormat="1">
      <c r="C949" s="305"/>
      <c r="D949" s="305"/>
      <c r="E949" s="305"/>
      <c r="F949" s="305"/>
      <c r="G949" s="305"/>
      <c r="H949" s="305"/>
      <c r="I949" s="305"/>
      <c r="J949" s="305"/>
      <c r="K949" s="305"/>
      <c r="L949" s="305"/>
      <c r="M949" s="305"/>
      <c r="N949" s="305"/>
      <c r="O949" s="305"/>
      <c r="P949" s="305"/>
      <c r="Q949" s="305"/>
      <c r="R949" s="305"/>
      <c r="S949" s="305"/>
      <c r="T949" s="305"/>
      <c r="U949" s="305"/>
      <c r="V949" s="305"/>
      <c r="W949" s="305"/>
    </row>
    <row r="950" spans="3:23" s="143" customFormat="1">
      <c r="C950" s="305"/>
      <c r="D950" s="305"/>
      <c r="E950" s="305"/>
      <c r="F950" s="305"/>
      <c r="G950" s="305"/>
      <c r="H950" s="305"/>
      <c r="I950" s="305"/>
      <c r="J950" s="305"/>
      <c r="K950" s="305"/>
      <c r="L950" s="305"/>
      <c r="M950" s="305"/>
      <c r="N950" s="305"/>
      <c r="O950" s="305"/>
      <c r="P950" s="305"/>
      <c r="Q950" s="305"/>
      <c r="R950" s="305"/>
      <c r="S950" s="305"/>
      <c r="T950" s="305"/>
      <c r="U950" s="305"/>
      <c r="V950" s="305"/>
      <c r="W950" s="305"/>
    </row>
    <row r="951" spans="3:23" s="143" customFormat="1">
      <c r="C951" s="305"/>
      <c r="D951" s="305"/>
      <c r="E951" s="305"/>
      <c r="F951" s="305"/>
      <c r="G951" s="305"/>
      <c r="H951" s="305"/>
      <c r="I951" s="305"/>
      <c r="J951" s="305"/>
      <c r="K951" s="305"/>
      <c r="L951" s="305"/>
      <c r="M951" s="305"/>
      <c r="N951" s="305"/>
      <c r="O951" s="305"/>
      <c r="P951" s="305"/>
      <c r="Q951" s="305"/>
      <c r="R951" s="305"/>
      <c r="S951" s="305"/>
      <c r="T951" s="305"/>
      <c r="U951" s="305"/>
      <c r="V951" s="305"/>
      <c r="W951" s="305"/>
    </row>
    <row r="952" spans="3:23" s="143" customFormat="1">
      <c r="C952" s="305"/>
      <c r="D952" s="305"/>
      <c r="E952" s="305"/>
      <c r="F952" s="305"/>
      <c r="G952" s="305"/>
      <c r="H952" s="305"/>
      <c r="I952" s="305"/>
      <c r="J952" s="305"/>
      <c r="K952" s="305"/>
      <c r="L952" s="305"/>
      <c r="M952" s="305"/>
      <c r="N952" s="305"/>
      <c r="O952" s="305"/>
      <c r="P952" s="305"/>
      <c r="Q952" s="305"/>
      <c r="R952" s="305"/>
      <c r="S952" s="305"/>
      <c r="T952" s="305"/>
      <c r="U952" s="305"/>
      <c r="V952" s="305"/>
      <c r="W952" s="305"/>
    </row>
    <row r="953" spans="3:23" s="143" customFormat="1">
      <c r="C953" s="305"/>
      <c r="D953" s="305"/>
      <c r="E953" s="305"/>
      <c r="F953" s="305"/>
      <c r="G953" s="305"/>
      <c r="H953" s="305"/>
      <c r="I953" s="305"/>
      <c r="J953" s="305"/>
      <c r="K953" s="305"/>
      <c r="L953" s="305"/>
      <c r="M953" s="305"/>
      <c r="N953" s="305"/>
      <c r="O953" s="305"/>
      <c r="P953" s="305"/>
      <c r="Q953" s="305"/>
      <c r="R953" s="305"/>
      <c r="S953" s="305"/>
      <c r="T953" s="305"/>
      <c r="U953" s="305"/>
      <c r="V953" s="305"/>
      <c r="W953" s="305"/>
    </row>
    <row r="954" spans="3:23" s="143" customFormat="1">
      <c r="C954" s="305"/>
      <c r="D954" s="305"/>
      <c r="E954" s="305"/>
      <c r="F954" s="305"/>
      <c r="G954" s="305"/>
      <c r="H954" s="305"/>
      <c r="I954" s="305"/>
      <c r="J954" s="305"/>
      <c r="K954" s="305"/>
      <c r="L954" s="305"/>
      <c r="M954" s="305"/>
      <c r="N954" s="305"/>
      <c r="O954" s="305"/>
      <c r="P954" s="305"/>
      <c r="Q954" s="305"/>
      <c r="R954" s="305"/>
      <c r="S954" s="305"/>
      <c r="T954" s="305"/>
      <c r="U954" s="305"/>
      <c r="V954" s="305"/>
      <c r="W954" s="305"/>
    </row>
    <row r="955" spans="3:23" s="143" customFormat="1">
      <c r="C955" s="305"/>
      <c r="D955" s="305"/>
      <c r="E955" s="305"/>
      <c r="F955" s="305"/>
      <c r="G955" s="305"/>
      <c r="H955" s="305"/>
      <c r="I955" s="305"/>
      <c r="J955" s="305"/>
      <c r="K955" s="305"/>
      <c r="L955" s="305"/>
      <c r="M955" s="305"/>
      <c r="N955" s="305"/>
      <c r="O955" s="305"/>
      <c r="P955" s="305"/>
      <c r="Q955" s="305"/>
      <c r="R955" s="305"/>
      <c r="S955" s="305"/>
      <c r="T955" s="305"/>
      <c r="U955" s="305"/>
      <c r="V955" s="305"/>
      <c r="W955" s="305"/>
    </row>
    <row r="956" spans="3:23" s="143" customFormat="1">
      <c r="C956" s="305"/>
      <c r="D956" s="305"/>
      <c r="E956" s="305"/>
      <c r="F956" s="305"/>
      <c r="G956" s="305"/>
      <c r="H956" s="305"/>
      <c r="I956" s="305"/>
      <c r="J956" s="305"/>
      <c r="K956" s="305"/>
      <c r="L956" s="305"/>
      <c r="M956" s="305"/>
      <c r="N956" s="305"/>
      <c r="O956" s="305"/>
      <c r="P956" s="305"/>
      <c r="Q956" s="305"/>
      <c r="R956" s="305"/>
      <c r="S956" s="305"/>
      <c r="T956" s="305"/>
      <c r="U956" s="305"/>
      <c r="V956" s="305"/>
      <c r="W956" s="305"/>
    </row>
    <row r="957" spans="3:23" s="143" customFormat="1">
      <c r="C957" s="305"/>
      <c r="D957" s="305"/>
      <c r="E957" s="305"/>
      <c r="F957" s="305"/>
      <c r="G957" s="305"/>
      <c r="H957" s="305"/>
      <c r="I957" s="305"/>
      <c r="J957" s="305"/>
      <c r="K957" s="305"/>
      <c r="L957" s="305"/>
      <c r="M957" s="305"/>
      <c r="N957" s="305"/>
      <c r="O957" s="305"/>
      <c r="P957" s="305"/>
      <c r="Q957" s="305"/>
      <c r="R957" s="305"/>
      <c r="S957" s="305"/>
      <c r="T957" s="305"/>
      <c r="U957" s="305"/>
      <c r="V957" s="305"/>
      <c r="W957" s="305"/>
    </row>
    <row r="958" spans="3:23" s="143" customFormat="1">
      <c r="C958" s="305"/>
      <c r="D958" s="305"/>
      <c r="E958" s="305"/>
      <c r="F958" s="305"/>
      <c r="G958" s="305"/>
      <c r="H958" s="305"/>
      <c r="I958" s="305"/>
      <c r="J958" s="305"/>
      <c r="K958" s="305"/>
      <c r="L958" s="305"/>
      <c r="M958" s="305"/>
      <c r="N958" s="305"/>
      <c r="O958" s="305"/>
      <c r="P958" s="305"/>
      <c r="Q958" s="305"/>
      <c r="R958" s="305"/>
      <c r="S958" s="305"/>
      <c r="T958" s="305"/>
      <c r="U958" s="305"/>
      <c r="V958" s="305"/>
      <c r="W958" s="305"/>
    </row>
    <row r="959" spans="3:23" s="143" customFormat="1">
      <c r="C959" s="305"/>
      <c r="D959" s="305"/>
      <c r="E959" s="305"/>
      <c r="F959" s="305"/>
      <c r="G959" s="305"/>
      <c r="H959" s="305"/>
      <c r="I959" s="305"/>
      <c r="J959" s="305"/>
      <c r="K959" s="305"/>
      <c r="L959" s="305"/>
      <c r="M959" s="305"/>
      <c r="N959" s="305"/>
      <c r="O959" s="305"/>
      <c r="P959" s="305"/>
      <c r="Q959" s="305"/>
      <c r="R959" s="305"/>
      <c r="S959" s="305"/>
      <c r="T959" s="305"/>
      <c r="U959" s="305"/>
      <c r="V959" s="305"/>
      <c r="W959" s="305"/>
    </row>
    <row r="960" spans="3:23" s="143" customFormat="1">
      <c r="C960" s="305"/>
      <c r="D960" s="305"/>
      <c r="E960" s="305"/>
      <c r="F960" s="305"/>
      <c r="G960" s="305"/>
      <c r="H960" s="305"/>
      <c r="I960" s="305"/>
      <c r="J960" s="305"/>
      <c r="K960" s="305"/>
      <c r="L960" s="305"/>
      <c r="M960" s="305"/>
      <c r="N960" s="305"/>
      <c r="O960" s="305"/>
      <c r="P960" s="305"/>
      <c r="Q960" s="305"/>
      <c r="R960" s="305"/>
      <c r="S960" s="305"/>
      <c r="T960" s="305"/>
      <c r="U960" s="305"/>
      <c r="V960" s="305"/>
      <c r="W960" s="305"/>
    </row>
    <row r="961" spans="3:23" s="143" customFormat="1">
      <c r="C961" s="305"/>
      <c r="D961" s="305"/>
      <c r="E961" s="305"/>
      <c r="F961" s="305"/>
      <c r="G961" s="305"/>
      <c r="H961" s="305"/>
      <c r="I961" s="305"/>
      <c r="J961" s="305"/>
      <c r="K961" s="305"/>
      <c r="L961" s="305"/>
      <c r="M961" s="305"/>
      <c r="N961" s="305"/>
      <c r="O961" s="305"/>
      <c r="P961" s="305"/>
      <c r="Q961" s="305"/>
      <c r="R961" s="305"/>
      <c r="S961" s="305"/>
      <c r="T961" s="305"/>
      <c r="U961" s="305"/>
      <c r="V961" s="305"/>
      <c r="W961" s="305"/>
    </row>
    <row r="962" spans="3:23" s="143" customFormat="1">
      <c r="C962" s="305"/>
      <c r="D962" s="305"/>
      <c r="E962" s="305"/>
      <c r="F962" s="305"/>
      <c r="G962" s="305"/>
      <c r="H962" s="305"/>
      <c r="I962" s="305"/>
      <c r="J962" s="305"/>
      <c r="K962" s="305"/>
      <c r="L962" s="305"/>
      <c r="M962" s="305"/>
      <c r="N962" s="305"/>
      <c r="O962" s="305"/>
      <c r="P962" s="305"/>
      <c r="Q962" s="305"/>
      <c r="R962" s="305"/>
      <c r="S962" s="305"/>
      <c r="T962" s="305"/>
      <c r="U962" s="305"/>
      <c r="V962" s="305"/>
      <c r="W962" s="305"/>
    </row>
    <row r="963" spans="3:23" s="143" customFormat="1">
      <c r="C963" s="305"/>
      <c r="D963" s="305"/>
      <c r="E963" s="305"/>
      <c r="F963" s="305"/>
      <c r="G963" s="305"/>
      <c r="H963" s="305"/>
      <c r="I963" s="305"/>
      <c r="J963" s="305"/>
      <c r="K963" s="305"/>
      <c r="L963" s="305"/>
      <c r="M963" s="305"/>
      <c r="N963" s="305"/>
      <c r="O963" s="305"/>
      <c r="P963" s="305"/>
      <c r="Q963" s="305"/>
      <c r="R963" s="305"/>
      <c r="S963" s="305"/>
      <c r="T963" s="305"/>
      <c r="U963" s="305"/>
      <c r="V963" s="305"/>
      <c r="W963" s="305"/>
    </row>
    <row r="964" spans="3:23" s="143" customFormat="1">
      <c r="C964" s="305"/>
      <c r="D964" s="305"/>
      <c r="E964" s="305"/>
      <c r="F964" s="305"/>
      <c r="G964" s="305"/>
      <c r="H964" s="305"/>
      <c r="I964" s="305"/>
      <c r="J964" s="305"/>
      <c r="K964" s="305"/>
      <c r="L964" s="305"/>
      <c r="M964" s="305"/>
      <c r="N964" s="305"/>
      <c r="O964" s="305"/>
      <c r="P964" s="305"/>
      <c r="Q964" s="305"/>
      <c r="R964" s="305"/>
      <c r="S964" s="305"/>
      <c r="T964" s="305"/>
      <c r="U964" s="305"/>
      <c r="V964" s="305"/>
      <c r="W964" s="305"/>
    </row>
    <row r="965" spans="3:23" s="143" customFormat="1">
      <c r="C965" s="305"/>
      <c r="D965" s="305"/>
      <c r="E965" s="305"/>
      <c r="F965" s="305"/>
      <c r="G965" s="305"/>
      <c r="H965" s="305"/>
      <c r="I965" s="305"/>
      <c r="J965" s="305"/>
      <c r="K965" s="305"/>
      <c r="L965" s="305"/>
      <c r="M965" s="305"/>
      <c r="N965" s="305"/>
      <c r="O965" s="305"/>
      <c r="P965" s="305"/>
      <c r="Q965" s="305"/>
      <c r="R965" s="305"/>
      <c r="S965" s="305"/>
      <c r="T965" s="305"/>
      <c r="U965" s="305"/>
      <c r="V965" s="305"/>
      <c r="W965" s="305"/>
    </row>
    <row r="966" spans="3:23" s="143" customFormat="1">
      <c r="C966" s="305"/>
      <c r="D966" s="305"/>
      <c r="E966" s="305"/>
      <c r="F966" s="305"/>
      <c r="G966" s="305"/>
      <c r="H966" s="305"/>
      <c r="I966" s="305"/>
      <c r="J966" s="305"/>
      <c r="K966" s="305"/>
      <c r="L966" s="305"/>
      <c r="M966" s="305"/>
      <c r="N966" s="305"/>
      <c r="O966" s="305"/>
      <c r="P966" s="305"/>
      <c r="Q966" s="305"/>
      <c r="R966" s="305"/>
      <c r="S966" s="305"/>
      <c r="T966" s="305"/>
      <c r="U966" s="305"/>
      <c r="V966" s="305"/>
      <c r="W966" s="305"/>
    </row>
    <row r="967" spans="3:23" s="143" customFormat="1">
      <c r="C967" s="305"/>
      <c r="D967" s="305"/>
      <c r="E967" s="305"/>
      <c r="F967" s="305"/>
      <c r="G967" s="305"/>
      <c r="H967" s="305"/>
      <c r="I967" s="305"/>
      <c r="J967" s="305"/>
      <c r="K967" s="305"/>
      <c r="L967" s="305"/>
      <c r="M967" s="305"/>
      <c r="N967" s="305"/>
      <c r="O967" s="305"/>
      <c r="P967" s="305"/>
      <c r="Q967" s="305"/>
      <c r="R967" s="305"/>
      <c r="S967" s="305"/>
      <c r="T967" s="305"/>
      <c r="U967" s="305"/>
      <c r="V967" s="305"/>
      <c r="W967" s="305"/>
    </row>
    <row r="968" spans="3:23" s="143" customFormat="1">
      <c r="C968" s="305"/>
      <c r="D968" s="305"/>
      <c r="E968" s="305"/>
      <c r="F968" s="305"/>
      <c r="G968" s="305"/>
      <c r="H968" s="305"/>
      <c r="I968" s="305"/>
      <c r="J968" s="305"/>
      <c r="K968" s="305"/>
      <c r="L968" s="305"/>
      <c r="M968" s="305"/>
      <c r="N968" s="305"/>
      <c r="O968" s="305"/>
      <c r="P968" s="305"/>
      <c r="Q968" s="305"/>
      <c r="R968" s="305"/>
      <c r="S968" s="305"/>
      <c r="T968" s="305"/>
      <c r="U968" s="305"/>
      <c r="V968" s="305"/>
      <c r="W968" s="305"/>
    </row>
    <row r="969" spans="3:23" s="143" customFormat="1">
      <c r="C969" s="305"/>
      <c r="D969" s="305"/>
      <c r="E969" s="305"/>
      <c r="F969" s="305"/>
      <c r="G969" s="305"/>
      <c r="H969" s="305"/>
      <c r="I969" s="305"/>
      <c r="J969" s="305"/>
      <c r="K969" s="305"/>
      <c r="L969" s="305"/>
      <c r="M969" s="305"/>
      <c r="N969" s="305"/>
      <c r="O969" s="305"/>
      <c r="P969" s="305"/>
      <c r="Q969" s="305"/>
      <c r="R969" s="305"/>
      <c r="S969" s="305"/>
      <c r="T969" s="305"/>
      <c r="U969" s="305"/>
      <c r="V969" s="305"/>
      <c r="W969" s="305"/>
    </row>
    <row r="970" spans="3:23" s="143" customFormat="1">
      <c r="C970" s="305"/>
      <c r="D970" s="305"/>
      <c r="E970" s="305"/>
      <c r="F970" s="305"/>
      <c r="G970" s="305"/>
      <c r="H970" s="305"/>
      <c r="I970" s="305"/>
      <c r="J970" s="305"/>
      <c r="K970" s="305"/>
      <c r="L970" s="305"/>
      <c r="M970" s="305"/>
      <c r="N970" s="305"/>
      <c r="O970" s="305"/>
      <c r="P970" s="305"/>
      <c r="Q970" s="305"/>
      <c r="R970" s="305"/>
      <c r="S970" s="305"/>
      <c r="T970" s="305"/>
      <c r="U970" s="305"/>
      <c r="V970" s="305"/>
      <c r="W970" s="305"/>
    </row>
    <row r="971" spans="3:23" s="143" customFormat="1">
      <c r="C971" s="305"/>
      <c r="D971" s="305"/>
      <c r="E971" s="305"/>
      <c r="F971" s="305"/>
      <c r="G971" s="305"/>
      <c r="H971" s="305"/>
      <c r="I971" s="305"/>
      <c r="J971" s="305"/>
      <c r="K971" s="305"/>
      <c r="L971" s="305"/>
      <c r="M971" s="305"/>
      <c r="N971" s="305"/>
      <c r="O971" s="305"/>
      <c r="P971" s="305"/>
      <c r="Q971" s="305"/>
      <c r="R971" s="305"/>
      <c r="S971" s="305"/>
      <c r="T971" s="305"/>
      <c r="U971" s="305"/>
      <c r="V971" s="305"/>
      <c r="W971" s="305"/>
    </row>
    <row r="972" spans="3:23" s="143" customFormat="1">
      <c r="C972" s="305"/>
      <c r="D972" s="305"/>
      <c r="E972" s="305"/>
      <c r="F972" s="305"/>
      <c r="G972" s="305"/>
      <c r="H972" s="305"/>
      <c r="I972" s="305"/>
      <c r="J972" s="305"/>
      <c r="K972" s="305"/>
      <c r="L972" s="305"/>
      <c r="M972" s="305"/>
      <c r="N972" s="305"/>
      <c r="O972" s="305"/>
      <c r="P972" s="305"/>
      <c r="Q972" s="305"/>
      <c r="R972" s="305"/>
      <c r="S972" s="305"/>
      <c r="T972" s="305"/>
      <c r="U972" s="305"/>
      <c r="V972" s="305"/>
      <c r="W972" s="305"/>
    </row>
    <row r="973" spans="3:23" s="143" customFormat="1">
      <c r="C973" s="305"/>
      <c r="D973" s="305"/>
      <c r="E973" s="305"/>
      <c r="F973" s="305"/>
      <c r="G973" s="305"/>
      <c r="H973" s="305"/>
      <c r="I973" s="305"/>
      <c r="J973" s="305"/>
      <c r="K973" s="305"/>
      <c r="L973" s="305"/>
      <c r="M973" s="305"/>
      <c r="N973" s="305"/>
      <c r="O973" s="305"/>
      <c r="P973" s="305"/>
      <c r="Q973" s="305"/>
      <c r="R973" s="305"/>
      <c r="S973" s="305"/>
      <c r="T973" s="305"/>
      <c r="U973" s="305"/>
      <c r="V973" s="305"/>
      <c r="W973" s="305"/>
    </row>
    <row r="974" spans="3:23" s="143" customFormat="1">
      <c r="C974" s="305"/>
      <c r="D974" s="305"/>
      <c r="E974" s="305"/>
      <c r="F974" s="305"/>
      <c r="G974" s="305"/>
      <c r="H974" s="305"/>
      <c r="I974" s="305"/>
      <c r="J974" s="305"/>
      <c r="K974" s="305"/>
      <c r="L974" s="305"/>
      <c r="M974" s="305"/>
      <c r="N974" s="305"/>
      <c r="O974" s="305"/>
      <c r="P974" s="305"/>
      <c r="Q974" s="305"/>
      <c r="R974" s="305"/>
      <c r="S974" s="305"/>
      <c r="T974" s="305"/>
      <c r="U974" s="305"/>
      <c r="V974" s="305"/>
      <c r="W974" s="305"/>
    </row>
    <row r="975" spans="3:23" s="143" customFormat="1">
      <c r="C975" s="305"/>
      <c r="D975" s="305"/>
      <c r="E975" s="305"/>
      <c r="F975" s="305"/>
      <c r="G975" s="305"/>
      <c r="H975" s="305"/>
      <c r="I975" s="305"/>
      <c r="J975" s="305"/>
      <c r="K975" s="305"/>
      <c r="L975" s="305"/>
      <c r="M975" s="305"/>
      <c r="N975" s="305"/>
      <c r="O975" s="305"/>
      <c r="P975" s="305"/>
      <c r="Q975" s="305"/>
      <c r="R975" s="305"/>
      <c r="S975" s="305"/>
      <c r="T975" s="305"/>
      <c r="U975" s="305"/>
      <c r="V975" s="305"/>
      <c r="W975" s="305"/>
    </row>
    <row r="976" spans="3:23" s="143" customFormat="1">
      <c r="C976" s="305"/>
      <c r="D976" s="305"/>
      <c r="E976" s="305"/>
      <c r="F976" s="305"/>
      <c r="G976" s="305"/>
      <c r="H976" s="305"/>
      <c r="I976" s="305"/>
      <c r="J976" s="305"/>
      <c r="K976" s="305"/>
      <c r="L976" s="305"/>
      <c r="M976" s="305"/>
      <c r="N976" s="305"/>
      <c r="O976" s="305"/>
      <c r="P976" s="305"/>
      <c r="Q976" s="305"/>
      <c r="R976" s="305"/>
      <c r="S976" s="305"/>
      <c r="T976" s="305"/>
      <c r="U976" s="305"/>
      <c r="V976" s="305"/>
      <c r="W976" s="305"/>
    </row>
    <row r="977" spans="3:23" s="143" customFormat="1">
      <c r="C977" s="305"/>
      <c r="D977" s="305"/>
      <c r="E977" s="305"/>
      <c r="F977" s="305"/>
      <c r="G977" s="305"/>
      <c r="H977" s="305"/>
      <c r="I977" s="305"/>
      <c r="J977" s="305"/>
      <c r="K977" s="305"/>
      <c r="L977" s="305"/>
      <c r="M977" s="305"/>
      <c r="N977" s="305"/>
      <c r="O977" s="305"/>
      <c r="P977" s="305"/>
      <c r="Q977" s="305"/>
      <c r="R977" s="305"/>
      <c r="S977" s="305"/>
      <c r="T977" s="305"/>
      <c r="U977" s="305"/>
      <c r="V977" s="305"/>
      <c r="W977" s="305"/>
    </row>
    <row r="978" spans="3:23" s="143" customFormat="1">
      <c r="C978" s="305"/>
      <c r="D978" s="305"/>
      <c r="E978" s="305"/>
      <c r="F978" s="305"/>
      <c r="G978" s="305"/>
      <c r="H978" s="305"/>
      <c r="I978" s="305"/>
      <c r="J978" s="305"/>
      <c r="K978" s="305"/>
      <c r="L978" s="305"/>
      <c r="M978" s="305"/>
      <c r="N978" s="305"/>
      <c r="O978" s="305"/>
      <c r="P978" s="305"/>
      <c r="Q978" s="305"/>
      <c r="R978" s="305"/>
      <c r="S978" s="305"/>
      <c r="T978" s="305"/>
      <c r="U978" s="305"/>
      <c r="V978" s="305"/>
      <c r="W978" s="305"/>
    </row>
    <row r="979" spans="3:23" s="143" customFormat="1">
      <c r="C979" s="305"/>
      <c r="D979" s="305"/>
      <c r="E979" s="305"/>
      <c r="F979" s="305"/>
      <c r="G979" s="305"/>
      <c r="H979" s="305"/>
      <c r="I979" s="305"/>
      <c r="J979" s="305"/>
      <c r="K979" s="305"/>
      <c r="L979" s="305"/>
      <c r="M979" s="305"/>
      <c r="N979" s="305"/>
      <c r="O979" s="305"/>
      <c r="P979" s="305"/>
      <c r="Q979" s="305"/>
      <c r="R979" s="305"/>
      <c r="S979" s="305"/>
      <c r="T979" s="305"/>
      <c r="U979" s="305"/>
      <c r="V979" s="305"/>
      <c r="W979" s="305"/>
    </row>
    <row r="980" spans="3:23" s="143" customFormat="1">
      <c r="C980" s="305"/>
      <c r="D980" s="305"/>
      <c r="E980" s="305"/>
      <c r="F980" s="305"/>
      <c r="G980" s="305"/>
      <c r="H980" s="305"/>
      <c r="I980" s="305"/>
      <c r="J980" s="305"/>
      <c r="K980" s="305"/>
      <c r="L980" s="305"/>
      <c r="M980" s="305"/>
      <c r="N980" s="305"/>
      <c r="O980" s="305"/>
      <c r="P980" s="305"/>
      <c r="Q980" s="305"/>
      <c r="R980" s="305"/>
      <c r="S980" s="305"/>
      <c r="T980" s="305"/>
      <c r="U980" s="305"/>
      <c r="V980" s="305"/>
      <c r="W980" s="305"/>
    </row>
    <row r="981" spans="3:23" s="143" customFormat="1">
      <c r="C981" s="305"/>
      <c r="D981" s="305"/>
      <c r="E981" s="305"/>
      <c r="F981" s="305"/>
      <c r="G981" s="305"/>
      <c r="H981" s="305"/>
      <c r="I981" s="305"/>
      <c r="J981" s="305"/>
      <c r="K981" s="305"/>
      <c r="L981" s="305"/>
      <c r="M981" s="305"/>
      <c r="N981" s="305"/>
      <c r="O981" s="305"/>
      <c r="P981" s="305"/>
      <c r="Q981" s="305"/>
      <c r="R981" s="305"/>
      <c r="S981" s="305"/>
      <c r="T981" s="305"/>
      <c r="U981" s="305"/>
      <c r="V981" s="305"/>
      <c r="W981" s="305"/>
    </row>
    <row r="982" spans="3:23" s="143" customFormat="1">
      <c r="C982" s="305"/>
      <c r="D982" s="305"/>
      <c r="E982" s="305"/>
      <c r="F982" s="305"/>
      <c r="G982" s="305"/>
      <c r="H982" s="305"/>
      <c r="I982" s="305"/>
      <c r="J982" s="305"/>
      <c r="K982" s="305"/>
      <c r="L982" s="305"/>
      <c r="M982" s="305"/>
      <c r="N982" s="305"/>
      <c r="O982" s="305"/>
      <c r="P982" s="305"/>
      <c r="Q982" s="305"/>
      <c r="R982" s="305"/>
      <c r="S982" s="305"/>
      <c r="T982" s="305"/>
      <c r="U982" s="305"/>
      <c r="V982" s="305"/>
      <c r="W982" s="305"/>
    </row>
    <row r="983" spans="3:23" s="143" customFormat="1">
      <c r="C983" s="305"/>
      <c r="D983" s="305"/>
      <c r="E983" s="305"/>
      <c r="F983" s="305"/>
      <c r="G983" s="305"/>
      <c r="H983" s="305"/>
      <c r="I983" s="305"/>
      <c r="J983" s="305"/>
      <c r="K983" s="305"/>
      <c r="L983" s="305"/>
      <c r="M983" s="305"/>
      <c r="N983" s="305"/>
      <c r="O983" s="305"/>
      <c r="P983" s="305"/>
      <c r="Q983" s="305"/>
      <c r="R983" s="305"/>
      <c r="S983" s="305"/>
      <c r="T983" s="305"/>
      <c r="U983" s="305"/>
      <c r="V983" s="305"/>
      <c r="W983" s="305"/>
    </row>
    <row r="984" spans="3:23" s="143" customFormat="1">
      <c r="C984" s="305"/>
      <c r="D984" s="305"/>
      <c r="E984" s="305"/>
      <c r="F984" s="305"/>
      <c r="G984" s="305"/>
      <c r="H984" s="305"/>
      <c r="I984" s="305"/>
      <c r="J984" s="305"/>
      <c r="K984" s="305"/>
      <c r="L984" s="305"/>
      <c r="M984" s="305"/>
      <c r="N984" s="305"/>
      <c r="O984" s="305"/>
      <c r="P984" s="305"/>
      <c r="Q984" s="305"/>
      <c r="R984" s="305"/>
      <c r="S984" s="305"/>
      <c r="T984" s="305"/>
      <c r="U984" s="305"/>
      <c r="V984" s="305"/>
      <c r="W984" s="305"/>
    </row>
    <row r="985" spans="3:23" s="143" customFormat="1">
      <c r="C985" s="305"/>
      <c r="D985" s="305"/>
      <c r="E985" s="305"/>
      <c r="F985" s="305"/>
      <c r="G985" s="305"/>
      <c r="H985" s="305"/>
      <c r="I985" s="305"/>
      <c r="J985" s="305"/>
      <c r="K985" s="305"/>
      <c r="L985" s="305"/>
      <c r="M985" s="305"/>
      <c r="N985" s="305"/>
      <c r="O985" s="305"/>
      <c r="P985" s="305"/>
      <c r="Q985" s="305"/>
      <c r="R985" s="305"/>
      <c r="S985" s="305"/>
      <c r="T985" s="305"/>
      <c r="U985" s="305"/>
      <c r="V985" s="305"/>
      <c r="W985" s="305"/>
    </row>
    <row r="986" spans="3:23" s="143" customFormat="1">
      <c r="C986" s="305"/>
      <c r="D986" s="305"/>
      <c r="E986" s="305"/>
      <c r="F986" s="305"/>
      <c r="G986" s="305"/>
      <c r="H986" s="305"/>
      <c r="I986" s="305"/>
      <c r="J986" s="305"/>
      <c r="K986" s="305"/>
      <c r="L986" s="305"/>
      <c r="M986" s="305"/>
      <c r="N986" s="305"/>
      <c r="O986" s="305"/>
      <c r="P986" s="305"/>
      <c r="Q986" s="305"/>
      <c r="R986" s="305"/>
      <c r="S986" s="305"/>
      <c r="T986" s="305"/>
      <c r="U986" s="305"/>
      <c r="V986" s="305"/>
      <c r="W986" s="305"/>
    </row>
    <row r="987" spans="3:23" s="143" customFormat="1">
      <c r="C987" s="305"/>
      <c r="D987" s="305"/>
      <c r="E987" s="305"/>
      <c r="F987" s="305"/>
      <c r="G987" s="305"/>
      <c r="H987" s="305"/>
      <c r="I987" s="305"/>
      <c r="J987" s="305"/>
      <c r="K987" s="305"/>
      <c r="L987" s="305"/>
      <c r="M987" s="305"/>
      <c r="N987" s="305"/>
      <c r="O987" s="305"/>
      <c r="P987" s="305"/>
      <c r="Q987" s="305"/>
      <c r="R987" s="305"/>
      <c r="S987" s="305"/>
      <c r="T987" s="305"/>
      <c r="U987" s="305"/>
      <c r="V987" s="305"/>
      <c r="W987" s="305"/>
    </row>
    <row r="988" spans="3:23" s="143" customFormat="1">
      <c r="C988" s="305"/>
      <c r="D988" s="305"/>
      <c r="E988" s="305"/>
      <c r="F988" s="305"/>
      <c r="G988" s="305"/>
      <c r="H988" s="305"/>
      <c r="I988" s="305"/>
      <c r="J988" s="305"/>
      <c r="K988" s="305"/>
      <c r="L988" s="305"/>
      <c r="M988" s="305"/>
      <c r="N988" s="305"/>
      <c r="O988" s="305"/>
      <c r="P988" s="305"/>
      <c r="Q988" s="305"/>
      <c r="R988" s="305"/>
      <c r="S988" s="305"/>
      <c r="T988" s="305"/>
      <c r="U988" s="305"/>
      <c r="V988" s="305"/>
      <c r="W988" s="305"/>
    </row>
    <row r="989" spans="3:23" s="143" customFormat="1">
      <c r="C989" s="305"/>
      <c r="D989" s="305"/>
      <c r="E989" s="305"/>
      <c r="F989" s="305"/>
      <c r="G989" s="305"/>
      <c r="H989" s="305"/>
      <c r="I989" s="305"/>
      <c r="J989" s="305"/>
      <c r="K989" s="305"/>
      <c r="L989" s="305"/>
      <c r="M989" s="305"/>
      <c r="N989" s="305"/>
      <c r="O989" s="305"/>
      <c r="P989" s="305"/>
      <c r="Q989" s="305"/>
      <c r="R989" s="305"/>
      <c r="S989" s="305"/>
      <c r="T989" s="305"/>
      <c r="U989" s="305"/>
      <c r="V989" s="305"/>
      <c r="W989" s="305"/>
    </row>
    <row r="990" spans="3:23" s="143" customFormat="1">
      <c r="C990" s="305"/>
      <c r="D990" s="305"/>
      <c r="E990" s="305"/>
      <c r="F990" s="305"/>
      <c r="G990" s="305"/>
      <c r="H990" s="305"/>
      <c r="I990" s="305"/>
      <c r="J990" s="305"/>
      <c r="K990" s="305"/>
      <c r="L990" s="305"/>
      <c r="M990" s="305"/>
      <c r="N990" s="305"/>
      <c r="O990" s="305"/>
      <c r="P990" s="305"/>
      <c r="Q990" s="305"/>
      <c r="R990" s="305"/>
      <c r="S990" s="305"/>
      <c r="T990" s="305"/>
      <c r="U990" s="305"/>
      <c r="V990" s="305"/>
      <c r="W990" s="305"/>
    </row>
    <row r="991" spans="3:23" s="143" customFormat="1">
      <c r="C991" s="305"/>
      <c r="D991" s="305"/>
      <c r="E991" s="305"/>
      <c r="F991" s="305"/>
      <c r="G991" s="305"/>
      <c r="H991" s="305"/>
      <c r="I991" s="305"/>
      <c r="J991" s="305"/>
      <c r="K991" s="305"/>
      <c r="L991" s="305"/>
      <c r="M991" s="305"/>
      <c r="N991" s="305"/>
      <c r="O991" s="305"/>
      <c r="P991" s="305"/>
      <c r="Q991" s="305"/>
      <c r="R991" s="305"/>
      <c r="S991" s="305"/>
      <c r="T991" s="305"/>
      <c r="U991" s="305"/>
      <c r="V991" s="305"/>
      <c r="W991" s="305"/>
    </row>
    <row r="992" spans="3:23" s="143" customFormat="1">
      <c r="C992" s="305"/>
      <c r="D992" s="305"/>
      <c r="E992" s="305"/>
      <c r="F992" s="305"/>
      <c r="G992" s="305"/>
      <c r="H992" s="305"/>
      <c r="I992" s="305"/>
      <c r="J992" s="305"/>
      <c r="K992" s="305"/>
      <c r="L992" s="305"/>
      <c r="M992" s="305"/>
      <c r="N992" s="305"/>
      <c r="O992" s="305"/>
      <c r="P992" s="305"/>
      <c r="Q992" s="305"/>
      <c r="R992" s="305"/>
      <c r="S992" s="305"/>
      <c r="T992" s="305"/>
      <c r="U992" s="305"/>
      <c r="V992" s="305"/>
      <c r="W992" s="305"/>
    </row>
    <row r="993" spans="3:23" s="143" customFormat="1">
      <c r="C993" s="305"/>
      <c r="D993" s="305"/>
      <c r="E993" s="305"/>
      <c r="F993" s="305"/>
      <c r="G993" s="305"/>
      <c r="H993" s="305"/>
      <c r="I993" s="305"/>
      <c r="J993" s="305"/>
      <c r="K993" s="305"/>
      <c r="L993" s="305"/>
      <c r="M993" s="305"/>
      <c r="N993" s="305"/>
      <c r="O993" s="305"/>
      <c r="P993" s="305"/>
      <c r="Q993" s="305"/>
      <c r="R993" s="305"/>
      <c r="S993" s="305"/>
      <c r="T993" s="305"/>
      <c r="U993" s="305"/>
      <c r="V993" s="305"/>
      <c r="W993" s="305"/>
    </row>
    <row r="994" spans="3:23" s="143" customFormat="1">
      <c r="C994" s="305"/>
      <c r="D994" s="305"/>
      <c r="E994" s="305"/>
      <c r="F994" s="305"/>
      <c r="G994" s="305"/>
      <c r="H994" s="305"/>
      <c r="I994" s="305"/>
      <c r="J994" s="305"/>
      <c r="K994" s="305"/>
      <c r="L994" s="305"/>
      <c r="M994" s="305"/>
      <c r="N994" s="305"/>
      <c r="O994" s="305"/>
      <c r="P994" s="305"/>
      <c r="Q994" s="305"/>
      <c r="R994" s="305"/>
      <c r="S994" s="305"/>
      <c r="T994" s="305"/>
      <c r="U994" s="305"/>
      <c r="V994" s="305"/>
      <c r="W994" s="305"/>
    </row>
    <row r="995" spans="3:23" s="143" customFormat="1">
      <c r="C995" s="305"/>
      <c r="D995" s="305"/>
      <c r="E995" s="305"/>
      <c r="F995" s="305"/>
      <c r="G995" s="305"/>
      <c r="H995" s="305"/>
      <c r="I995" s="305"/>
      <c r="J995" s="305"/>
      <c r="K995" s="305"/>
      <c r="L995" s="305"/>
      <c r="M995" s="305"/>
      <c r="N995" s="305"/>
      <c r="O995" s="305"/>
      <c r="P995" s="305"/>
      <c r="Q995" s="305"/>
      <c r="R995" s="305"/>
      <c r="S995" s="305"/>
      <c r="T995" s="305"/>
      <c r="U995" s="305"/>
      <c r="V995" s="305"/>
      <c r="W995" s="305"/>
    </row>
    <row r="996" spans="3:23" s="143" customFormat="1">
      <c r="C996" s="305"/>
      <c r="D996" s="305"/>
      <c r="E996" s="305"/>
      <c r="F996" s="305"/>
      <c r="G996" s="305"/>
      <c r="H996" s="305"/>
      <c r="I996" s="305"/>
      <c r="J996" s="305"/>
      <c r="K996" s="305"/>
      <c r="L996" s="305"/>
      <c r="M996" s="305"/>
      <c r="N996" s="305"/>
      <c r="O996" s="305"/>
      <c r="P996" s="305"/>
      <c r="Q996" s="305"/>
      <c r="R996" s="305"/>
      <c r="S996" s="305"/>
      <c r="T996" s="305"/>
      <c r="U996" s="305"/>
      <c r="V996" s="305"/>
      <c r="W996" s="305"/>
    </row>
    <row r="997" spans="3:23" s="143" customFormat="1">
      <c r="C997" s="305"/>
      <c r="D997" s="305"/>
      <c r="E997" s="305"/>
      <c r="F997" s="305"/>
      <c r="G997" s="305"/>
      <c r="H997" s="305"/>
      <c r="I997" s="305"/>
      <c r="J997" s="305"/>
      <c r="K997" s="305"/>
      <c r="L997" s="305"/>
      <c r="M997" s="305"/>
      <c r="N997" s="305"/>
      <c r="O997" s="305"/>
      <c r="P997" s="305"/>
      <c r="Q997" s="305"/>
      <c r="R997" s="305"/>
      <c r="S997" s="305"/>
      <c r="T997" s="305"/>
      <c r="U997" s="305"/>
      <c r="V997" s="305"/>
      <c r="W997" s="305"/>
    </row>
    <row r="998" spans="3:23" s="143" customFormat="1">
      <c r="C998" s="305"/>
      <c r="D998" s="305"/>
      <c r="E998" s="305"/>
      <c r="F998" s="305"/>
      <c r="G998" s="305"/>
      <c r="H998" s="305"/>
      <c r="I998" s="305"/>
      <c r="J998" s="305"/>
      <c r="K998" s="305"/>
      <c r="L998" s="305"/>
      <c r="M998" s="305"/>
      <c r="N998" s="305"/>
      <c r="O998" s="305"/>
      <c r="P998" s="305"/>
      <c r="Q998" s="305"/>
      <c r="R998" s="305"/>
      <c r="S998" s="305"/>
      <c r="T998" s="305"/>
      <c r="U998" s="305"/>
      <c r="V998" s="305"/>
      <c r="W998" s="305"/>
    </row>
    <row r="999" spans="3:23" s="143" customFormat="1">
      <c r="C999" s="305"/>
      <c r="D999" s="305"/>
      <c r="E999" s="305"/>
      <c r="F999" s="305"/>
      <c r="G999" s="305"/>
      <c r="H999" s="305"/>
      <c r="I999" s="305"/>
      <c r="J999" s="305"/>
      <c r="K999" s="305"/>
      <c r="L999" s="305"/>
      <c r="M999" s="305"/>
      <c r="N999" s="305"/>
      <c r="O999" s="305"/>
      <c r="P999" s="305"/>
      <c r="Q999" s="305"/>
      <c r="R999" s="305"/>
      <c r="S999" s="305"/>
      <c r="T999" s="305"/>
      <c r="U999" s="305"/>
      <c r="V999" s="305"/>
      <c r="W999" s="305"/>
    </row>
    <row r="1000" spans="3:23" s="143" customFormat="1">
      <c r="C1000" s="305"/>
      <c r="D1000" s="305"/>
      <c r="E1000" s="305"/>
      <c r="F1000" s="305"/>
      <c r="G1000" s="305"/>
      <c r="H1000" s="305"/>
      <c r="I1000" s="305"/>
      <c r="J1000" s="305"/>
      <c r="K1000" s="305"/>
      <c r="L1000" s="305"/>
      <c r="M1000" s="305"/>
      <c r="N1000" s="305"/>
      <c r="O1000" s="305"/>
      <c r="P1000" s="305"/>
      <c r="Q1000" s="305"/>
      <c r="R1000" s="305"/>
      <c r="S1000" s="305"/>
      <c r="T1000" s="305"/>
      <c r="U1000" s="305"/>
      <c r="V1000" s="305"/>
      <c r="W1000" s="305"/>
    </row>
    <row r="1001" spans="3:23" s="143" customFormat="1">
      <c r="C1001" s="305"/>
      <c r="D1001" s="305"/>
      <c r="E1001" s="305"/>
      <c r="F1001" s="305"/>
      <c r="G1001" s="305"/>
      <c r="H1001" s="305"/>
      <c r="I1001" s="305"/>
      <c r="J1001" s="305"/>
      <c r="K1001" s="305"/>
      <c r="L1001" s="305"/>
      <c r="M1001" s="305"/>
      <c r="N1001" s="305"/>
      <c r="O1001" s="305"/>
      <c r="P1001" s="305"/>
      <c r="Q1001" s="305"/>
      <c r="R1001" s="305"/>
      <c r="S1001" s="305"/>
      <c r="T1001" s="305"/>
      <c r="U1001" s="305"/>
      <c r="V1001" s="305"/>
      <c r="W1001" s="305"/>
    </row>
    <row r="1002" spans="3:23" s="143" customFormat="1">
      <c r="C1002" s="305"/>
      <c r="D1002" s="305"/>
      <c r="E1002" s="305"/>
      <c r="F1002" s="305"/>
      <c r="G1002" s="305"/>
      <c r="H1002" s="305"/>
      <c r="I1002" s="305"/>
      <c r="J1002" s="305"/>
      <c r="K1002" s="305"/>
      <c r="L1002" s="305"/>
      <c r="M1002" s="305"/>
      <c r="N1002" s="305"/>
      <c r="O1002" s="305"/>
      <c r="P1002" s="305"/>
      <c r="Q1002" s="305"/>
      <c r="R1002" s="305"/>
      <c r="S1002" s="305"/>
      <c r="T1002" s="305"/>
      <c r="U1002" s="305"/>
      <c r="V1002" s="305"/>
      <c r="W1002" s="305"/>
    </row>
    <row r="1003" spans="3:23" s="143" customFormat="1">
      <c r="C1003" s="305"/>
      <c r="D1003" s="305"/>
      <c r="E1003" s="305"/>
      <c r="F1003" s="305"/>
      <c r="G1003" s="305"/>
      <c r="H1003" s="305"/>
      <c r="I1003" s="305"/>
      <c r="J1003" s="305"/>
      <c r="K1003" s="305"/>
      <c r="L1003" s="305"/>
      <c r="M1003" s="305"/>
      <c r="N1003" s="305"/>
      <c r="O1003" s="305"/>
      <c r="P1003" s="305"/>
      <c r="Q1003" s="305"/>
      <c r="R1003" s="305"/>
      <c r="S1003" s="305"/>
      <c r="T1003" s="305"/>
      <c r="U1003" s="305"/>
      <c r="V1003" s="305"/>
      <c r="W1003" s="305"/>
    </row>
    <row r="1004" spans="3:23" s="143" customFormat="1">
      <c r="C1004" s="305"/>
      <c r="D1004" s="305"/>
      <c r="E1004" s="305"/>
      <c r="F1004" s="305"/>
      <c r="G1004" s="305"/>
      <c r="H1004" s="305"/>
      <c r="I1004" s="305"/>
      <c r="J1004" s="305"/>
      <c r="K1004" s="305"/>
      <c r="L1004" s="305"/>
      <c r="M1004" s="305"/>
      <c r="N1004" s="305"/>
      <c r="O1004" s="305"/>
      <c r="P1004" s="305"/>
      <c r="Q1004" s="305"/>
      <c r="R1004" s="305"/>
      <c r="S1004" s="305"/>
      <c r="T1004" s="305"/>
      <c r="U1004" s="305"/>
      <c r="V1004" s="305"/>
      <c r="W1004" s="305"/>
    </row>
    <row r="1005" spans="3:23" s="143" customFormat="1">
      <c r="C1005" s="305"/>
      <c r="D1005" s="305"/>
      <c r="E1005" s="305"/>
      <c r="F1005" s="305"/>
      <c r="G1005" s="305"/>
      <c r="H1005" s="305"/>
      <c r="I1005" s="305"/>
      <c r="J1005" s="305"/>
      <c r="K1005" s="305"/>
      <c r="L1005" s="305"/>
      <c r="M1005" s="305"/>
      <c r="N1005" s="305"/>
      <c r="O1005" s="305"/>
      <c r="P1005" s="305"/>
      <c r="Q1005" s="305"/>
      <c r="R1005" s="305"/>
      <c r="S1005" s="305"/>
      <c r="T1005" s="305"/>
      <c r="U1005" s="305"/>
      <c r="V1005" s="305"/>
      <c r="W1005" s="305"/>
    </row>
    <row r="1006" spans="3:23" s="143" customFormat="1">
      <c r="C1006" s="305"/>
      <c r="D1006" s="305"/>
      <c r="E1006" s="305"/>
      <c r="F1006" s="305"/>
      <c r="G1006" s="305"/>
      <c r="H1006" s="305"/>
      <c r="I1006" s="305"/>
      <c r="J1006" s="305"/>
      <c r="K1006" s="305"/>
      <c r="L1006" s="305"/>
      <c r="M1006" s="305"/>
      <c r="N1006" s="305"/>
      <c r="O1006" s="305"/>
      <c r="P1006" s="305"/>
      <c r="Q1006" s="305"/>
      <c r="R1006" s="305"/>
      <c r="S1006" s="305"/>
      <c r="T1006" s="305"/>
      <c r="U1006" s="305"/>
      <c r="V1006" s="305"/>
      <c r="W1006" s="305"/>
    </row>
    <row r="1007" spans="3:23" s="143" customFormat="1">
      <c r="C1007" s="305"/>
      <c r="D1007" s="305"/>
      <c r="E1007" s="305"/>
      <c r="F1007" s="305"/>
      <c r="G1007" s="305"/>
      <c r="H1007" s="305"/>
      <c r="I1007" s="305"/>
      <c r="J1007" s="305"/>
      <c r="K1007" s="305"/>
      <c r="L1007" s="305"/>
      <c r="M1007" s="305"/>
      <c r="N1007" s="305"/>
      <c r="O1007" s="305"/>
      <c r="P1007" s="305"/>
      <c r="Q1007" s="305"/>
      <c r="R1007" s="305"/>
      <c r="S1007" s="305"/>
      <c r="T1007" s="305"/>
      <c r="U1007" s="305"/>
      <c r="V1007" s="305"/>
      <c r="W1007" s="305"/>
    </row>
    <row r="1008" spans="3:23" s="143" customFormat="1">
      <c r="C1008" s="305"/>
      <c r="D1008" s="305"/>
      <c r="E1008" s="305"/>
      <c r="F1008" s="305"/>
      <c r="G1008" s="305"/>
      <c r="H1008" s="305"/>
      <c r="I1008" s="305"/>
      <c r="J1008" s="305"/>
      <c r="K1008" s="305"/>
      <c r="L1008" s="305"/>
      <c r="M1008" s="305"/>
      <c r="N1008" s="305"/>
      <c r="O1008" s="305"/>
      <c r="P1008" s="305"/>
      <c r="Q1008" s="305"/>
      <c r="R1008" s="305"/>
      <c r="S1008" s="305"/>
      <c r="T1008" s="305"/>
      <c r="U1008" s="305"/>
      <c r="V1008" s="305"/>
      <c r="W1008" s="305"/>
    </row>
    <row r="1009" spans="3:23" s="143" customFormat="1">
      <c r="C1009" s="305"/>
      <c r="D1009" s="305"/>
      <c r="E1009" s="305"/>
      <c r="F1009" s="305"/>
      <c r="G1009" s="305"/>
      <c r="H1009" s="305"/>
      <c r="I1009" s="305"/>
      <c r="J1009" s="305"/>
      <c r="K1009" s="305"/>
      <c r="L1009" s="305"/>
      <c r="M1009" s="305"/>
      <c r="N1009" s="305"/>
      <c r="O1009" s="305"/>
      <c r="P1009" s="305"/>
      <c r="Q1009" s="305"/>
      <c r="R1009" s="305"/>
      <c r="S1009" s="305"/>
      <c r="T1009" s="305"/>
      <c r="U1009" s="305"/>
      <c r="V1009" s="305"/>
      <c r="W1009" s="305"/>
    </row>
    <row r="1010" spans="3:23" s="143" customFormat="1">
      <c r="C1010" s="305"/>
      <c r="D1010" s="305"/>
      <c r="E1010" s="305"/>
      <c r="F1010" s="305"/>
      <c r="G1010" s="305"/>
      <c r="H1010" s="305"/>
      <c r="I1010" s="305"/>
      <c r="J1010" s="305"/>
      <c r="K1010" s="305"/>
      <c r="L1010" s="305"/>
      <c r="M1010" s="305"/>
      <c r="N1010" s="305"/>
      <c r="O1010" s="305"/>
      <c r="P1010" s="305"/>
      <c r="Q1010" s="305"/>
      <c r="R1010" s="305"/>
      <c r="S1010" s="305"/>
      <c r="T1010" s="305"/>
      <c r="U1010" s="305"/>
      <c r="V1010" s="305"/>
      <c r="W1010" s="305"/>
    </row>
    <row r="1011" spans="3:23" s="143" customFormat="1">
      <c r="C1011" s="305"/>
      <c r="D1011" s="305"/>
      <c r="E1011" s="305"/>
      <c r="F1011" s="305"/>
      <c r="G1011" s="305"/>
      <c r="H1011" s="305"/>
      <c r="I1011" s="305"/>
      <c r="J1011" s="305"/>
      <c r="K1011" s="305"/>
      <c r="L1011" s="305"/>
      <c r="M1011" s="305"/>
      <c r="N1011" s="305"/>
      <c r="O1011" s="305"/>
      <c r="P1011" s="305"/>
      <c r="Q1011" s="305"/>
      <c r="R1011" s="305"/>
      <c r="S1011" s="305"/>
      <c r="T1011" s="305"/>
      <c r="U1011" s="305"/>
      <c r="V1011" s="305"/>
      <c r="W1011" s="305"/>
    </row>
    <row r="1012" spans="3:23" s="143" customFormat="1">
      <c r="C1012" s="305"/>
      <c r="D1012" s="305"/>
      <c r="E1012" s="305"/>
      <c r="F1012" s="305"/>
      <c r="G1012" s="305"/>
      <c r="H1012" s="305"/>
      <c r="I1012" s="305"/>
      <c r="J1012" s="305"/>
      <c r="K1012" s="305"/>
      <c r="L1012" s="305"/>
      <c r="M1012" s="305"/>
      <c r="N1012" s="305"/>
      <c r="O1012" s="305"/>
      <c r="P1012" s="305"/>
      <c r="Q1012" s="305"/>
      <c r="R1012" s="305"/>
      <c r="S1012" s="305"/>
      <c r="T1012" s="305"/>
      <c r="U1012" s="305"/>
      <c r="V1012" s="305"/>
      <c r="W1012" s="305"/>
    </row>
    <row r="1013" spans="3:23" s="143" customFormat="1">
      <c r="C1013" s="305"/>
      <c r="D1013" s="305"/>
      <c r="E1013" s="305"/>
      <c r="F1013" s="305"/>
      <c r="G1013" s="305"/>
      <c r="H1013" s="305"/>
      <c r="I1013" s="305"/>
      <c r="J1013" s="305"/>
      <c r="K1013" s="305"/>
      <c r="L1013" s="305"/>
      <c r="M1013" s="305"/>
      <c r="N1013" s="305"/>
      <c r="O1013" s="305"/>
      <c r="P1013" s="305"/>
      <c r="Q1013" s="305"/>
      <c r="R1013" s="305"/>
      <c r="S1013" s="305"/>
      <c r="T1013" s="305"/>
      <c r="U1013" s="305"/>
      <c r="V1013" s="305"/>
      <c r="W1013" s="305"/>
    </row>
    <row r="1014" spans="3:23" s="143" customFormat="1">
      <c r="C1014" s="305"/>
      <c r="D1014" s="305"/>
      <c r="E1014" s="305"/>
      <c r="F1014" s="305"/>
      <c r="G1014" s="305"/>
      <c r="H1014" s="305"/>
      <c r="I1014" s="305"/>
      <c r="J1014" s="305"/>
      <c r="K1014" s="305"/>
      <c r="L1014" s="305"/>
      <c r="M1014" s="305"/>
      <c r="N1014" s="305"/>
      <c r="O1014" s="305"/>
      <c r="P1014" s="305"/>
      <c r="Q1014" s="305"/>
      <c r="R1014" s="305"/>
      <c r="S1014" s="305"/>
      <c r="T1014" s="305"/>
      <c r="U1014" s="305"/>
      <c r="V1014" s="305"/>
      <c r="W1014" s="305"/>
    </row>
    <row r="1015" spans="3:23" s="143" customFormat="1">
      <c r="C1015" s="305"/>
      <c r="D1015" s="305"/>
      <c r="E1015" s="305"/>
      <c r="F1015" s="305"/>
      <c r="G1015" s="305"/>
      <c r="H1015" s="305"/>
      <c r="I1015" s="305"/>
      <c r="J1015" s="305"/>
      <c r="K1015" s="305"/>
      <c r="L1015" s="305"/>
      <c r="M1015" s="305"/>
      <c r="N1015" s="305"/>
      <c r="O1015" s="305"/>
      <c r="P1015" s="305"/>
      <c r="Q1015" s="305"/>
      <c r="R1015" s="305"/>
      <c r="S1015" s="305"/>
      <c r="T1015" s="305"/>
      <c r="U1015" s="305"/>
      <c r="V1015" s="305"/>
      <c r="W1015" s="305"/>
    </row>
    <row r="1016" spans="3:23" s="143" customFormat="1">
      <c r="C1016" s="305"/>
      <c r="D1016" s="305"/>
      <c r="E1016" s="305"/>
      <c r="F1016" s="305"/>
      <c r="G1016" s="305"/>
      <c r="H1016" s="305"/>
      <c r="I1016" s="305"/>
      <c r="J1016" s="305"/>
      <c r="K1016" s="305"/>
      <c r="L1016" s="305"/>
      <c r="M1016" s="305"/>
      <c r="N1016" s="305"/>
      <c r="O1016" s="305"/>
      <c r="P1016" s="305"/>
      <c r="Q1016" s="305"/>
      <c r="R1016" s="305"/>
      <c r="S1016" s="305"/>
      <c r="T1016" s="305"/>
      <c r="U1016" s="305"/>
      <c r="V1016" s="305"/>
      <c r="W1016" s="305"/>
    </row>
    <row r="1017" spans="3:23" s="143" customFormat="1">
      <c r="C1017" s="305"/>
      <c r="D1017" s="305"/>
      <c r="E1017" s="305"/>
      <c r="F1017" s="305"/>
      <c r="G1017" s="305"/>
      <c r="H1017" s="305"/>
      <c r="I1017" s="305"/>
      <c r="J1017" s="305"/>
      <c r="K1017" s="305"/>
      <c r="L1017" s="305"/>
      <c r="M1017" s="305"/>
      <c r="N1017" s="305"/>
      <c r="O1017" s="305"/>
      <c r="P1017" s="305"/>
      <c r="Q1017" s="305"/>
      <c r="R1017" s="305"/>
      <c r="S1017" s="305"/>
      <c r="T1017" s="305"/>
      <c r="U1017" s="305"/>
      <c r="V1017" s="305"/>
      <c r="W1017" s="305"/>
    </row>
    <row r="1018" spans="3:23" s="143" customFormat="1">
      <c r="C1018" s="305"/>
      <c r="D1018" s="305"/>
      <c r="E1018" s="305"/>
      <c r="F1018" s="305"/>
      <c r="G1018" s="305"/>
      <c r="H1018" s="305"/>
      <c r="I1018" s="305"/>
      <c r="J1018" s="305"/>
      <c r="K1018" s="305"/>
      <c r="L1018" s="305"/>
      <c r="M1018" s="305"/>
      <c r="N1018" s="305"/>
      <c r="O1018" s="305"/>
      <c r="P1018" s="305"/>
      <c r="Q1018" s="305"/>
      <c r="R1018" s="305"/>
      <c r="S1018" s="305"/>
      <c r="T1018" s="305"/>
      <c r="U1018" s="305"/>
      <c r="V1018" s="305"/>
      <c r="W1018" s="305"/>
    </row>
    <row r="1019" spans="3:23" s="143" customFormat="1">
      <c r="C1019" s="305"/>
      <c r="D1019" s="305"/>
      <c r="E1019" s="305"/>
      <c r="F1019" s="305"/>
      <c r="G1019" s="305"/>
      <c r="H1019" s="305"/>
      <c r="I1019" s="305"/>
      <c r="J1019" s="305"/>
      <c r="K1019" s="305"/>
      <c r="L1019" s="305"/>
      <c r="M1019" s="305"/>
      <c r="N1019" s="305"/>
      <c r="O1019" s="305"/>
      <c r="P1019" s="305"/>
      <c r="Q1019" s="305"/>
      <c r="R1019" s="305"/>
      <c r="S1019" s="305"/>
      <c r="T1019" s="305"/>
      <c r="U1019" s="305"/>
      <c r="V1019" s="305"/>
      <c r="W1019" s="305"/>
    </row>
    <row r="1020" spans="3:23" s="143" customFormat="1">
      <c r="C1020" s="305"/>
      <c r="D1020" s="305"/>
      <c r="E1020" s="305"/>
      <c r="F1020" s="305"/>
      <c r="G1020" s="305"/>
      <c r="H1020" s="305"/>
      <c r="I1020" s="305"/>
      <c r="J1020" s="305"/>
      <c r="K1020" s="305"/>
      <c r="L1020" s="305"/>
      <c r="M1020" s="305"/>
      <c r="N1020" s="305"/>
      <c r="O1020" s="305"/>
      <c r="P1020" s="305"/>
      <c r="Q1020" s="305"/>
      <c r="R1020" s="305"/>
      <c r="S1020" s="305"/>
      <c r="T1020" s="305"/>
      <c r="U1020" s="305"/>
      <c r="V1020" s="305"/>
      <c r="W1020" s="305"/>
    </row>
    <row r="1021" spans="3:23" s="143" customFormat="1">
      <c r="C1021" s="305"/>
      <c r="D1021" s="305"/>
      <c r="E1021" s="305"/>
      <c r="F1021" s="305"/>
      <c r="G1021" s="305"/>
      <c r="H1021" s="305"/>
      <c r="I1021" s="305"/>
      <c r="J1021" s="305"/>
      <c r="K1021" s="305"/>
      <c r="L1021" s="305"/>
      <c r="M1021" s="305"/>
      <c r="N1021" s="305"/>
      <c r="O1021" s="305"/>
      <c r="P1021" s="305"/>
      <c r="Q1021" s="305"/>
      <c r="R1021" s="305"/>
      <c r="S1021" s="305"/>
      <c r="T1021" s="305"/>
      <c r="U1021" s="305"/>
      <c r="V1021" s="305"/>
      <c r="W1021" s="305"/>
    </row>
    <row r="1022" spans="3:23" s="143" customFormat="1">
      <c r="C1022" s="305"/>
      <c r="D1022" s="305"/>
      <c r="E1022" s="305"/>
      <c r="F1022" s="305"/>
      <c r="G1022" s="305"/>
      <c r="H1022" s="305"/>
      <c r="I1022" s="305"/>
      <c r="J1022" s="305"/>
      <c r="K1022" s="305"/>
      <c r="L1022" s="305"/>
      <c r="M1022" s="305"/>
      <c r="N1022" s="305"/>
      <c r="O1022" s="305"/>
      <c r="P1022" s="305"/>
      <c r="Q1022" s="305"/>
      <c r="R1022" s="305"/>
      <c r="S1022" s="305"/>
      <c r="T1022" s="305"/>
      <c r="U1022" s="305"/>
      <c r="V1022" s="305"/>
      <c r="W1022" s="305"/>
    </row>
    <row r="1023" spans="3:23" s="143" customFormat="1">
      <c r="C1023" s="305"/>
      <c r="D1023" s="305"/>
      <c r="E1023" s="305"/>
      <c r="F1023" s="305"/>
      <c r="G1023" s="305"/>
      <c r="H1023" s="305"/>
      <c r="I1023" s="305"/>
      <c r="J1023" s="305"/>
      <c r="K1023" s="305"/>
      <c r="L1023" s="305"/>
      <c r="M1023" s="305"/>
      <c r="N1023" s="305"/>
      <c r="O1023" s="305"/>
      <c r="P1023" s="305"/>
      <c r="Q1023" s="305"/>
      <c r="R1023" s="305"/>
      <c r="S1023" s="305"/>
      <c r="T1023" s="305"/>
      <c r="U1023" s="305"/>
      <c r="V1023" s="305"/>
      <c r="W1023" s="305"/>
    </row>
    <row r="1024" spans="3:23" s="143" customFormat="1">
      <c r="C1024" s="305"/>
      <c r="D1024" s="305"/>
      <c r="E1024" s="305"/>
      <c r="F1024" s="305"/>
      <c r="G1024" s="305"/>
      <c r="H1024" s="305"/>
      <c r="I1024" s="305"/>
      <c r="J1024" s="305"/>
      <c r="K1024" s="305"/>
      <c r="L1024" s="305"/>
      <c r="M1024" s="305"/>
      <c r="N1024" s="305"/>
      <c r="O1024" s="305"/>
      <c r="P1024" s="305"/>
      <c r="Q1024" s="305"/>
      <c r="R1024" s="305"/>
      <c r="S1024" s="305"/>
      <c r="T1024" s="305"/>
      <c r="U1024" s="305"/>
      <c r="V1024" s="305"/>
      <c r="W1024" s="305"/>
    </row>
    <row r="1025" spans="3:23" s="143" customFormat="1">
      <c r="C1025" s="305"/>
      <c r="D1025" s="305"/>
      <c r="E1025" s="305"/>
      <c r="F1025" s="305"/>
      <c r="G1025" s="305"/>
      <c r="H1025" s="305"/>
      <c r="I1025" s="305"/>
      <c r="J1025" s="305"/>
      <c r="K1025" s="305"/>
      <c r="L1025" s="305"/>
      <c r="M1025" s="305"/>
      <c r="N1025" s="305"/>
      <c r="O1025" s="305"/>
      <c r="P1025" s="305"/>
      <c r="Q1025" s="305"/>
      <c r="R1025" s="305"/>
      <c r="S1025" s="305"/>
      <c r="T1025" s="305"/>
      <c r="U1025" s="305"/>
      <c r="V1025" s="305"/>
      <c r="W1025" s="305"/>
    </row>
    <row r="1026" spans="3:23" s="143" customFormat="1">
      <c r="C1026" s="305"/>
      <c r="D1026" s="305"/>
      <c r="E1026" s="305"/>
      <c r="F1026" s="305"/>
      <c r="G1026" s="305"/>
      <c r="H1026" s="305"/>
      <c r="I1026" s="305"/>
      <c r="J1026" s="305"/>
      <c r="K1026" s="305"/>
      <c r="L1026" s="305"/>
      <c r="M1026" s="305"/>
      <c r="N1026" s="305"/>
      <c r="O1026" s="305"/>
      <c r="P1026" s="305"/>
      <c r="Q1026" s="305"/>
      <c r="R1026" s="305"/>
      <c r="S1026" s="305"/>
      <c r="T1026" s="305"/>
      <c r="U1026" s="305"/>
      <c r="V1026" s="305"/>
      <c r="W1026" s="305"/>
    </row>
    <row r="1027" spans="3:23" s="143" customFormat="1">
      <c r="C1027" s="305"/>
      <c r="D1027" s="305"/>
      <c r="E1027" s="305"/>
      <c r="F1027" s="305"/>
      <c r="G1027" s="305"/>
      <c r="H1027" s="305"/>
      <c r="I1027" s="305"/>
      <c r="J1027" s="305"/>
      <c r="K1027" s="305"/>
      <c r="L1027" s="305"/>
      <c r="M1027" s="305"/>
      <c r="N1027" s="305"/>
      <c r="O1027" s="305"/>
      <c r="P1027" s="305"/>
      <c r="Q1027" s="305"/>
      <c r="R1027" s="305"/>
      <c r="S1027" s="305"/>
      <c r="T1027" s="305"/>
      <c r="U1027" s="305"/>
      <c r="V1027" s="305"/>
      <c r="W1027" s="305"/>
    </row>
    <row r="1028" spans="3:23" s="143" customFormat="1">
      <c r="C1028" s="305"/>
      <c r="D1028" s="305"/>
      <c r="E1028" s="305"/>
      <c r="F1028" s="305"/>
      <c r="G1028" s="305"/>
      <c r="H1028" s="305"/>
      <c r="I1028" s="305"/>
      <c r="J1028" s="305"/>
      <c r="K1028" s="305"/>
      <c r="L1028" s="305"/>
      <c r="M1028" s="305"/>
      <c r="N1028" s="305"/>
      <c r="O1028" s="305"/>
      <c r="P1028" s="305"/>
      <c r="Q1028" s="305"/>
      <c r="R1028" s="305"/>
      <c r="S1028" s="305"/>
      <c r="T1028" s="305"/>
      <c r="U1028" s="305"/>
      <c r="V1028" s="305"/>
      <c r="W1028" s="305"/>
    </row>
    <row r="1029" spans="3:23" s="143" customFormat="1">
      <c r="C1029" s="305"/>
      <c r="D1029" s="305"/>
      <c r="E1029" s="305"/>
      <c r="F1029" s="305"/>
      <c r="G1029" s="305"/>
      <c r="H1029" s="305"/>
      <c r="I1029" s="305"/>
      <c r="J1029" s="305"/>
      <c r="K1029" s="305"/>
      <c r="L1029" s="305"/>
      <c r="M1029" s="305"/>
      <c r="N1029" s="305"/>
      <c r="O1029" s="305"/>
      <c r="P1029" s="305"/>
      <c r="Q1029" s="305"/>
      <c r="R1029" s="305"/>
      <c r="S1029" s="305"/>
      <c r="T1029" s="305"/>
      <c r="U1029" s="305"/>
      <c r="V1029" s="305"/>
      <c r="W1029" s="305"/>
    </row>
    <row r="1030" spans="3:23" s="143" customFormat="1">
      <c r="C1030" s="305"/>
      <c r="D1030" s="305"/>
      <c r="E1030" s="305"/>
      <c r="F1030" s="305"/>
      <c r="G1030" s="305"/>
      <c r="H1030" s="305"/>
      <c r="I1030" s="305"/>
      <c r="J1030" s="305"/>
      <c r="K1030" s="305"/>
      <c r="L1030" s="305"/>
      <c r="M1030" s="305"/>
      <c r="N1030" s="305"/>
      <c r="O1030" s="305"/>
      <c r="P1030" s="305"/>
      <c r="Q1030" s="305"/>
      <c r="R1030" s="305"/>
      <c r="S1030" s="305"/>
      <c r="T1030" s="305"/>
      <c r="U1030" s="305"/>
      <c r="V1030" s="305"/>
      <c r="W1030" s="305"/>
    </row>
    <row r="1031" spans="3:23" s="143" customFormat="1">
      <c r="C1031" s="305"/>
      <c r="D1031" s="305"/>
      <c r="E1031" s="305"/>
      <c r="F1031" s="305"/>
      <c r="G1031" s="305"/>
      <c r="H1031" s="305"/>
      <c r="I1031" s="305"/>
      <c r="J1031" s="305"/>
      <c r="K1031" s="305"/>
      <c r="L1031" s="305"/>
      <c r="M1031" s="305"/>
      <c r="N1031" s="305"/>
      <c r="O1031" s="305"/>
      <c r="P1031" s="305"/>
      <c r="Q1031" s="305"/>
      <c r="R1031" s="305"/>
      <c r="S1031" s="305"/>
      <c r="T1031" s="305"/>
      <c r="U1031" s="305"/>
      <c r="V1031" s="305"/>
      <c r="W1031" s="305"/>
    </row>
    <row r="1032" spans="3:23" s="143" customFormat="1">
      <c r="C1032" s="305"/>
      <c r="D1032" s="305"/>
      <c r="E1032" s="305"/>
      <c r="F1032" s="305"/>
      <c r="G1032" s="305"/>
      <c r="H1032" s="305"/>
      <c r="I1032" s="305"/>
      <c r="J1032" s="305"/>
      <c r="K1032" s="305"/>
      <c r="L1032" s="305"/>
      <c r="M1032" s="305"/>
      <c r="N1032" s="305"/>
      <c r="O1032" s="305"/>
      <c r="P1032" s="305"/>
      <c r="Q1032" s="305"/>
      <c r="R1032" s="305"/>
      <c r="S1032" s="305"/>
      <c r="T1032" s="305"/>
      <c r="U1032" s="305"/>
      <c r="V1032" s="305"/>
      <c r="W1032" s="305"/>
    </row>
    <row r="1033" spans="3:23" s="143" customFormat="1">
      <c r="C1033" s="305"/>
      <c r="D1033" s="305"/>
      <c r="E1033" s="305"/>
      <c r="F1033" s="305"/>
      <c r="G1033" s="305"/>
      <c r="H1033" s="305"/>
      <c r="I1033" s="305"/>
      <c r="J1033" s="305"/>
      <c r="K1033" s="305"/>
      <c r="L1033" s="305"/>
      <c r="M1033" s="305"/>
      <c r="N1033" s="305"/>
      <c r="O1033" s="305"/>
      <c r="P1033" s="305"/>
      <c r="Q1033" s="305"/>
      <c r="R1033" s="305"/>
      <c r="S1033" s="305"/>
      <c r="T1033" s="305"/>
      <c r="U1033" s="305"/>
      <c r="V1033" s="305"/>
      <c r="W1033" s="305"/>
    </row>
    <row r="1034" spans="3:23" s="143" customFormat="1">
      <c r="C1034" s="305"/>
      <c r="D1034" s="305"/>
      <c r="E1034" s="305"/>
      <c r="F1034" s="305"/>
      <c r="G1034" s="305"/>
      <c r="H1034" s="305"/>
      <c r="I1034" s="305"/>
      <c r="J1034" s="305"/>
      <c r="K1034" s="305"/>
      <c r="L1034" s="305"/>
      <c r="M1034" s="305"/>
      <c r="N1034" s="305"/>
      <c r="O1034" s="305"/>
      <c r="P1034" s="305"/>
      <c r="Q1034" s="305"/>
      <c r="R1034" s="305"/>
      <c r="S1034" s="305"/>
      <c r="T1034" s="305"/>
      <c r="U1034" s="305"/>
      <c r="V1034" s="305"/>
      <c r="W1034" s="305"/>
    </row>
    <row r="1035" spans="3:23" s="143" customFormat="1">
      <c r="C1035" s="305"/>
      <c r="D1035" s="305"/>
      <c r="E1035" s="305"/>
      <c r="F1035" s="305"/>
      <c r="G1035" s="305"/>
      <c r="H1035" s="305"/>
      <c r="I1035" s="305"/>
      <c r="J1035" s="305"/>
      <c r="K1035" s="305"/>
      <c r="L1035" s="305"/>
      <c r="M1035" s="305"/>
      <c r="N1035" s="305"/>
      <c r="O1035" s="305"/>
      <c r="P1035" s="305"/>
      <c r="Q1035" s="305"/>
      <c r="R1035" s="305"/>
      <c r="S1035" s="305"/>
      <c r="T1035" s="305"/>
      <c r="U1035" s="305"/>
      <c r="V1035" s="305"/>
      <c r="W1035" s="305"/>
    </row>
    <row r="1036" spans="3:23" s="143" customFormat="1">
      <c r="C1036" s="305"/>
      <c r="D1036" s="305"/>
      <c r="E1036" s="305"/>
      <c r="F1036" s="305"/>
      <c r="G1036" s="305"/>
      <c r="H1036" s="305"/>
      <c r="I1036" s="305"/>
      <c r="J1036" s="305"/>
      <c r="K1036" s="305"/>
      <c r="L1036" s="305"/>
      <c r="M1036" s="305"/>
      <c r="N1036" s="305"/>
      <c r="O1036" s="305"/>
      <c r="P1036" s="305"/>
      <c r="Q1036" s="305"/>
      <c r="R1036" s="305"/>
      <c r="S1036" s="305"/>
      <c r="T1036" s="305"/>
      <c r="U1036" s="305"/>
      <c r="V1036" s="305"/>
      <c r="W1036" s="305"/>
    </row>
    <row r="1037" spans="3:23" s="143" customFormat="1">
      <c r="C1037" s="305"/>
      <c r="D1037" s="305"/>
      <c r="E1037" s="305"/>
      <c r="F1037" s="305"/>
      <c r="G1037" s="305"/>
      <c r="H1037" s="305"/>
      <c r="I1037" s="305"/>
      <c r="J1037" s="305"/>
      <c r="K1037" s="305"/>
      <c r="L1037" s="305"/>
      <c r="M1037" s="305"/>
      <c r="N1037" s="305"/>
      <c r="O1037" s="305"/>
      <c r="P1037" s="305"/>
      <c r="Q1037" s="305"/>
      <c r="R1037" s="305"/>
      <c r="S1037" s="305"/>
      <c r="T1037" s="305"/>
      <c r="U1037" s="305"/>
      <c r="V1037" s="305"/>
      <c r="W1037" s="305"/>
    </row>
    <row r="1038" spans="3:23" s="143" customFormat="1">
      <c r="C1038" s="305"/>
      <c r="D1038" s="305"/>
      <c r="E1038" s="305"/>
      <c r="F1038" s="305"/>
      <c r="G1038" s="305"/>
      <c r="H1038" s="305"/>
      <c r="I1038" s="305"/>
      <c r="J1038" s="305"/>
      <c r="K1038" s="305"/>
      <c r="L1038" s="305"/>
      <c r="M1038" s="305"/>
      <c r="N1038" s="305"/>
      <c r="O1038" s="305"/>
      <c r="P1038" s="305"/>
      <c r="Q1038" s="305"/>
      <c r="R1038" s="305"/>
      <c r="S1038" s="305"/>
      <c r="T1038" s="305"/>
      <c r="U1038" s="305"/>
      <c r="V1038" s="305"/>
      <c r="W1038" s="305"/>
    </row>
    <row r="1039" spans="3:23" s="143" customFormat="1">
      <c r="C1039" s="305"/>
      <c r="D1039" s="305"/>
      <c r="E1039" s="305"/>
      <c r="F1039" s="305"/>
      <c r="G1039" s="305"/>
      <c r="H1039" s="305"/>
      <c r="I1039" s="305"/>
      <c r="J1039" s="305"/>
      <c r="K1039" s="305"/>
      <c r="L1039" s="305"/>
      <c r="M1039" s="305"/>
      <c r="N1039" s="305"/>
      <c r="O1039" s="305"/>
      <c r="P1039" s="305"/>
      <c r="Q1039" s="305"/>
      <c r="R1039" s="305"/>
      <c r="S1039" s="305"/>
      <c r="T1039" s="305"/>
      <c r="U1039" s="305"/>
      <c r="V1039" s="305"/>
      <c r="W1039" s="305"/>
    </row>
    <row r="1040" spans="3:23" s="143" customFormat="1">
      <c r="C1040" s="305"/>
      <c r="D1040" s="305"/>
      <c r="E1040" s="305"/>
      <c r="F1040" s="305"/>
      <c r="G1040" s="305"/>
      <c r="H1040" s="305"/>
      <c r="I1040" s="305"/>
      <c r="J1040" s="305"/>
      <c r="K1040" s="305"/>
      <c r="L1040" s="305"/>
      <c r="M1040" s="305"/>
      <c r="N1040" s="305"/>
      <c r="O1040" s="305"/>
      <c r="P1040" s="305"/>
      <c r="Q1040" s="305"/>
      <c r="R1040" s="305"/>
      <c r="S1040" s="305"/>
      <c r="T1040" s="305"/>
      <c r="U1040" s="305"/>
      <c r="V1040" s="305"/>
      <c r="W1040" s="305"/>
    </row>
    <row r="1041" spans="3:23" s="143" customFormat="1">
      <c r="C1041" s="305"/>
      <c r="D1041" s="305"/>
      <c r="E1041" s="305"/>
      <c r="F1041" s="305"/>
      <c r="G1041" s="305"/>
      <c r="H1041" s="305"/>
      <c r="I1041" s="305"/>
      <c r="J1041" s="305"/>
      <c r="K1041" s="305"/>
      <c r="L1041" s="305"/>
      <c r="M1041" s="305"/>
      <c r="N1041" s="305"/>
      <c r="O1041" s="305"/>
      <c r="P1041" s="305"/>
      <c r="Q1041" s="305"/>
      <c r="R1041" s="305"/>
      <c r="S1041" s="305"/>
      <c r="T1041" s="305"/>
      <c r="U1041" s="305"/>
      <c r="V1041" s="305"/>
      <c r="W1041" s="305"/>
    </row>
    <row r="1042" spans="3:23" s="143" customFormat="1">
      <c r="C1042" s="305"/>
      <c r="D1042" s="305"/>
      <c r="E1042" s="305"/>
      <c r="F1042" s="305"/>
      <c r="G1042" s="305"/>
      <c r="H1042" s="305"/>
      <c r="I1042" s="305"/>
      <c r="J1042" s="305"/>
      <c r="K1042" s="305"/>
      <c r="L1042" s="305"/>
      <c r="M1042" s="305"/>
      <c r="N1042" s="305"/>
      <c r="O1042" s="305"/>
      <c r="P1042" s="305"/>
      <c r="Q1042" s="305"/>
      <c r="R1042" s="305"/>
      <c r="S1042" s="305"/>
      <c r="T1042" s="305"/>
      <c r="U1042" s="305"/>
      <c r="V1042" s="305"/>
      <c r="W1042" s="305"/>
    </row>
    <row r="1043" spans="3:23" s="143" customFormat="1">
      <c r="C1043" s="305"/>
      <c r="D1043" s="305"/>
      <c r="E1043" s="305"/>
      <c r="F1043" s="305"/>
      <c r="G1043" s="305"/>
      <c r="H1043" s="305"/>
      <c r="I1043" s="305"/>
      <c r="J1043" s="305"/>
      <c r="K1043" s="305"/>
      <c r="L1043" s="305"/>
      <c r="M1043" s="305"/>
      <c r="N1043" s="305"/>
      <c r="O1043" s="305"/>
      <c r="P1043" s="305"/>
      <c r="Q1043" s="305"/>
      <c r="R1043" s="305"/>
      <c r="S1043" s="305"/>
      <c r="T1043" s="305"/>
      <c r="U1043" s="305"/>
      <c r="V1043" s="305"/>
      <c r="W1043" s="305"/>
    </row>
  </sheetData>
  <sheetProtection algorithmName="SHA-512" hashValue="OudT4U/4yup2H1K4cQIpXQDe4Ij6iigUuk5Ayop3lsCn74GoTDyMbblZyGbOFVCB4+AuTXC28otOspf+XZSv5Q==" saltValue="D67M794LE9LERXSa+7GARg==" spinCount="100000" sheet="1" selectLockedCells="1"/>
  <dataConsolidate link="1"/>
  <mergeCells count="34">
    <mergeCell ref="C12:X12"/>
    <mergeCell ref="C2:X2"/>
    <mergeCell ref="C13:F13"/>
    <mergeCell ref="C20:X20"/>
    <mergeCell ref="C15:X15"/>
    <mergeCell ref="C18:F18"/>
    <mergeCell ref="C16:F16"/>
    <mergeCell ref="C17:F17"/>
    <mergeCell ref="H18:W18"/>
    <mergeCell ref="L13:T13"/>
    <mergeCell ref="V13:W13"/>
    <mergeCell ref="H13:I13"/>
    <mergeCell ref="J16:L16"/>
    <mergeCell ref="P16:U16"/>
    <mergeCell ref="D33:T33"/>
    <mergeCell ref="C31:T31"/>
    <mergeCell ref="V29:W29"/>
    <mergeCell ref="C21:F21"/>
    <mergeCell ref="C23:F23"/>
    <mergeCell ref="C25:F25"/>
    <mergeCell ref="C27:F27"/>
    <mergeCell ref="O23:T23"/>
    <mergeCell ref="O21:T21"/>
    <mergeCell ref="V25:W25"/>
    <mergeCell ref="V27:W27"/>
    <mergeCell ref="V23:W23"/>
    <mergeCell ref="V21:W21"/>
    <mergeCell ref="D41:T41"/>
    <mergeCell ref="D34:T34"/>
    <mergeCell ref="E40:T40"/>
    <mergeCell ref="V34:W34"/>
    <mergeCell ref="C36:T36"/>
    <mergeCell ref="V41:W41"/>
    <mergeCell ref="D38:T38"/>
  </mergeCells>
  <phoneticPr fontId="0" type="noConversion"/>
  <dataValidations count="2">
    <dataValidation type="list" allowBlank="1" showInputMessage="1" showErrorMessage="1" sqref="J37" xr:uid="{70380A6E-3B7D-445B-9F5D-5D06B42F2F0A}">
      <formula1>"Select One, Yes, No"</formula1>
    </dataValidation>
    <dataValidation type="list" allowBlank="1" showInputMessage="1" showErrorMessage="1" sqref="V34:W34 V41:W41" xr:uid="{31D52B0A-1833-4421-9A4B-7A7F780434BB}">
      <formula1>"Select, Yes, No"</formula1>
    </dataValidation>
  </dataValidations>
  <printOptions horizontalCentered="1"/>
  <pageMargins left="0.5" right="0.5" top="0.5" bottom="0.5" header="0.3" footer="0.3"/>
  <pageSetup firstPageNumber="22" orientation="portrait" r:id="rId1"/>
  <headerFooter>
    <oddFooter>&amp;L&amp;"Calibri,Regular"&amp;8CDBG-DR / NSP Restore Riverview Offsite RFP&amp;C 12&amp;R&amp;"Calibri,Regular"&amp;9 &amp;8 2/2021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5343" r:id="rId4" name="Check Box 47">
              <controlPr defaultSize="0" autoFill="0" autoLine="0" autoPict="0">
                <anchor moveWithCells="1">
                  <from>
                    <xdr:col>22</xdr:col>
                    <xdr:colOff>19050</xdr:colOff>
                    <xdr:row>14</xdr:row>
                    <xdr:rowOff>161925</xdr:rowOff>
                  </from>
                  <to>
                    <xdr:col>23</xdr:col>
                    <xdr:colOff>19050</xdr:colOff>
                    <xdr:row>16</xdr:row>
                    <xdr:rowOff>76200</xdr:rowOff>
                  </to>
                </anchor>
              </controlPr>
            </control>
          </mc:Choice>
        </mc:AlternateContent>
        <mc:AlternateContent xmlns:mc="http://schemas.openxmlformats.org/markup-compatibility/2006">
          <mc:Choice Requires="x14">
            <control shapeId="55344" r:id="rId5" name="Check Box 48">
              <controlPr defaultSize="0" autoFill="0" autoLine="0" autoPict="0">
                <anchor moveWithCells="1">
                  <from>
                    <xdr:col>13</xdr:col>
                    <xdr:colOff>0</xdr:colOff>
                    <xdr:row>14</xdr:row>
                    <xdr:rowOff>142875</xdr:rowOff>
                  </from>
                  <to>
                    <xdr:col>14</xdr:col>
                    <xdr:colOff>0</xdr:colOff>
                    <xdr:row>16</xdr:row>
                    <xdr:rowOff>85725</xdr:rowOff>
                  </to>
                </anchor>
              </controlPr>
            </control>
          </mc:Choice>
        </mc:AlternateContent>
        <mc:AlternateContent xmlns:mc="http://schemas.openxmlformats.org/markup-compatibility/2006">
          <mc:Choice Requires="x14">
            <control shapeId="55345" r:id="rId6" name="Check Box 49">
              <controlPr defaultSize="0" autoFill="0" autoLine="0" autoPict="0">
                <anchor moveWithCells="1">
                  <from>
                    <xdr:col>7</xdr:col>
                    <xdr:colOff>0</xdr:colOff>
                    <xdr:row>14</xdr:row>
                    <xdr:rowOff>142875</xdr:rowOff>
                  </from>
                  <to>
                    <xdr:col>8</xdr:col>
                    <xdr:colOff>0</xdr:colOff>
                    <xdr:row>16</xdr:row>
                    <xdr:rowOff>85725</xdr:rowOff>
                  </to>
                </anchor>
              </controlPr>
            </control>
          </mc:Choice>
        </mc:AlternateContent>
        <mc:AlternateContent xmlns:mc="http://schemas.openxmlformats.org/markup-compatibility/2006">
          <mc:Choice Requires="x14">
            <control shapeId="55346" r:id="rId7" name="Check Box 50">
              <controlPr defaultSize="0" autoFill="0" autoLine="0" autoPict="0">
                <anchor moveWithCells="1">
                  <from>
                    <xdr:col>7</xdr:col>
                    <xdr:colOff>0</xdr:colOff>
                    <xdr:row>19</xdr:row>
                    <xdr:rowOff>142875</xdr:rowOff>
                  </from>
                  <to>
                    <xdr:col>8</xdr:col>
                    <xdr:colOff>0</xdr:colOff>
                    <xdr:row>22</xdr:row>
                    <xdr:rowOff>28575</xdr:rowOff>
                  </to>
                </anchor>
              </controlPr>
            </control>
          </mc:Choice>
        </mc:AlternateContent>
        <mc:AlternateContent xmlns:mc="http://schemas.openxmlformats.org/markup-compatibility/2006">
          <mc:Choice Requires="x14">
            <control shapeId="55347" r:id="rId8" name="Check Box 51">
              <controlPr defaultSize="0" autoFill="0" autoLine="0" autoPict="0">
                <anchor moveWithCells="1">
                  <from>
                    <xdr:col>7</xdr:col>
                    <xdr:colOff>0</xdr:colOff>
                    <xdr:row>20</xdr:row>
                    <xdr:rowOff>123825</xdr:rowOff>
                  </from>
                  <to>
                    <xdr:col>8</xdr:col>
                    <xdr:colOff>0</xdr:colOff>
                    <xdr:row>24</xdr:row>
                    <xdr:rowOff>28575</xdr:rowOff>
                  </to>
                </anchor>
              </controlPr>
            </control>
          </mc:Choice>
        </mc:AlternateContent>
        <mc:AlternateContent xmlns:mc="http://schemas.openxmlformats.org/markup-compatibility/2006">
          <mc:Choice Requires="x14">
            <control shapeId="55348" r:id="rId9" name="Check Box 52">
              <controlPr defaultSize="0" autoFill="0" autoLine="0" autoPict="0">
                <anchor moveWithCells="1">
                  <from>
                    <xdr:col>7</xdr:col>
                    <xdr:colOff>0</xdr:colOff>
                    <xdr:row>22</xdr:row>
                    <xdr:rowOff>114300</xdr:rowOff>
                  </from>
                  <to>
                    <xdr:col>8</xdr:col>
                    <xdr:colOff>0</xdr:colOff>
                    <xdr:row>26</xdr:row>
                    <xdr:rowOff>28575</xdr:rowOff>
                  </to>
                </anchor>
              </controlPr>
            </control>
          </mc:Choice>
        </mc:AlternateContent>
        <mc:AlternateContent xmlns:mc="http://schemas.openxmlformats.org/markup-compatibility/2006">
          <mc:Choice Requires="x14">
            <control shapeId="55349" r:id="rId10" name="Check Box 53">
              <controlPr defaultSize="0" autoFill="0" autoLine="0" autoPict="0">
                <anchor moveWithCells="1">
                  <from>
                    <xdr:col>7</xdr:col>
                    <xdr:colOff>0</xdr:colOff>
                    <xdr:row>24</xdr:row>
                    <xdr:rowOff>142875</xdr:rowOff>
                  </from>
                  <to>
                    <xdr:col>8</xdr:col>
                    <xdr:colOff>0</xdr:colOff>
                    <xdr:row>28</xdr:row>
                    <xdr:rowOff>28575</xdr:rowOff>
                  </to>
                </anchor>
              </controlPr>
            </control>
          </mc:Choice>
        </mc:AlternateContent>
        <mc:AlternateContent xmlns:mc="http://schemas.openxmlformats.org/markup-compatibility/2006">
          <mc:Choice Requires="x14">
            <control shapeId="55352" r:id="rId11" name="Check Box 56">
              <controlPr defaultSize="0" autoFill="0" autoLine="0" autoPict="0">
                <anchor moveWithCells="1">
                  <from>
                    <xdr:col>11</xdr:col>
                    <xdr:colOff>19050</xdr:colOff>
                    <xdr:row>1</xdr:row>
                    <xdr:rowOff>123825</xdr:rowOff>
                  </from>
                  <to>
                    <xdr:col>12</xdr:col>
                    <xdr:colOff>19050</xdr:colOff>
                    <xdr:row>5</xdr:row>
                    <xdr:rowOff>76200</xdr:rowOff>
                  </to>
                </anchor>
              </controlPr>
            </control>
          </mc:Choice>
        </mc:AlternateContent>
        <mc:AlternateContent xmlns:mc="http://schemas.openxmlformats.org/markup-compatibility/2006">
          <mc:Choice Requires="x14">
            <control shapeId="55353" r:id="rId12" name="Check Box 57">
              <controlPr defaultSize="0" autoFill="0" autoLine="0" autoPict="0">
                <anchor moveWithCells="1">
                  <from>
                    <xdr:col>11</xdr:col>
                    <xdr:colOff>19050</xdr:colOff>
                    <xdr:row>3</xdr:row>
                    <xdr:rowOff>123825</xdr:rowOff>
                  </from>
                  <to>
                    <xdr:col>12</xdr:col>
                    <xdr:colOff>19050</xdr:colOff>
                    <xdr:row>7</xdr:row>
                    <xdr:rowOff>19050</xdr:rowOff>
                  </to>
                </anchor>
              </controlPr>
            </control>
          </mc:Choice>
        </mc:AlternateContent>
        <mc:AlternateContent xmlns:mc="http://schemas.openxmlformats.org/markup-compatibility/2006">
          <mc:Choice Requires="x14">
            <control shapeId="55354" r:id="rId13" name="Check Box 58">
              <controlPr defaultSize="0" autoFill="0" autoLine="0" autoPict="0">
                <anchor moveWithCells="1">
                  <from>
                    <xdr:col>11</xdr:col>
                    <xdr:colOff>9525</xdr:colOff>
                    <xdr:row>6</xdr:row>
                    <xdr:rowOff>9525</xdr:rowOff>
                  </from>
                  <to>
                    <xdr:col>12</xdr:col>
                    <xdr:colOff>9525</xdr:colOff>
                    <xdr:row>8</xdr:row>
                    <xdr:rowOff>47625</xdr:rowOff>
                  </to>
                </anchor>
              </controlPr>
            </control>
          </mc:Choice>
        </mc:AlternateContent>
        <mc:AlternateContent xmlns:mc="http://schemas.openxmlformats.org/markup-compatibility/2006">
          <mc:Choice Requires="x14">
            <control shapeId="55356" r:id="rId14" name="Check Box 60">
              <controlPr defaultSize="0" autoFill="0" autoLine="0" autoPict="0">
                <anchor moveWithCells="1">
                  <from>
                    <xdr:col>11</xdr:col>
                    <xdr:colOff>9525</xdr:colOff>
                    <xdr:row>8</xdr:row>
                    <xdr:rowOff>0</xdr:rowOff>
                  </from>
                  <to>
                    <xdr:col>12</xdr:col>
                    <xdr:colOff>9525</xdr:colOff>
                    <xdr:row>10</xdr:row>
                    <xdr:rowOff>38100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tabColor rgb="FFFFFF00"/>
    <pageSetUpPr fitToPage="1"/>
  </sheetPr>
  <dimension ref="A1:Q57"/>
  <sheetViews>
    <sheetView showGridLines="0" zoomScaleNormal="100" workbookViewId="0">
      <selection activeCell="D4" sqref="D4"/>
    </sheetView>
  </sheetViews>
  <sheetFormatPr defaultColWidth="10.7109375" defaultRowHeight="15" customHeight="1"/>
  <cols>
    <col min="1" max="1" width="1.85546875" style="79" customWidth="1"/>
    <col min="2" max="2" width="3.140625" style="79" bestFit="1" customWidth="1"/>
    <col min="3" max="3" width="2.7109375" style="79" customWidth="1"/>
    <col min="4" max="4" width="10.7109375" style="79" customWidth="1"/>
    <col min="5" max="5" width="3" style="79" customWidth="1"/>
    <col min="6" max="7" width="6.7109375" style="79" customWidth="1"/>
    <col min="8" max="8" width="10.140625" style="79" customWidth="1"/>
    <col min="9" max="9" width="6.140625" style="79" customWidth="1"/>
    <col min="10" max="10" width="10.7109375" style="79" customWidth="1"/>
    <col min="11" max="11" width="2.7109375" style="79" customWidth="1"/>
    <col min="12" max="12" width="14" style="79" customWidth="1"/>
    <col min="13" max="13" width="6.28515625" style="79" customWidth="1"/>
    <col min="14" max="14" width="3.28515625" style="79" customWidth="1"/>
    <col min="15" max="15" width="3.7109375" style="79" customWidth="1"/>
    <col min="16" max="16" width="9.5703125" style="79" customWidth="1"/>
    <col min="17" max="17" width="2.7109375" style="79" customWidth="1"/>
    <col min="18" max="16384" width="10.7109375" style="79"/>
  </cols>
  <sheetData>
    <row r="1" spans="1:17" ht="8.25" customHeight="1">
      <c r="A1" s="683"/>
      <c r="B1" s="684"/>
      <c r="C1" s="684"/>
      <c r="D1" s="684"/>
      <c r="E1" s="684"/>
      <c r="F1" s="684"/>
      <c r="G1" s="684"/>
      <c r="H1" s="684"/>
      <c r="I1" s="684"/>
      <c r="J1" s="684"/>
      <c r="K1" s="684"/>
      <c r="L1" s="684"/>
      <c r="M1" s="684"/>
      <c r="N1" s="684"/>
      <c r="O1" s="684"/>
      <c r="P1" s="684"/>
      <c r="Q1" s="685"/>
    </row>
    <row r="2" spans="1:17" ht="12.75">
      <c r="A2" s="686"/>
      <c r="B2" s="687" t="s">
        <v>292</v>
      </c>
      <c r="C2" s="72" t="s">
        <v>234</v>
      </c>
      <c r="D2" s="72"/>
      <c r="E2" s="72"/>
      <c r="F2" s="72"/>
      <c r="G2" s="72"/>
      <c r="H2" s="72"/>
      <c r="I2" s="72"/>
      <c r="J2" s="72"/>
      <c r="K2" s="72"/>
      <c r="L2" s="72"/>
      <c r="M2" s="72"/>
      <c r="N2" s="72"/>
      <c r="O2" s="72"/>
      <c r="P2" s="72"/>
      <c r="Q2" s="688"/>
    </row>
    <row r="3" spans="1:17" ht="19.5" customHeight="1">
      <c r="A3" s="686"/>
      <c r="B3" s="69"/>
      <c r="C3" s="80" t="s">
        <v>41</v>
      </c>
      <c r="D3" s="1377" t="s">
        <v>531</v>
      </c>
      <c r="E3" s="1377"/>
      <c r="F3" s="1377"/>
      <c r="G3" s="1377"/>
      <c r="H3" s="1377"/>
      <c r="I3" s="1377"/>
      <c r="J3" s="1377"/>
      <c r="K3" s="1377"/>
      <c r="L3" s="1377"/>
      <c r="M3" s="1377"/>
      <c r="N3" s="1377"/>
      <c r="O3" s="1377"/>
      <c r="P3" s="1377"/>
      <c r="Q3" s="688"/>
    </row>
    <row r="4" spans="1:17" ht="19.5" customHeight="1">
      <c r="A4" s="686"/>
      <c r="B4" s="72"/>
      <c r="C4" s="72"/>
      <c r="D4" s="511" t="s">
        <v>340</v>
      </c>
      <c r="E4" s="70"/>
      <c r="F4" s="70" t="s">
        <v>235</v>
      </c>
      <c r="G4" s="70"/>
      <c r="H4" s="70"/>
      <c r="I4" s="70"/>
      <c r="J4" s="511" t="s">
        <v>340</v>
      </c>
      <c r="K4" s="68"/>
      <c r="L4" s="70" t="s">
        <v>238</v>
      </c>
      <c r="M4" s="70"/>
      <c r="N4" s="70"/>
      <c r="O4" s="70"/>
      <c r="P4" s="70"/>
      <c r="Q4" s="688"/>
    </row>
    <row r="5" spans="1:17" ht="5.25" customHeight="1">
      <c r="A5" s="686"/>
      <c r="B5" s="72"/>
      <c r="C5" s="72"/>
      <c r="D5" s="68"/>
      <c r="E5" s="70"/>
      <c r="F5" s="70"/>
      <c r="G5" s="70"/>
      <c r="H5" s="70"/>
      <c r="I5" s="70"/>
      <c r="J5" s="68"/>
      <c r="K5" s="68"/>
      <c r="L5" s="70"/>
      <c r="M5" s="70"/>
      <c r="N5" s="70"/>
      <c r="O5" s="70"/>
      <c r="P5" s="70"/>
      <c r="Q5" s="688"/>
    </row>
    <row r="6" spans="1:17" ht="19.5" customHeight="1">
      <c r="A6" s="686"/>
      <c r="B6" s="72"/>
      <c r="C6" s="72"/>
      <c r="D6" s="511" t="s">
        <v>340</v>
      </c>
      <c r="E6" s="70"/>
      <c r="F6" s="70" t="s">
        <v>242</v>
      </c>
      <c r="G6" s="70"/>
      <c r="H6" s="70"/>
      <c r="I6" s="70"/>
      <c r="J6" s="511" t="s">
        <v>340</v>
      </c>
      <c r="K6" s="68"/>
      <c r="L6" s="70" t="s">
        <v>280</v>
      </c>
      <c r="M6" s="70"/>
      <c r="N6" s="70"/>
      <c r="O6" s="1238"/>
      <c r="P6" s="1240"/>
      <c r="Q6" s="688"/>
    </row>
    <row r="7" spans="1:17" ht="5.25" customHeight="1">
      <c r="A7" s="686"/>
      <c r="B7" s="72"/>
      <c r="C7" s="72"/>
      <c r="D7" s="68"/>
      <c r="E7" s="70"/>
      <c r="F7" s="70"/>
      <c r="G7" s="70"/>
      <c r="H7" s="70"/>
      <c r="I7" s="70"/>
      <c r="J7" s="68"/>
      <c r="K7" s="68"/>
      <c r="L7" s="70"/>
      <c r="M7" s="70"/>
      <c r="N7" s="70"/>
      <c r="O7" s="70"/>
      <c r="P7" s="70"/>
      <c r="Q7" s="688"/>
    </row>
    <row r="8" spans="1:17" ht="19.5" customHeight="1">
      <c r="A8" s="686"/>
      <c r="B8" s="72"/>
      <c r="C8" s="72"/>
      <c r="D8" s="511" t="s">
        <v>340</v>
      </c>
      <c r="E8" s="689"/>
      <c r="F8" s="70" t="s">
        <v>236</v>
      </c>
      <c r="G8" s="70"/>
      <c r="H8" s="70"/>
      <c r="I8" s="70"/>
      <c r="J8" s="511" t="s">
        <v>340</v>
      </c>
      <c r="K8" s="68"/>
      <c r="L8" s="70" t="s">
        <v>246</v>
      </c>
      <c r="M8" s="70"/>
      <c r="N8" s="70"/>
      <c r="O8" s="70"/>
      <c r="P8" s="70"/>
      <c r="Q8" s="688"/>
    </row>
    <row r="9" spans="1:17" ht="5.25" customHeight="1">
      <c r="A9" s="686"/>
      <c r="B9" s="72"/>
      <c r="C9" s="72"/>
      <c r="D9" s="68"/>
      <c r="E9" s="70"/>
      <c r="F9" s="70"/>
      <c r="G9" s="70"/>
      <c r="H9" s="70"/>
      <c r="I9" s="70"/>
      <c r="J9" s="68"/>
      <c r="K9" s="68"/>
      <c r="L9" s="70"/>
      <c r="M9" s="70"/>
      <c r="N9" s="70"/>
      <c r="O9" s="70"/>
      <c r="P9" s="70"/>
      <c r="Q9" s="688"/>
    </row>
    <row r="10" spans="1:17" ht="19.5" customHeight="1">
      <c r="A10" s="686"/>
      <c r="B10" s="72"/>
      <c r="C10" s="72"/>
      <c r="D10" s="511" t="s">
        <v>340</v>
      </c>
      <c r="E10" s="689"/>
      <c r="F10" s="70" t="s">
        <v>239</v>
      </c>
      <c r="G10" s="70"/>
      <c r="H10" s="70"/>
      <c r="I10" s="70"/>
      <c r="J10" s="511" t="s">
        <v>340</v>
      </c>
      <c r="K10" s="68"/>
      <c r="L10" s="70" t="s">
        <v>240</v>
      </c>
      <c r="M10" s="70"/>
      <c r="N10" s="70"/>
      <c r="O10" s="70"/>
      <c r="P10" s="70"/>
      <c r="Q10" s="688"/>
    </row>
    <row r="11" spans="1:17" ht="5.25" customHeight="1">
      <c r="A11" s="686"/>
      <c r="B11" s="72"/>
      <c r="C11" s="72"/>
      <c r="D11" s="68"/>
      <c r="E11" s="70"/>
      <c r="F11" s="70"/>
      <c r="G11" s="70"/>
      <c r="H11" s="70"/>
      <c r="I11" s="70"/>
      <c r="J11" s="68"/>
      <c r="K11" s="68"/>
      <c r="L11" s="70"/>
      <c r="M11" s="70"/>
      <c r="N11" s="70"/>
      <c r="O11" s="70"/>
      <c r="P11" s="70"/>
      <c r="Q11" s="688"/>
    </row>
    <row r="12" spans="1:17" ht="19.5" customHeight="1">
      <c r="A12" s="686"/>
      <c r="B12" s="72"/>
      <c r="C12" s="72"/>
      <c r="D12" s="511" t="s">
        <v>340</v>
      </c>
      <c r="E12" s="689"/>
      <c r="F12" s="70" t="s">
        <v>244</v>
      </c>
      <c r="G12" s="70"/>
      <c r="H12" s="70"/>
      <c r="I12" s="70"/>
      <c r="J12" s="511" t="s">
        <v>340</v>
      </c>
      <c r="K12" s="68"/>
      <c r="L12" s="70" t="s">
        <v>411</v>
      </c>
      <c r="M12" s="70"/>
      <c r="N12" s="70"/>
      <c r="O12" s="70"/>
      <c r="P12" s="70"/>
      <c r="Q12" s="688"/>
    </row>
    <row r="13" spans="1:17" ht="5.25" customHeight="1">
      <c r="A13" s="686"/>
      <c r="B13" s="72"/>
      <c r="C13" s="72"/>
      <c r="D13" s="68"/>
      <c r="E13" s="70"/>
      <c r="F13" s="70"/>
      <c r="G13" s="70"/>
      <c r="H13" s="70"/>
      <c r="I13" s="70"/>
      <c r="J13" s="68"/>
      <c r="K13" s="68"/>
      <c r="L13" s="70"/>
      <c r="M13" s="70"/>
      <c r="N13" s="70"/>
      <c r="O13" s="70"/>
      <c r="P13" s="70"/>
      <c r="Q13" s="688"/>
    </row>
    <row r="14" spans="1:17" ht="19.5" customHeight="1">
      <c r="A14" s="686"/>
      <c r="B14" s="72"/>
      <c r="C14" s="72"/>
      <c r="D14" s="511" t="s">
        <v>340</v>
      </c>
      <c r="E14" s="70"/>
      <c r="F14" s="70" t="s">
        <v>237</v>
      </c>
      <c r="G14" s="70"/>
      <c r="H14" s="70"/>
      <c r="I14" s="70"/>
      <c r="J14" s="511" t="s">
        <v>340</v>
      </c>
      <c r="K14" s="68"/>
      <c r="L14" s="1426" t="s">
        <v>383</v>
      </c>
      <c r="M14" s="1426"/>
      <c r="N14" s="1426"/>
      <c r="O14" s="1426"/>
      <c r="P14" s="1426"/>
      <c r="Q14" s="688"/>
    </row>
    <row r="15" spans="1:17" ht="5.25" customHeight="1">
      <c r="A15" s="686"/>
      <c r="B15" s="72"/>
      <c r="C15" s="72"/>
      <c r="D15" s="68"/>
      <c r="E15" s="70"/>
      <c r="F15" s="70"/>
      <c r="G15" s="70"/>
      <c r="H15" s="70"/>
      <c r="I15" s="70"/>
      <c r="J15" s="68"/>
      <c r="K15" s="68"/>
      <c r="L15" s="70"/>
      <c r="M15" s="70"/>
      <c r="N15" s="70"/>
      <c r="O15" s="70"/>
      <c r="P15" s="70"/>
      <c r="Q15" s="688"/>
    </row>
    <row r="16" spans="1:17" ht="19.5" customHeight="1">
      <c r="A16" s="686"/>
      <c r="B16" s="72"/>
      <c r="C16" s="72"/>
      <c r="D16" s="511" t="s">
        <v>340</v>
      </c>
      <c r="E16" s="70"/>
      <c r="F16" s="70" t="s">
        <v>279</v>
      </c>
      <c r="G16" s="70"/>
      <c r="H16" s="70"/>
      <c r="I16" s="70"/>
      <c r="J16" s="511" t="s">
        <v>340</v>
      </c>
      <c r="K16" s="68"/>
      <c r="L16" s="1300" t="s">
        <v>392</v>
      </c>
      <c r="M16" s="1300"/>
      <c r="N16" s="1300"/>
      <c r="O16" s="1300"/>
      <c r="P16" s="1300"/>
      <c r="Q16" s="688"/>
    </row>
    <row r="17" spans="1:17" ht="5.25" customHeight="1">
      <c r="A17" s="686"/>
      <c r="B17" s="72"/>
      <c r="C17" s="72"/>
      <c r="D17" s="68"/>
      <c r="E17" s="70"/>
      <c r="F17" s="70"/>
      <c r="G17" s="70"/>
      <c r="H17" s="70"/>
      <c r="I17" s="70"/>
      <c r="J17" s="68"/>
      <c r="K17" s="68"/>
      <c r="L17" s="70"/>
      <c r="M17" s="70"/>
      <c r="N17" s="70"/>
      <c r="O17" s="70"/>
      <c r="P17" s="70"/>
      <c r="Q17" s="688"/>
    </row>
    <row r="18" spans="1:17" ht="19.5" customHeight="1">
      <c r="A18" s="686"/>
      <c r="B18" s="72"/>
      <c r="C18" s="72"/>
      <c r="D18" s="511" t="s">
        <v>340</v>
      </c>
      <c r="E18" s="70"/>
      <c r="F18" s="70" t="s">
        <v>243</v>
      </c>
      <c r="G18" s="70"/>
      <c r="H18" s="70"/>
      <c r="I18" s="70"/>
      <c r="J18" s="511" t="s">
        <v>340</v>
      </c>
      <c r="K18" s="68"/>
      <c r="L18" s="70" t="s">
        <v>245</v>
      </c>
      <c r="M18" s="70"/>
      <c r="N18" s="70"/>
      <c r="O18" s="70"/>
      <c r="P18" s="70"/>
      <c r="Q18" s="688"/>
    </row>
    <row r="19" spans="1:17" ht="5.25" customHeight="1">
      <c r="A19" s="686"/>
      <c r="B19" s="72"/>
      <c r="C19" s="72"/>
      <c r="D19" s="68"/>
      <c r="E19" s="70"/>
      <c r="F19" s="70"/>
      <c r="G19" s="70"/>
      <c r="H19" s="70"/>
      <c r="I19" s="70"/>
      <c r="J19" s="68"/>
      <c r="K19" s="68"/>
      <c r="L19" s="70"/>
      <c r="M19" s="70"/>
      <c r="N19" s="70"/>
      <c r="O19" s="70"/>
      <c r="P19" s="70"/>
      <c r="Q19" s="688"/>
    </row>
    <row r="20" spans="1:17" ht="19.5" customHeight="1">
      <c r="A20" s="686"/>
      <c r="B20" s="72"/>
      <c r="C20" s="72"/>
      <c r="D20" s="511" t="s">
        <v>340</v>
      </c>
      <c r="E20" s="70"/>
      <c r="F20" s="70" t="s">
        <v>241</v>
      </c>
      <c r="G20" s="70"/>
      <c r="H20" s="70"/>
      <c r="I20" s="70"/>
      <c r="J20" s="511" t="s">
        <v>340</v>
      </c>
      <c r="K20" s="68"/>
      <c r="L20" s="70" t="s">
        <v>252</v>
      </c>
      <c r="M20" s="70"/>
      <c r="N20" s="70"/>
      <c r="O20" s="1545"/>
      <c r="P20" s="1546"/>
      <c r="Q20" s="688"/>
    </row>
    <row r="21" spans="1:17" ht="9" customHeight="1">
      <c r="A21" s="686"/>
      <c r="B21" s="72"/>
      <c r="C21" s="72"/>
      <c r="D21" s="68"/>
      <c r="E21" s="72"/>
      <c r="F21" s="72"/>
      <c r="G21" s="72"/>
      <c r="H21" s="72"/>
      <c r="I21" s="72"/>
      <c r="J21" s="71"/>
      <c r="K21" s="71"/>
      <c r="L21" s="72"/>
      <c r="M21" s="72"/>
      <c r="N21" s="72"/>
      <c r="O21" s="72"/>
      <c r="P21" s="72"/>
      <c r="Q21" s="688"/>
    </row>
    <row r="22" spans="1:17" ht="19.5" customHeight="1">
      <c r="A22" s="686"/>
      <c r="B22" s="72"/>
      <c r="C22" s="80" t="s">
        <v>42</v>
      </c>
      <c r="D22" s="72" t="s">
        <v>247</v>
      </c>
      <c r="E22" s="72"/>
      <c r="F22" s="72"/>
      <c r="G22" s="72"/>
      <c r="H22" s="72"/>
      <c r="I22" s="72"/>
      <c r="J22" s="72"/>
      <c r="K22" s="72"/>
      <c r="L22" s="72"/>
      <c r="M22" s="72"/>
      <c r="N22" s="72"/>
      <c r="O22" s="69"/>
      <c r="P22" s="511" t="s">
        <v>340</v>
      </c>
      <c r="Q22" s="688"/>
    </row>
    <row r="23" spans="1:17" ht="12.75">
      <c r="A23" s="686"/>
      <c r="B23" s="72"/>
      <c r="C23" s="72"/>
      <c r="D23" s="1377" t="s">
        <v>328</v>
      </c>
      <c r="E23" s="1377"/>
      <c r="F23" s="1377"/>
      <c r="G23" s="1377"/>
      <c r="H23" s="1377"/>
      <c r="I23" s="1377"/>
      <c r="J23" s="1377"/>
      <c r="K23" s="1377"/>
      <c r="L23" s="1377"/>
      <c r="M23" s="1377"/>
      <c r="N23" s="1377"/>
      <c r="O23" s="1377"/>
      <c r="P23" s="1377"/>
      <c r="Q23" s="688"/>
    </row>
    <row r="24" spans="1:17" ht="19.5" customHeight="1">
      <c r="A24" s="686"/>
      <c r="B24" s="72"/>
      <c r="C24" s="72"/>
      <c r="D24" s="1547"/>
      <c r="E24" s="1548"/>
      <c r="F24" s="1548"/>
      <c r="G24" s="1548"/>
      <c r="H24" s="1548"/>
      <c r="I24" s="1548"/>
      <c r="J24" s="1548"/>
      <c r="K24" s="1548"/>
      <c r="L24" s="1548"/>
      <c r="M24" s="1548"/>
      <c r="N24" s="1548"/>
      <c r="O24" s="1548"/>
      <c r="P24" s="1549"/>
      <c r="Q24" s="688"/>
    </row>
    <row r="25" spans="1:17" ht="19.5" customHeight="1">
      <c r="A25" s="686"/>
      <c r="B25" s="72"/>
      <c r="C25" s="72"/>
      <c r="D25" s="1527"/>
      <c r="E25" s="1528"/>
      <c r="F25" s="1528"/>
      <c r="G25" s="1528"/>
      <c r="H25" s="1528"/>
      <c r="I25" s="1528"/>
      <c r="J25" s="1528"/>
      <c r="K25" s="1528"/>
      <c r="L25" s="1528"/>
      <c r="M25" s="1528"/>
      <c r="N25" s="1528"/>
      <c r="O25" s="1528"/>
      <c r="P25" s="1529"/>
      <c r="Q25" s="688"/>
    </row>
    <row r="26" spans="1:17" s="49" customFormat="1" ht="9" customHeight="1">
      <c r="A26" s="690"/>
      <c r="B26" s="72"/>
      <c r="C26" s="72"/>
      <c r="D26" s="69"/>
      <c r="E26" s="69"/>
      <c r="F26" s="69"/>
      <c r="G26" s="69"/>
      <c r="H26" s="69"/>
      <c r="I26" s="69"/>
      <c r="J26" s="69"/>
      <c r="K26" s="69"/>
      <c r="L26" s="69"/>
      <c r="M26" s="69"/>
      <c r="N26" s="69"/>
      <c r="O26" s="69"/>
      <c r="P26" s="69"/>
      <c r="Q26" s="691"/>
    </row>
    <row r="27" spans="1:17" ht="19.5" customHeight="1">
      <c r="A27" s="686"/>
      <c r="B27" s="72"/>
      <c r="C27" s="80" t="s">
        <v>43</v>
      </c>
      <c r="D27" s="1377" t="s">
        <v>248</v>
      </c>
      <c r="E27" s="1377"/>
      <c r="F27" s="1377"/>
      <c r="G27" s="1377"/>
      <c r="H27" s="1377"/>
      <c r="I27" s="692"/>
      <c r="J27" s="72"/>
      <c r="K27" s="72"/>
      <c r="L27" s="72"/>
      <c r="M27" s="72"/>
      <c r="N27" s="72"/>
      <c r="O27" s="69"/>
      <c r="P27" s="511" t="s">
        <v>340</v>
      </c>
      <c r="Q27" s="688"/>
    </row>
    <row r="28" spans="1:17" ht="12.75">
      <c r="A28" s="686"/>
      <c r="B28" s="72"/>
      <c r="C28" s="72"/>
      <c r="D28" s="1377" t="s">
        <v>329</v>
      </c>
      <c r="E28" s="1377"/>
      <c r="F28" s="1377"/>
      <c r="G28" s="1377"/>
      <c r="H28" s="1377"/>
      <c r="I28" s="1377"/>
      <c r="J28" s="1377"/>
      <c r="K28" s="1377"/>
      <c r="L28" s="1377"/>
      <c r="M28" s="1377"/>
      <c r="N28" s="1377"/>
      <c r="O28" s="1377"/>
      <c r="P28" s="1377"/>
      <c r="Q28" s="688"/>
    </row>
    <row r="29" spans="1:17" ht="19.5" customHeight="1">
      <c r="A29" s="686"/>
      <c r="B29" s="72"/>
      <c r="C29" s="72"/>
      <c r="D29" s="1527"/>
      <c r="E29" s="1528"/>
      <c r="F29" s="1528"/>
      <c r="G29" s="1528"/>
      <c r="H29" s="1528"/>
      <c r="I29" s="1528"/>
      <c r="J29" s="1528"/>
      <c r="K29" s="1528"/>
      <c r="L29" s="1528"/>
      <c r="M29" s="1528"/>
      <c r="N29" s="1528"/>
      <c r="O29" s="1528"/>
      <c r="P29" s="1529"/>
      <c r="Q29" s="688"/>
    </row>
    <row r="30" spans="1:17" ht="19.5" customHeight="1">
      <c r="A30" s="686"/>
      <c r="B30" s="72"/>
      <c r="C30" s="72"/>
      <c r="D30" s="1527"/>
      <c r="E30" s="1528"/>
      <c r="F30" s="1528"/>
      <c r="G30" s="1528"/>
      <c r="H30" s="1528"/>
      <c r="I30" s="1528"/>
      <c r="J30" s="1528"/>
      <c r="K30" s="1528"/>
      <c r="L30" s="1528"/>
      <c r="M30" s="1528"/>
      <c r="N30" s="1528"/>
      <c r="O30" s="1528"/>
      <c r="P30" s="1529"/>
      <c r="Q30" s="688"/>
    </row>
    <row r="31" spans="1:17" s="49" customFormat="1" ht="6.75" customHeight="1">
      <c r="A31" s="690"/>
      <c r="B31" s="72"/>
      <c r="C31" s="72"/>
      <c r="D31" s="69"/>
      <c r="E31" s="69"/>
      <c r="F31" s="69"/>
      <c r="G31" s="69"/>
      <c r="H31" s="69"/>
      <c r="I31" s="69"/>
      <c r="J31" s="69"/>
      <c r="K31" s="69"/>
      <c r="L31" s="69"/>
      <c r="M31" s="69"/>
      <c r="N31" s="69"/>
      <c r="O31" s="69"/>
      <c r="P31" s="69"/>
      <c r="Q31" s="691"/>
    </row>
    <row r="32" spans="1:17" ht="19.5" customHeight="1">
      <c r="A32" s="686"/>
      <c r="B32" s="72"/>
      <c r="C32" s="80" t="s">
        <v>44</v>
      </c>
      <c r="D32" s="72" t="s">
        <v>249</v>
      </c>
      <c r="E32" s="72"/>
      <c r="F32" s="72"/>
      <c r="G32" s="72"/>
      <c r="H32" s="72"/>
      <c r="I32" s="72"/>
      <c r="J32" s="72"/>
      <c r="K32" s="72"/>
      <c r="L32" s="72"/>
      <c r="M32" s="72"/>
      <c r="N32" s="72"/>
      <c r="O32" s="69"/>
      <c r="P32" s="511" t="s">
        <v>340</v>
      </c>
      <c r="Q32" s="688"/>
    </row>
    <row r="33" spans="1:17" ht="12.75">
      <c r="A33" s="686"/>
      <c r="B33" s="72"/>
      <c r="C33" s="72"/>
      <c r="D33" s="1377" t="s">
        <v>330</v>
      </c>
      <c r="E33" s="1377"/>
      <c r="F33" s="1377"/>
      <c r="G33" s="1377"/>
      <c r="H33" s="1377"/>
      <c r="I33" s="1377"/>
      <c r="J33" s="1377"/>
      <c r="K33" s="1377"/>
      <c r="L33" s="1377"/>
      <c r="M33" s="1377"/>
      <c r="N33" s="1377"/>
      <c r="O33" s="1377"/>
      <c r="P33" s="1377"/>
      <c r="Q33" s="688"/>
    </row>
    <row r="34" spans="1:17" ht="19.5" customHeight="1">
      <c r="A34" s="686"/>
      <c r="B34" s="72"/>
      <c r="C34" s="72"/>
      <c r="D34" s="1527"/>
      <c r="E34" s="1528"/>
      <c r="F34" s="1528"/>
      <c r="G34" s="1528"/>
      <c r="H34" s="1528"/>
      <c r="I34" s="1528"/>
      <c r="J34" s="1528"/>
      <c r="K34" s="1528"/>
      <c r="L34" s="1528"/>
      <c r="M34" s="1528"/>
      <c r="N34" s="1528"/>
      <c r="O34" s="1528"/>
      <c r="P34" s="1529"/>
      <c r="Q34" s="688"/>
    </row>
    <row r="35" spans="1:17" ht="19.5" customHeight="1">
      <c r="A35" s="686"/>
      <c r="B35" s="72"/>
      <c r="C35" s="72"/>
      <c r="D35" s="1536"/>
      <c r="E35" s="1537"/>
      <c r="F35" s="1537"/>
      <c r="G35" s="1537"/>
      <c r="H35" s="1537"/>
      <c r="I35" s="1537"/>
      <c r="J35" s="1537"/>
      <c r="K35" s="1537"/>
      <c r="L35" s="1537"/>
      <c r="M35" s="1537"/>
      <c r="N35" s="1537"/>
      <c r="O35" s="1537"/>
      <c r="P35" s="1538"/>
      <c r="Q35" s="688"/>
    </row>
    <row r="36" spans="1:17" s="49" customFormat="1" ht="6.75" customHeight="1">
      <c r="A36" s="690"/>
      <c r="B36" s="72"/>
      <c r="C36" s="72"/>
      <c r="D36" s="69"/>
      <c r="E36" s="69"/>
      <c r="F36" s="69"/>
      <c r="G36" s="69"/>
      <c r="H36" s="69"/>
      <c r="I36" s="69"/>
      <c r="J36" s="69"/>
      <c r="K36" s="69"/>
      <c r="L36" s="69"/>
      <c r="M36" s="69"/>
      <c r="N36" s="69"/>
      <c r="O36" s="69"/>
      <c r="P36" s="69"/>
      <c r="Q36" s="691"/>
    </row>
    <row r="37" spans="1:17" ht="19.5" customHeight="1">
      <c r="A37" s="686"/>
      <c r="B37" s="72"/>
      <c r="C37" s="80" t="s">
        <v>124</v>
      </c>
      <c r="D37" s="69" t="s">
        <v>250</v>
      </c>
      <c r="E37" s="69"/>
      <c r="F37" s="69"/>
      <c r="G37" s="69"/>
      <c r="H37" s="69"/>
      <c r="I37" s="69"/>
      <c r="J37" s="69"/>
      <c r="K37" s="69"/>
      <c r="L37" s="69"/>
      <c r="M37" s="69"/>
      <c r="N37" s="69"/>
      <c r="O37" s="69"/>
      <c r="P37" s="511" t="s">
        <v>340</v>
      </c>
      <c r="Q37" s="688"/>
    </row>
    <row r="38" spans="1:17" ht="12.75">
      <c r="A38" s="686"/>
      <c r="B38" s="72"/>
      <c r="C38" s="72"/>
      <c r="D38" s="1377" t="s">
        <v>331</v>
      </c>
      <c r="E38" s="1377"/>
      <c r="F38" s="1377"/>
      <c r="G38" s="1377"/>
      <c r="H38" s="1377"/>
      <c r="I38" s="72"/>
      <c r="J38" s="72"/>
      <c r="K38" s="72"/>
      <c r="L38" s="72"/>
      <c r="M38" s="72"/>
      <c r="N38" s="72"/>
      <c r="O38" s="72"/>
      <c r="P38" s="72"/>
      <c r="Q38" s="688"/>
    </row>
    <row r="39" spans="1:17" ht="19.5" customHeight="1">
      <c r="A39" s="686"/>
      <c r="B39" s="72"/>
      <c r="C39" s="72"/>
      <c r="D39" s="1527"/>
      <c r="E39" s="1528"/>
      <c r="F39" s="1528"/>
      <c r="G39" s="1528"/>
      <c r="H39" s="1528"/>
      <c r="I39" s="1528"/>
      <c r="J39" s="1528"/>
      <c r="K39" s="1528"/>
      <c r="L39" s="1528"/>
      <c r="M39" s="1528"/>
      <c r="N39" s="1528"/>
      <c r="O39" s="1528"/>
      <c r="P39" s="1529"/>
      <c r="Q39" s="688"/>
    </row>
    <row r="40" spans="1:17" ht="19.5" customHeight="1">
      <c r="A40" s="686"/>
      <c r="B40" s="72"/>
      <c r="C40" s="72"/>
      <c r="D40" s="1527"/>
      <c r="E40" s="1528"/>
      <c r="F40" s="1528"/>
      <c r="G40" s="1528"/>
      <c r="H40" s="1528"/>
      <c r="I40" s="1528"/>
      <c r="J40" s="1528"/>
      <c r="K40" s="1528"/>
      <c r="L40" s="1528"/>
      <c r="M40" s="1528"/>
      <c r="N40" s="1528"/>
      <c r="O40" s="1528"/>
      <c r="P40" s="1529"/>
      <c r="Q40" s="688"/>
    </row>
    <row r="41" spans="1:17" s="49" customFormat="1" ht="6.75" customHeight="1">
      <c r="A41" s="690"/>
      <c r="B41" s="72"/>
      <c r="C41" s="72"/>
      <c r="D41" s="69"/>
      <c r="E41" s="69"/>
      <c r="F41" s="69"/>
      <c r="G41" s="69"/>
      <c r="H41" s="69"/>
      <c r="I41" s="69"/>
      <c r="J41" s="69"/>
      <c r="K41" s="69"/>
      <c r="L41" s="69"/>
      <c r="M41" s="69"/>
      <c r="N41" s="69"/>
      <c r="O41" s="69"/>
      <c r="P41" s="69"/>
      <c r="Q41" s="691"/>
    </row>
    <row r="42" spans="1:17" ht="20.25" customHeight="1">
      <c r="A42" s="686"/>
      <c r="B42" s="71"/>
      <c r="C42" s="80" t="s">
        <v>157</v>
      </c>
      <c r="D42" s="1344" t="s">
        <v>251</v>
      </c>
      <c r="E42" s="1344"/>
      <c r="F42" s="1344"/>
      <c r="G42" s="1344"/>
      <c r="H42" s="1344"/>
      <c r="I42" s="1344"/>
      <c r="J42" s="1344"/>
      <c r="K42" s="1344"/>
      <c r="L42" s="1344"/>
      <c r="M42" s="1344"/>
      <c r="N42" s="1344"/>
      <c r="O42" s="71"/>
      <c r="P42" s="511" t="s">
        <v>340</v>
      </c>
      <c r="Q42" s="688"/>
    </row>
    <row r="43" spans="1:17" ht="19.5" customHeight="1">
      <c r="A43" s="686"/>
      <c r="B43" s="71"/>
      <c r="C43" s="80"/>
      <c r="D43" s="1544" t="s">
        <v>532</v>
      </c>
      <c r="E43" s="1544"/>
      <c r="F43" s="1544"/>
      <c r="G43" s="1544"/>
      <c r="H43" s="1544"/>
      <c r="I43" s="1544"/>
      <c r="J43" s="1544"/>
      <c r="K43" s="1544"/>
      <c r="L43" s="1544"/>
      <c r="M43" s="1544"/>
      <c r="N43" s="1544"/>
      <c r="O43" s="693"/>
      <c r="P43" s="693"/>
      <c r="Q43" s="688"/>
    </row>
    <row r="44" spans="1:17" ht="19.5" customHeight="1">
      <c r="A44" s="686"/>
      <c r="B44" s="71"/>
      <c r="C44" s="80"/>
      <c r="D44" s="1544"/>
      <c r="E44" s="1544"/>
      <c r="F44" s="1544"/>
      <c r="G44" s="1544"/>
      <c r="H44" s="1544"/>
      <c r="I44" s="1544"/>
      <c r="J44" s="1544"/>
      <c r="K44" s="1544"/>
      <c r="L44" s="1544"/>
      <c r="M44" s="1544"/>
      <c r="N44" s="1544"/>
      <c r="O44" s="694"/>
      <c r="P44" s="511" t="s">
        <v>340</v>
      </c>
      <c r="Q44" s="688"/>
    </row>
    <row r="45" spans="1:17" s="49" customFormat="1" ht="9" customHeight="1">
      <c r="A45" s="690"/>
      <c r="B45" s="71"/>
      <c r="C45" s="80"/>
      <c r="D45" s="80"/>
      <c r="E45" s="80"/>
      <c r="F45" s="80"/>
      <c r="G45" s="80"/>
      <c r="H45" s="80"/>
      <c r="I45" s="80"/>
      <c r="J45" s="80"/>
      <c r="K45" s="80"/>
      <c r="L45" s="80"/>
      <c r="M45" s="80"/>
      <c r="N45" s="80"/>
      <c r="O45" s="80"/>
      <c r="P45" s="80"/>
      <c r="Q45" s="691"/>
    </row>
    <row r="46" spans="1:17" ht="39.75" customHeight="1">
      <c r="A46" s="686"/>
      <c r="B46" s="71"/>
      <c r="C46" s="80"/>
      <c r="D46" s="1344" t="s">
        <v>533</v>
      </c>
      <c r="E46" s="1344"/>
      <c r="F46" s="1344"/>
      <c r="G46" s="1344"/>
      <c r="H46" s="1344"/>
      <c r="I46" s="1344"/>
      <c r="J46" s="1344"/>
      <c r="K46" s="1344"/>
      <c r="L46" s="1344"/>
      <c r="M46" s="1344"/>
      <c r="N46" s="1344"/>
      <c r="O46" s="1344"/>
      <c r="P46" s="1344"/>
      <c r="Q46" s="688"/>
    </row>
    <row r="47" spans="1:17" ht="19.5" customHeight="1">
      <c r="A47" s="686"/>
      <c r="B47" s="71"/>
      <c r="C47" s="69"/>
      <c r="D47" s="1527"/>
      <c r="E47" s="1528"/>
      <c r="F47" s="1528"/>
      <c r="G47" s="1528"/>
      <c r="H47" s="1528"/>
      <c r="I47" s="1528"/>
      <c r="J47" s="1528"/>
      <c r="K47" s="1528"/>
      <c r="L47" s="1528"/>
      <c r="M47" s="1528"/>
      <c r="N47" s="1528"/>
      <c r="O47" s="1528"/>
      <c r="P47" s="1529"/>
      <c r="Q47" s="688"/>
    </row>
    <row r="48" spans="1:17" ht="19.5" customHeight="1">
      <c r="A48" s="686"/>
      <c r="B48" s="71"/>
      <c r="C48" s="81"/>
      <c r="D48" s="1541"/>
      <c r="E48" s="1542"/>
      <c r="F48" s="1542"/>
      <c r="G48" s="1542"/>
      <c r="H48" s="1542"/>
      <c r="I48" s="1542"/>
      <c r="J48" s="1542"/>
      <c r="K48" s="1542"/>
      <c r="L48" s="1542"/>
      <c r="M48" s="1542"/>
      <c r="N48" s="1542"/>
      <c r="O48" s="1542"/>
      <c r="P48" s="1543"/>
      <c r="Q48" s="688"/>
    </row>
    <row r="49" spans="1:17" s="49" customFormat="1" ht="9.75" customHeight="1">
      <c r="A49" s="690"/>
      <c r="B49" s="71"/>
      <c r="C49" s="81"/>
      <c r="D49" s="81"/>
      <c r="E49" s="81"/>
      <c r="F49" s="81"/>
      <c r="G49" s="81"/>
      <c r="H49" s="81"/>
      <c r="I49" s="81"/>
      <c r="J49" s="81"/>
      <c r="K49" s="81"/>
      <c r="L49" s="81"/>
      <c r="M49" s="81"/>
      <c r="N49" s="81"/>
      <c r="O49" s="81"/>
      <c r="P49" s="81"/>
      <c r="Q49" s="691"/>
    </row>
    <row r="50" spans="1:17" ht="23.25" customHeight="1">
      <c r="A50" s="686"/>
      <c r="B50" s="692"/>
      <c r="C50" s="1540" t="s">
        <v>412</v>
      </c>
      <c r="D50" s="1540"/>
      <c r="E50" s="1540"/>
      <c r="F50" s="1540"/>
      <c r="G50" s="1540"/>
      <c r="H50" s="1540"/>
      <c r="I50" s="1540"/>
      <c r="J50" s="1540"/>
      <c r="K50" s="1540"/>
      <c r="L50" s="1540"/>
      <c r="M50" s="1540"/>
      <c r="N50" s="1540"/>
      <c r="O50" s="1540"/>
      <c r="P50" s="1540"/>
      <c r="Q50" s="688"/>
    </row>
    <row r="51" spans="1:17" ht="15.75" customHeight="1">
      <c r="A51" s="686"/>
      <c r="B51" s="692"/>
      <c r="C51" s="1539" t="s">
        <v>391</v>
      </c>
      <c r="D51" s="1539"/>
      <c r="E51" s="1539"/>
      <c r="F51" s="1539"/>
      <c r="G51" s="1539"/>
      <c r="H51" s="1539"/>
      <c r="I51" s="1539"/>
      <c r="J51" s="1539"/>
      <c r="K51" s="1539"/>
      <c r="L51" s="1539"/>
      <c r="M51" s="1539"/>
      <c r="N51" s="1539"/>
      <c r="O51" s="1539"/>
      <c r="P51" s="1539"/>
      <c r="Q51" s="688"/>
    </row>
    <row r="52" spans="1:17" ht="9.75" customHeight="1">
      <c r="A52" s="695"/>
      <c r="B52" s="696"/>
      <c r="C52" s="696"/>
      <c r="D52" s="696"/>
      <c r="E52" s="696"/>
      <c r="F52" s="696"/>
      <c r="G52" s="696"/>
      <c r="H52" s="696"/>
      <c r="I52" s="696"/>
      <c r="J52" s="696"/>
      <c r="K52" s="696"/>
      <c r="L52" s="696"/>
      <c r="M52" s="696"/>
      <c r="N52" s="696"/>
      <c r="O52" s="696"/>
      <c r="P52" s="696"/>
      <c r="Q52" s="697"/>
    </row>
    <row r="56" spans="1:17" ht="15" customHeight="1">
      <c r="E56" s="82"/>
    </row>
    <row r="57" spans="1:17" ht="15" customHeight="1">
      <c r="E57" s="82"/>
    </row>
  </sheetData>
  <sheetProtection algorithmName="SHA-512" hashValue="BZH/tgd2KNBzaQguDK18epIDMnU2maMqAj1BOBXhsMDLmSr0ZShcGMTssbHnwgso3/2ajA4Geh7lkuN2BG5ryw==" saltValue="Yig1XxaBB2UHdXYKYgPjHw==" spinCount="100000" sheet="1" selectLockedCells="1"/>
  <mergeCells count="26">
    <mergeCell ref="D3:P3"/>
    <mergeCell ref="D34:P34"/>
    <mergeCell ref="O20:P20"/>
    <mergeCell ref="D27:H27"/>
    <mergeCell ref="L14:P14"/>
    <mergeCell ref="D23:P23"/>
    <mergeCell ref="D24:P24"/>
    <mergeCell ref="D25:P25"/>
    <mergeCell ref="D28:P28"/>
    <mergeCell ref="D29:P29"/>
    <mergeCell ref="D33:P33"/>
    <mergeCell ref="D30:P30"/>
    <mergeCell ref="O6:P6"/>
    <mergeCell ref="L16:P16"/>
    <mergeCell ref="D39:P39"/>
    <mergeCell ref="D38:H38"/>
    <mergeCell ref="D35:P35"/>
    <mergeCell ref="C51:P51"/>
    <mergeCell ref="C50:P50"/>
    <mergeCell ref="D48:P48"/>
    <mergeCell ref="D47:P47"/>
    <mergeCell ref="D46:N46"/>
    <mergeCell ref="O46:P46"/>
    <mergeCell ref="D43:N44"/>
    <mergeCell ref="D40:P40"/>
    <mergeCell ref="D42:N42"/>
  </mergeCells>
  <dataValidations count="3">
    <dataValidation type="list" allowBlank="1" showInputMessage="1" showErrorMessage="1" sqref="J19 D21 D5 J9 J17 J15 J13 J11 E4:E5 D7 D9 D11 D13 D15 D17 D19 J21 J5 J7" xr:uid="{00000000-0002-0000-0B00-000000000000}">
      <formula1>"Select One, Yes, No"</formula1>
    </dataValidation>
    <dataValidation type="list" allowBlank="1" showInputMessage="1" showErrorMessage="1" sqref="K4:K21 O42 E10:E21" xr:uid="{00000000-0002-0000-0B00-000001000000}">
      <formula1>#REF!</formula1>
    </dataValidation>
    <dataValidation type="list" allowBlank="1" showInputMessage="1" showErrorMessage="1" sqref="D4 D6 D8 D10 D12 D14 D16 D18 D20 J4 J6 J8 J10 J12 J14 J16 J18 J20 P22 P27 P32 P37 P42 P44" xr:uid="{ED5CD85F-7D90-4E2E-8F90-EC53660DFD87}">
      <formula1>"Select, Yes, No"</formula1>
    </dataValidation>
  </dataValidations>
  <printOptions horizontalCentered="1"/>
  <pageMargins left="0.5" right="0.5" top="0.5" bottom="0.5" header="0.3" footer="0.3"/>
  <pageSetup scale="94" orientation="portrait" r:id="rId1"/>
  <headerFooter>
    <oddFooter>&amp;L&amp;"Calibri,Regular"&amp;8CDBG-DR / NSP Restore Riverview Offsite RFP&amp;C&amp;12 &amp;10 13&amp;R&amp;"Calibri,Regular"&amp;8 2/20210</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5">
    <tabColor rgb="FFFFFF00"/>
    <pageSetUpPr fitToPage="1"/>
  </sheetPr>
  <dimension ref="A1:R41"/>
  <sheetViews>
    <sheetView showGridLines="0" zoomScaleNormal="100" workbookViewId="0">
      <selection activeCell="O5" sqref="O5"/>
    </sheetView>
  </sheetViews>
  <sheetFormatPr defaultColWidth="9.140625" defaultRowHeight="12.75"/>
  <cols>
    <col min="1" max="1" width="2.7109375" style="5" customWidth="1"/>
    <col min="2" max="3" width="3.85546875" style="5" customWidth="1"/>
    <col min="4" max="6" width="9.140625" style="5"/>
    <col min="7" max="7" width="7.42578125" style="5" customWidth="1"/>
    <col min="8" max="8" width="10" style="5" customWidth="1"/>
    <col min="9" max="9" width="10.42578125" style="5" customWidth="1"/>
    <col min="10" max="10" width="1" style="5" customWidth="1"/>
    <col min="11" max="11" width="7.5703125" style="5" customWidth="1"/>
    <col min="12" max="12" width="2.42578125" style="5" customWidth="1"/>
    <col min="13" max="13" width="9.42578125" style="5" customWidth="1"/>
    <col min="14" max="14" width="3.7109375" style="5" customWidth="1"/>
    <col min="15" max="15" width="10.28515625" style="5" customWidth="1"/>
    <col min="16" max="16" width="2.85546875" style="5" customWidth="1"/>
    <col min="17" max="16384" width="9.140625" style="5"/>
  </cols>
  <sheetData>
    <row r="1" spans="1:18">
      <c r="A1" s="650"/>
      <c r="B1" s="651"/>
      <c r="C1" s="651"/>
      <c r="D1" s="651"/>
      <c r="E1" s="651"/>
      <c r="F1" s="651"/>
      <c r="G1" s="651"/>
      <c r="H1" s="651"/>
      <c r="I1" s="651"/>
      <c r="J1" s="651"/>
      <c r="K1" s="651"/>
      <c r="L1" s="651"/>
      <c r="M1" s="651"/>
      <c r="N1" s="651"/>
      <c r="O1" s="651"/>
      <c r="P1" s="652"/>
    </row>
    <row r="2" spans="1:18" s="62" customFormat="1">
      <c r="A2" s="653"/>
      <c r="B2" s="654" t="s">
        <v>378</v>
      </c>
      <c r="C2" s="1552" t="s">
        <v>218</v>
      </c>
      <c r="D2" s="1552"/>
      <c r="E2" s="1552"/>
      <c r="F2" s="1552"/>
      <c r="G2" s="1552"/>
      <c r="H2" s="1552"/>
      <c r="I2" s="1552"/>
      <c r="J2" s="1552"/>
      <c r="K2" s="1552"/>
      <c r="L2" s="1552"/>
      <c r="M2" s="1552"/>
      <c r="N2" s="1552"/>
      <c r="O2" s="1552"/>
      <c r="P2" s="655"/>
    </row>
    <row r="3" spans="1:18" s="132" customFormat="1">
      <c r="A3" s="653"/>
      <c r="B3" s="654"/>
      <c r="C3" s="656"/>
      <c r="D3" s="656"/>
      <c r="E3" s="656"/>
      <c r="F3" s="656"/>
      <c r="G3" s="656"/>
      <c r="H3" s="656"/>
      <c r="I3" s="656"/>
      <c r="J3" s="656"/>
      <c r="K3" s="656"/>
      <c r="L3" s="656"/>
      <c r="M3" s="656"/>
      <c r="N3" s="656"/>
      <c r="O3" s="656"/>
      <c r="P3" s="655"/>
    </row>
    <row r="4" spans="1:18" s="62" customFormat="1">
      <c r="A4" s="653"/>
      <c r="B4" s="657"/>
      <c r="C4" s="658" t="s">
        <v>1</v>
      </c>
      <c r="D4" s="1554" t="s">
        <v>119</v>
      </c>
      <c r="E4" s="1554"/>
      <c r="F4" s="1554"/>
      <c r="G4" s="1554"/>
      <c r="H4" s="1554"/>
      <c r="I4" s="1554"/>
      <c r="J4" s="1554"/>
      <c r="K4" s="1554"/>
      <c r="L4" s="1554"/>
      <c r="M4" s="1554"/>
      <c r="N4" s="659"/>
      <c r="O4" s="659"/>
      <c r="P4" s="655"/>
    </row>
    <row r="5" spans="1:18" s="146" customFormat="1" ht="24" customHeight="1">
      <c r="A5" s="653"/>
      <c r="B5" s="657"/>
      <c r="C5" s="1095" t="s">
        <v>2</v>
      </c>
      <c r="D5" s="1555" t="s">
        <v>484</v>
      </c>
      <c r="E5" s="1555"/>
      <c r="F5" s="1555"/>
      <c r="G5" s="1555"/>
      <c r="H5" s="1555"/>
      <c r="I5" s="1555"/>
      <c r="J5" s="1555"/>
      <c r="K5" s="1555"/>
      <c r="L5" s="1555"/>
      <c r="M5" s="1555"/>
      <c r="N5" s="660"/>
      <c r="O5" s="78"/>
      <c r="P5" s="587"/>
      <c r="Q5" s="141"/>
      <c r="R5" s="141"/>
    </row>
    <row r="6" spans="1:18" s="62" customFormat="1">
      <c r="A6" s="653"/>
      <c r="B6" s="657"/>
      <c r="C6" s="659"/>
      <c r="D6" s="660"/>
      <c r="E6" s="660"/>
      <c r="F6" s="660"/>
      <c r="G6" s="660"/>
      <c r="H6" s="660"/>
      <c r="I6" s="660"/>
      <c r="J6" s="660"/>
      <c r="K6" s="660"/>
      <c r="L6" s="660"/>
      <c r="M6" s="660"/>
      <c r="N6" s="660"/>
      <c r="O6" s="660"/>
      <c r="P6" s="655"/>
    </row>
    <row r="7" spans="1:18" s="917" customFormat="1" ht="20.25" customHeight="1">
      <c r="A7" s="915"/>
      <c r="B7" s="661" t="s">
        <v>379</v>
      </c>
      <c r="C7" s="1557" t="s">
        <v>756</v>
      </c>
      <c r="D7" s="1557"/>
      <c r="E7" s="1557"/>
      <c r="F7" s="1557"/>
      <c r="G7" s="1557"/>
      <c r="H7" s="1557"/>
      <c r="I7" s="1557"/>
      <c r="J7" s="1557"/>
      <c r="K7" s="1557"/>
      <c r="L7" s="1557"/>
      <c r="M7" s="1557"/>
      <c r="N7" s="1557"/>
      <c r="O7" s="1557"/>
      <c r="P7" s="916" t="s">
        <v>40</v>
      </c>
    </row>
    <row r="8" spans="1:18" s="62" customFormat="1" ht="26.25" customHeight="1">
      <c r="A8" s="653"/>
      <c r="B8" s="663"/>
      <c r="C8" s="664" t="s">
        <v>1</v>
      </c>
      <c r="D8" s="1550" t="s">
        <v>312</v>
      </c>
      <c r="E8" s="1550"/>
      <c r="F8" s="1550"/>
      <c r="G8" s="1550"/>
      <c r="H8" s="1550"/>
      <c r="I8" s="84" t="s">
        <v>340</v>
      </c>
      <c r="J8" s="665"/>
      <c r="K8" s="1558" t="s">
        <v>523</v>
      </c>
      <c r="L8" s="1558"/>
      <c r="M8" s="1559"/>
      <c r="N8" s="1560"/>
      <c r="O8" s="1561"/>
      <c r="P8" s="655"/>
    </row>
    <row r="9" spans="1:18" s="62" customFormat="1" ht="3.75" customHeight="1">
      <c r="A9" s="653"/>
      <c r="B9" s="657"/>
      <c r="C9" s="659"/>
      <c r="D9" s="660"/>
      <c r="E9" s="660"/>
      <c r="F9" s="660"/>
      <c r="G9" s="660"/>
      <c r="H9" s="660"/>
      <c r="I9" s="660"/>
      <c r="J9" s="660"/>
      <c r="K9" s="660"/>
      <c r="L9" s="660"/>
      <c r="M9" s="660"/>
      <c r="N9" s="660"/>
      <c r="O9" s="660"/>
      <c r="P9" s="655"/>
    </row>
    <row r="10" spans="1:18" s="62" customFormat="1" ht="20.25" customHeight="1">
      <c r="A10" s="653"/>
      <c r="B10" s="663"/>
      <c r="C10" s="666" t="s">
        <v>2</v>
      </c>
      <c r="D10" s="1550" t="s">
        <v>482</v>
      </c>
      <c r="E10" s="1550"/>
      <c r="F10" s="1550"/>
      <c r="G10" s="1550"/>
      <c r="H10" s="1550"/>
      <c r="I10" s="1550"/>
      <c r="J10" s="665"/>
      <c r="K10" s="659"/>
      <c r="L10" s="659"/>
      <c r="M10" s="636"/>
      <c r="N10" s="659"/>
      <c r="O10" s="78"/>
      <c r="P10" s="655"/>
    </row>
    <row r="11" spans="1:18" s="62" customFormat="1" ht="3.75" customHeight="1">
      <c r="A11" s="653"/>
      <c r="B11" s="657"/>
      <c r="C11" s="659"/>
      <c r="D11" s="660"/>
      <c r="E11" s="660"/>
      <c r="F11" s="660"/>
      <c r="G11" s="660"/>
      <c r="H11" s="660"/>
      <c r="I11" s="660"/>
      <c r="J11" s="660"/>
      <c r="K11" s="660"/>
      <c r="L11" s="660"/>
      <c r="M11" s="636"/>
      <c r="N11" s="660"/>
      <c r="O11" s="660"/>
      <c r="P11" s="655"/>
    </row>
    <row r="12" spans="1:18" s="62" customFormat="1" ht="18.95" customHeight="1">
      <c r="A12" s="653"/>
      <c r="B12" s="663"/>
      <c r="C12" s="664" t="s">
        <v>3</v>
      </c>
      <c r="D12" s="667" t="s">
        <v>311</v>
      </c>
      <c r="E12" s="667"/>
      <c r="F12" s="667"/>
      <c r="G12" s="667"/>
      <c r="H12" s="667"/>
      <c r="I12" s="668"/>
      <c r="J12" s="665"/>
      <c r="K12" s="669"/>
      <c r="L12" s="669"/>
      <c r="M12" s="636"/>
      <c r="N12" s="669"/>
      <c r="O12" s="85" t="s">
        <v>340</v>
      </c>
      <c r="P12" s="655"/>
    </row>
    <row r="13" spans="1:18" s="62" customFormat="1" ht="35.25" customHeight="1">
      <c r="A13" s="653"/>
      <c r="B13" s="663"/>
      <c r="C13" s="664"/>
      <c r="D13" s="668"/>
      <c r="E13" s="1551" t="s">
        <v>534</v>
      </c>
      <c r="F13" s="1551"/>
      <c r="G13" s="1551"/>
      <c r="H13" s="1551"/>
      <c r="I13" s="1551"/>
      <c r="J13" s="1551"/>
      <c r="K13" s="1551"/>
      <c r="L13" s="1551"/>
      <c r="M13" s="1551"/>
      <c r="N13" s="670"/>
      <c r="O13" s="670"/>
      <c r="P13" s="655"/>
    </row>
    <row r="14" spans="1:18" s="62" customFormat="1" ht="6.75" customHeight="1">
      <c r="A14" s="653"/>
      <c r="B14" s="663"/>
      <c r="C14" s="664"/>
      <c r="D14" s="666"/>
      <c r="E14" s="666"/>
      <c r="F14" s="671"/>
      <c r="G14" s="671"/>
      <c r="H14" s="672"/>
      <c r="I14" s="673"/>
      <c r="J14" s="673"/>
      <c r="K14" s="673"/>
      <c r="L14" s="674"/>
      <c r="M14" s="674"/>
      <c r="N14" s="674"/>
      <c r="O14" s="674"/>
      <c r="P14" s="655"/>
    </row>
    <row r="15" spans="1:18" s="62" customFormat="1" ht="17.25" customHeight="1">
      <c r="A15" s="653"/>
      <c r="B15" s="663"/>
      <c r="C15" s="664" t="s">
        <v>21</v>
      </c>
      <c r="D15" s="667" t="s">
        <v>310</v>
      </c>
      <c r="E15" s="667"/>
      <c r="F15" s="667"/>
      <c r="G15" s="667"/>
      <c r="H15" s="667"/>
      <c r="I15" s="85" t="s">
        <v>340</v>
      </c>
      <c r="J15" s="665"/>
      <c r="K15" s="674" t="s">
        <v>337</v>
      </c>
      <c r="L15" s="674"/>
      <c r="M15" s="85" t="s">
        <v>340</v>
      </c>
      <c r="N15" s="674" t="s">
        <v>650</v>
      </c>
      <c r="O15" s="674"/>
      <c r="P15" s="655"/>
    </row>
    <row r="16" spans="1:18" s="62" customFormat="1" ht="6.75" customHeight="1">
      <c r="A16" s="653"/>
      <c r="B16" s="663"/>
      <c r="C16" s="664"/>
      <c r="D16" s="666"/>
      <c r="E16" s="666"/>
      <c r="F16" s="671"/>
      <c r="G16" s="671"/>
      <c r="H16" s="672"/>
      <c r="I16" s="673"/>
      <c r="J16" s="673"/>
      <c r="K16" s="673"/>
      <c r="L16" s="674"/>
      <c r="M16" s="674"/>
      <c r="N16" s="674"/>
      <c r="O16" s="674"/>
      <c r="P16" s="655"/>
    </row>
    <row r="17" spans="1:17" s="62" customFormat="1" ht="18" customHeight="1">
      <c r="A17" s="653"/>
      <c r="B17" s="663"/>
      <c r="C17" s="666" t="s">
        <v>22</v>
      </c>
      <c r="D17" s="1556" t="s">
        <v>389</v>
      </c>
      <c r="E17" s="1556"/>
      <c r="F17" s="1556"/>
      <c r="G17" s="1556"/>
      <c r="H17" s="1556"/>
      <c r="I17" s="1556"/>
      <c r="J17" s="1556"/>
      <c r="K17" s="1556"/>
      <c r="L17" s="1556"/>
      <c r="M17" s="1556"/>
      <c r="N17" s="1556"/>
      <c r="O17" s="1556"/>
      <c r="P17" s="655"/>
    </row>
    <row r="18" spans="1:17" s="62" customFormat="1" ht="28.5" customHeight="1">
      <c r="A18" s="653"/>
      <c r="B18" s="663"/>
      <c r="C18" s="664" t="s">
        <v>70</v>
      </c>
      <c r="D18" s="1550" t="s">
        <v>649</v>
      </c>
      <c r="E18" s="1550"/>
      <c r="F18" s="1550"/>
      <c r="G18" s="1550"/>
      <c r="H18" s="1550"/>
      <c r="I18" s="1550"/>
      <c r="J18" s="1550"/>
      <c r="K18" s="1550"/>
      <c r="L18" s="1550"/>
      <c r="M18" s="1550"/>
      <c r="N18" s="666"/>
      <c r="O18" s="85" t="s">
        <v>340</v>
      </c>
      <c r="P18" s="655"/>
    </row>
    <row r="19" spans="1:17" s="62" customFormat="1" ht="3.75" customHeight="1">
      <c r="A19" s="653"/>
      <c r="B19" s="657"/>
      <c r="C19" s="659"/>
      <c r="D19" s="660"/>
      <c r="E19" s="660"/>
      <c r="F19" s="660"/>
      <c r="G19" s="660"/>
      <c r="H19" s="660"/>
      <c r="I19" s="660"/>
      <c r="J19" s="660"/>
      <c r="K19" s="660"/>
      <c r="L19" s="660"/>
      <c r="M19" s="660"/>
      <c r="N19" s="660"/>
      <c r="O19" s="660"/>
      <c r="P19" s="655"/>
    </row>
    <row r="20" spans="1:17" s="62" customFormat="1" ht="36" customHeight="1">
      <c r="A20" s="653"/>
      <c r="B20" s="663"/>
      <c r="C20" s="664" t="s">
        <v>341</v>
      </c>
      <c r="D20" s="1550" t="s">
        <v>483</v>
      </c>
      <c r="E20" s="1550"/>
      <c r="F20" s="1550"/>
      <c r="G20" s="1550"/>
      <c r="H20" s="1550"/>
      <c r="I20" s="1550"/>
      <c r="J20" s="1550"/>
      <c r="K20" s="1550"/>
      <c r="L20" s="1550"/>
      <c r="M20" s="1550"/>
      <c r="N20" s="666"/>
      <c r="O20" s="85" t="s">
        <v>340</v>
      </c>
      <c r="P20" s="655"/>
    </row>
    <row r="21" spans="1:17" s="62" customFormat="1" ht="6" customHeight="1">
      <c r="A21" s="653"/>
      <c r="B21" s="657"/>
      <c r="C21" s="659"/>
      <c r="D21" s="660"/>
      <c r="E21" s="660"/>
      <c r="F21" s="660"/>
      <c r="G21" s="660"/>
      <c r="H21" s="660"/>
      <c r="I21" s="660"/>
      <c r="J21" s="660"/>
      <c r="K21" s="660"/>
      <c r="L21" s="660"/>
      <c r="M21" s="660"/>
      <c r="N21" s="660"/>
      <c r="O21" s="660"/>
      <c r="P21" s="655"/>
    </row>
    <row r="22" spans="1:17" s="62" customFormat="1" ht="37.5" customHeight="1">
      <c r="A22" s="653"/>
      <c r="B22" s="663"/>
      <c r="C22" s="664" t="s">
        <v>387</v>
      </c>
      <c r="D22" s="1550" t="s">
        <v>485</v>
      </c>
      <c r="E22" s="1550"/>
      <c r="F22" s="1550"/>
      <c r="G22" s="1550"/>
      <c r="H22" s="1550"/>
      <c r="I22" s="1550"/>
      <c r="J22" s="1550"/>
      <c r="K22" s="1550"/>
      <c r="L22" s="1550"/>
      <c r="M22" s="1550"/>
      <c r="N22" s="666"/>
      <c r="O22" s="85" t="s">
        <v>340</v>
      </c>
      <c r="P22" s="655"/>
    </row>
    <row r="23" spans="1:17" s="62" customFormat="1">
      <c r="A23" s="653"/>
      <c r="B23" s="663"/>
      <c r="C23" s="666"/>
      <c r="D23" s="666"/>
      <c r="E23" s="666"/>
      <c r="F23" s="666"/>
      <c r="G23" s="666"/>
      <c r="H23" s="666"/>
      <c r="I23" s="666"/>
      <c r="J23" s="666"/>
      <c r="K23" s="666"/>
      <c r="L23" s="666"/>
      <c r="M23" s="666"/>
      <c r="N23" s="666"/>
      <c r="O23" s="666"/>
      <c r="P23" s="655"/>
    </row>
    <row r="24" spans="1:17" s="62" customFormat="1" ht="18.95" customHeight="1">
      <c r="A24" s="653"/>
      <c r="B24" s="675" t="s">
        <v>581</v>
      </c>
      <c r="C24" s="1553" t="s">
        <v>283</v>
      </c>
      <c r="D24" s="1553"/>
      <c r="E24" s="1553"/>
      <c r="F24" s="1553"/>
      <c r="G24" s="1553"/>
      <c r="H24" s="1553"/>
      <c r="I24" s="676"/>
      <c r="J24" s="676"/>
      <c r="K24" s="672"/>
      <c r="L24" s="672"/>
      <c r="M24" s="672"/>
      <c r="N24" s="672"/>
      <c r="O24" s="672"/>
      <c r="P24" s="655"/>
    </row>
    <row r="25" spans="1:17" s="62" customFormat="1" ht="40.5" customHeight="1">
      <c r="A25" s="653"/>
      <c r="B25" s="677"/>
      <c r="C25" s="1550" t="s">
        <v>836</v>
      </c>
      <c r="D25" s="1550"/>
      <c r="E25" s="1550"/>
      <c r="F25" s="1550"/>
      <c r="G25" s="1550"/>
      <c r="H25" s="1550"/>
      <c r="I25" s="1550"/>
      <c r="J25" s="1550"/>
      <c r="K25" s="1550"/>
      <c r="L25" s="1550"/>
      <c r="M25" s="1550"/>
      <c r="N25" s="1550"/>
      <c r="O25" s="1550"/>
      <c r="P25" s="655"/>
      <c r="Q25" s="18" t="s">
        <v>40</v>
      </c>
    </row>
    <row r="26" spans="1:17" s="62" customFormat="1">
      <c r="A26" s="653"/>
      <c r="B26" s="677"/>
      <c r="C26" s="666"/>
      <c r="D26" s="665"/>
      <c r="E26" s="665"/>
      <c r="F26" s="665"/>
      <c r="G26" s="665"/>
      <c r="H26" s="665"/>
      <c r="I26" s="665"/>
      <c r="J26" s="665"/>
      <c r="K26" s="665"/>
      <c r="L26" s="665"/>
      <c r="M26" s="665"/>
      <c r="N26" s="665"/>
      <c r="O26" s="665"/>
      <c r="P26" s="655"/>
    </row>
    <row r="27" spans="1:17" s="62" customFormat="1" ht="18.95" customHeight="1">
      <c r="A27" s="653"/>
      <c r="B27" s="675" t="s">
        <v>380</v>
      </c>
      <c r="C27" s="1553" t="s">
        <v>648</v>
      </c>
      <c r="D27" s="1553"/>
      <c r="E27" s="1553"/>
      <c r="F27" s="1553"/>
      <c r="G27" s="1553"/>
      <c r="H27" s="1553"/>
      <c r="I27" s="1553"/>
      <c r="J27" s="1553"/>
      <c r="K27" s="1553"/>
      <c r="L27" s="1553"/>
      <c r="M27" s="1553"/>
      <c r="N27" s="1553"/>
      <c r="O27" s="1553"/>
      <c r="P27" s="655"/>
    </row>
    <row r="28" spans="1:17" s="62" customFormat="1" ht="27.75" customHeight="1">
      <c r="A28" s="653"/>
      <c r="B28" s="677"/>
      <c r="C28" s="1550" t="s">
        <v>486</v>
      </c>
      <c r="D28" s="1550"/>
      <c r="E28" s="1550"/>
      <c r="F28" s="1550"/>
      <c r="G28" s="1550"/>
      <c r="H28" s="1550"/>
      <c r="I28" s="1550"/>
      <c r="J28" s="1550"/>
      <c r="K28" s="1550"/>
      <c r="L28" s="1550"/>
      <c r="M28" s="1550"/>
      <c r="N28" s="1550"/>
      <c r="O28" s="1550"/>
      <c r="P28" s="655"/>
    </row>
    <row r="29" spans="1:17" s="62" customFormat="1">
      <c r="A29" s="653"/>
      <c r="B29" s="677"/>
      <c r="C29" s="666"/>
      <c r="D29" s="665"/>
      <c r="E29" s="665"/>
      <c r="F29" s="665"/>
      <c r="G29" s="665"/>
      <c r="H29" s="665"/>
      <c r="I29" s="665"/>
      <c r="J29" s="665"/>
      <c r="K29" s="665"/>
      <c r="L29" s="665"/>
      <c r="M29" s="665"/>
      <c r="N29" s="665"/>
      <c r="O29" s="665"/>
      <c r="P29" s="655"/>
    </row>
    <row r="30" spans="1:17" s="62" customFormat="1" ht="18.95" customHeight="1">
      <c r="A30" s="653"/>
      <c r="B30" s="675" t="s">
        <v>381</v>
      </c>
      <c r="C30" s="1553" t="s">
        <v>71</v>
      </c>
      <c r="D30" s="1553"/>
      <c r="E30" s="1553"/>
      <c r="F30" s="1553"/>
      <c r="G30" s="1553"/>
      <c r="H30" s="1553"/>
      <c r="I30" s="1553"/>
      <c r="J30" s="1553"/>
      <c r="K30" s="1553"/>
      <c r="L30" s="1553"/>
      <c r="M30" s="1553"/>
      <c r="N30" s="1553"/>
      <c r="O30" s="1553"/>
      <c r="P30" s="655"/>
    </row>
    <row r="31" spans="1:17" s="62" customFormat="1" ht="50.25" customHeight="1">
      <c r="A31" s="653"/>
      <c r="B31" s="677"/>
      <c r="C31" s="1550" t="s">
        <v>219</v>
      </c>
      <c r="D31" s="1550"/>
      <c r="E31" s="1550"/>
      <c r="F31" s="1550"/>
      <c r="G31" s="1550"/>
      <c r="H31" s="1550"/>
      <c r="I31" s="1550"/>
      <c r="J31" s="1550"/>
      <c r="K31" s="1550"/>
      <c r="L31" s="1550"/>
      <c r="M31" s="1550"/>
      <c r="N31" s="1550"/>
      <c r="O31" s="1550"/>
      <c r="P31" s="655"/>
    </row>
    <row r="32" spans="1:17" s="146" customFormat="1">
      <c r="A32" s="653"/>
      <c r="B32" s="677"/>
      <c r="C32" s="665"/>
      <c r="D32" s="665"/>
      <c r="E32" s="665"/>
      <c r="F32" s="665"/>
      <c r="G32" s="665"/>
      <c r="H32" s="665"/>
      <c r="I32" s="665"/>
      <c r="J32" s="665"/>
      <c r="K32" s="665"/>
      <c r="L32" s="665"/>
      <c r="M32" s="665"/>
      <c r="N32" s="665"/>
      <c r="O32" s="665"/>
      <c r="P32" s="655"/>
    </row>
    <row r="33" spans="1:16" s="146" customFormat="1">
      <c r="A33" s="653"/>
      <c r="B33" s="677"/>
      <c r="C33" s="665"/>
      <c r="D33" s="665"/>
      <c r="E33" s="665"/>
      <c r="F33" s="665"/>
      <c r="G33" s="665"/>
      <c r="H33" s="665"/>
      <c r="I33" s="665"/>
      <c r="J33" s="665"/>
      <c r="K33" s="665"/>
      <c r="L33" s="665"/>
      <c r="M33" s="665"/>
      <c r="N33" s="665"/>
      <c r="O33" s="665"/>
      <c r="P33" s="655"/>
    </row>
    <row r="34" spans="1:16" s="146" customFormat="1">
      <c r="A34" s="653"/>
      <c r="B34" s="677"/>
      <c r="C34" s="665"/>
      <c r="D34" s="665"/>
      <c r="E34" s="665"/>
      <c r="F34" s="665"/>
      <c r="G34" s="665"/>
      <c r="H34" s="665"/>
      <c r="I34" s="665"/>
      <c r="J34" s="665"/>
      <c r="K34" s="665"/>
      <c r="L34" s="665"/>
      <c r="M34" s="665"/>
      <c r="N34" s="665"/>
      <c r="O34" s="665"/>
      <c r="P34" s="655"/>
    </row>
    <row r="35" spans="1:16" s="146" customFormat="1">
      <c r="A35" s="653"/>
      <c r="B35" s="677"/>
      <c r="C35" s="665"/>
      <c r="D35" s="665"/>
      <c r="E35" s="665"/>
      <c r="F35" s="665"/>
      <c r="G35" s="665"/>
      <c r="H35" s="665"/>
      <c r="I35" s="665"/>
      <c r="J35" s="665"/>
      <c r="K35" s="665"/>
      <c r="L35" s="665"/>
      <c r="M35" s="665"/>
      <c r="N35" s="665"/>
      <c r="O35" s="665"/>
      <c r="P35" s="655"/>
    </row>
    <row r="36" spans="1:16" s="146" customFormat="1">
      <c r="A36" s="653"/>
      <c r="B36" s="677"/>
      <c r="C36" s="665"/>
      <c r="D36" s="665"/>
      <c r="E36" s="665"/>
      <c r="F36" s="665"/>
      <c r="G36" s="665"/>
      <c r="H36" s="665"/>
      <c r="I36" s="665"/>
      <c r="J36" s="665"/>
      <c r="K36" s="665"/>
      <c r="L36" s="665"/>
      <c r="M36" s="665"/>
      <c r="N36" s="665"/>
      <c r="O36" s="665"/>
      <c r="P36" s="655"/>
    </row>
    <row r="37" spans="1:16" s="146" customFormat="1">
      <c r="A37" s="653"/>
      <c r="B37" s="677"/>
      <c r="C37" s="665"/>
      <c r="D37" s="665"/>
      <c r="E37" s="665"/>
      <c r="F37" s="665"/>
      <c r="G37" s="665"/>
      <c r="H37" s="665"/>
      <c r="I37" s="665"/>
      <c r="J37" s="665"/>
      <c r="K37" s="665"/>
      <c r="L37" s="665"/>
      <c r="M37" s="665"/>
      <c r="N37" s="665"/>
      <c r="O37" s="665"/>
      <c r="P37" s="655"/>
    </row>
    <row r="38" spans="1:16" s="146" customFormat="1">
      <c r="A38" s="653"/>
      <c r="B38" s="677"/>
      <c r="C38" s="665"/>
      <c r="D38" s="665"/>
      <c r="E38" s="665"/>
      <c r="F38" s="665"/>
      <c r="G38" s="665"/>
      <c r="H38" s="665"/>
      <c r="I38" s="665"/>
      <c r="J38" s="665"/>
      <c r="K38" s="665"/>
      <c r="L38" s="665"/>
      <c r="M38" s="665"/>
      <c r="N38" s="665"/>
      <c r="O38" s="665"/>
      <c r="P38" s="655"/>
    </row>
    <row r="39" spans="1:16" s="146" customFormat="1">
      <c r="A39" s="653"/>
      <c r="B39" s="677"/>
      <c r="C39" s="665"/>
      <c r="D39" s="665"/>
      <c r="E39" s="665"/>
      <c r="F39" s="665"/>
      <c r="G39" s="665"/>
      <c r="H39" s="665"/>
      <c r="I39" s="665"/>
      <c r="J39" s="665"/>
      <c r="K39" s="665"/>
      <c r="L39" s="665"/>
      <c r="M39" s="665"/>
      <c r="N39" s="665"/>
      <c r="O39" s="665"/>
      <c r="P39" s="655"/>
    </row>
    <row r="40" spans="1:16" s="146" customFormat="1">
      <c r="A40" s="653"/>
      <c r="B40" s="677"/>
      <c r="C40" s="665"/>
      <c r="D40" s="665"/>
      <c r="E40" s="665"/>
      <c r="F40" s="665"/>
      <c r="G40" s="665"/>
      <c r="H40" s="665"/>
      <c r="I40" s="665"/>
      <c r="J40" s="665"/>
      <c r="K40" s="665"/>
      <c r="L40" s="665"/>
      <c r="M40" s="665"/>
      <c r="N40" s="665"/>
      <c r="O40" s="665"/>
      <c r="P40" s="655"/>
    </row>
    <row r="41" spans="1:16" s="62" customFormat="1" ht="10.5" customHeight="1">
      <c r="A41" s="678"/>
      <c r="B41" s="679"/>
      <c r="C41" s="680"/>
      <c r="D41" s="681"/>
      <c r="E41" s="681"/>
      <c r="F41" s="681"/>
      <c r="G41" s="681"/>
      <c r="H41" s="681"/>
      <c r="I41" s="681"/>
      <c r="J41" s="681"/>
      <c r="K41" s="681"/>
      <c r="L41" s="681"/>
      <c r="M41" s="681"/>
      <c r="N41" s="681"/>
      <c r="O41" s="681"/>
      <c r="P41" s="682"/>
    </row>
  </sheetData>
  <sheetProtection algorithmName="SHA-512" hashValue="etP7BXfMII9Vpsx95pUTJAAK2b9KX4MZnoclRRfb+/V8+7QqEt8el25w3WqvrLxag6ZisG0UHtXnW98yT5a1mQ==" saltValue="Djz1k8CseKBm5q9riysvsw==" spinCount="100000" sheet="1" selectLockedCells="1"/>
  <protectedRanges>
    <protectedRange sqref="M15 I15 O18 O12 O20 O22 I17:J23 O10 I9:J9 I11:J11 I8 O5" name="Range2_4"/>
    <protectedRange sqref="M15 I15 O18 O12 O20 O22 I17:J23 O10 I9:J9 I11:J11 I8 O5" name="Range1_4"/>
  </protectedRanges>
  <mergeCells count="19">
    <mergeCell ref="K8:L8"/>
    <mergeCell ref="M8:O8"/>
    <mergeCell ref="C25:O25"/>
    <mergeCell ref="C28:O28"/>
    <mergeCell ref="C31:O31"/>
    <mergeCell ref="E13:M13"/>
    <mergeCell ref="C2:O2"/>
    <mergeCell ref="C27:O27"/>
    <mergeCell ref="C24:H24"/>
    <mergeCell ref="C30:O30"/>
    <mergeCell ref="D4:M4"/>
    <mergeCell ref="D10:I10"/>
    <mergeCell ref="D18:M18"/>
    <mergeCell ref="D20:M20"/>
    <mergeCell ref="D22:M22"/>
    <mergeCell ref="D5:M5"/>
    <mergeCell ref="D17:O17"/>
    <mergeCell ref="C7:O7"/>
    <mergeCell ref="D8:H8"/>
  </mergeCells>
  <dataValidations count="5">
    <dataValidation type="list" showInputMessage="1" showErrorMessage="1" sqref="I11:J11 I19:J19 I21:J21 I9:J9" xr:uid="{00000000-0002-0000-0200-000001000000}">
      <formula1>"Select One, Purchase Agreement, Deed of Property, Other"</formula1>
    </dataValidation>
    <dataValidation type="list" showInputMessage="1" showErrorMessage="1" sqref="O22 O12 I15 M15 O18 O20" xr:uid="{00000000-0002-0000-0200-000002000000}">
      <formula1>"Select, Yes, No, N/A"</formula1>
    </dataValidation>
    <dataValidation type="list" showInputMessage="1" showErrorMessage="1" sqref="I24:J24" xr:uid="{00000000-0002-0000-0200-000000000000}">
      <formula1>"Yes, No, N/A"</formula1>
    </dataValidation>
    <dataValidation type="whole" operator="greaterThanOrEqual" showInputMessage="1" showErrorMessage="1" sqref="O10 O5" xr:uid="{195BEA3F-23B9-40A6-8437-296EEBBBCE59}">
      <formula1>42369</formula1>
    </dataValidation>
    <dataValidation type="list" showInputMessage="1" showErrorMessage="1" sqref="I8" xr:uid="{117EF324-EAE2-42E6-A5D6-7E28C95E7FC1}">
      <formula1>"Select, Purchase Agreement, Deed of Property, Other"</formula1>
    </dataValidation>
  </dataValidations>
  <printOptions horizontalCentered="1"/>
  <pageMargins left="0.5" right="0.5" top="0.5" bottom="0.5" header="0.3" footer="0.3"/>
  <pageSetup scale="94" orientation="portrait" r:id="rId1"/>
  <headerFooter>
    <oddFooter>&amp;L&amp;"Calibri,Regular"&amp;8CDBG-DR / NSP Restore Riverview Offsite RFP&amp;C&amp;12 &amp;10 14&amp;R&amp;"Calibri,Regular"&amp;8 2/2021</oddFooter>
  </headerFooter>
  <ignoredErrors>
    <ignoredError sqref="B12 B15:B17 B25:B26 B6 B10 B8 B28:B29 B41 B4 B31" numberStoredAsText="1"/>
  </ignoredError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FFFF00"/>
    <pageSetUpPr fitToPage="1"/>
  </sheetPr>
  <dimension ref="A1:AE52"/>
  <sheetViews>
    <sheetView showGridLines="0" zoomScaleNormal="100" workbookViewId="0">
      <selection activeCell="D8" sqref="D8"/>
    </sheetView>
  </sheetViews>
  <sheetFormatPr defaultColWidth="10.7109375" defaultRowHeight="12.75"/>
  <cols>
    <col min="1" max="1" width="2.42578125" style="147" customWidth="1"/>
    <col min="2" max="2" width="3.42578125" style="58" customWidth="1"/>
    <col min="3" max="4" width="3.42578125" style="53" customWidth="1"/>
    <col min="5" max="5" width="2.7109375" style="53" customWidth="1"/>
    <col min="6" max="7" width="6.7109375" style="53" customWidth="1"/>
    <col min="8" max="8" width="5.28515625" style="53" customWidth="1"/>
    <col min="9" max="9" width="6.7109375" style="53" customWidth="1"/>
    <col min="10" max="10" width="4.5703125" style="53" customWidth="1"/>
    <col min="11" max="11" width="6.7109375" style="53" customWidth="1"/>
    <col min="12" max="12" width="7" style="53" customWidth="1"/>
    <col min="13" max="13" width="6.7109375" style="53" customWidth="1"/>
    <col min="14" max="14" width="2" style="53" customWidth="1"/>
    <col min="15" max="15" width="8.28515625" style="53" customWidth="1"/>
    <col min="16" max="16" width="12.28515625" style="53" customWidth="1"/>
    <col min="17" max="17" width="3.42578125" style="53" customWidth="1"/>
    <col min="18" max="16384" width="10.7109375" style="53"/>
  </cols>
  <sheetData>
    <row r="1" spans="1:31" s="147" customFormat="1" ht="9" customHeight="1">
      <c r="A1" s="594"/>
      <c r="B1" s="595"/>
      <c r="C1" s="596"/>
      <c r="D1" s="596"/>
      <c r="E1" s="596"/>
      <c r="F1" s="596"/>
      <c r="G1" s="596"/>
      <c r="H1" s="596"/>
      <c r="I1" s="596"/>
      <c r="J1" s="596"/>
      <c r="K1" s="596"/>
      <c r="L1" s="596"/>
      <c r="M1" s="596"/>
      <c r="N1" s="596"/>
      <c r="O1" s="596"/>
      <c r="P1" s="596"/>
      <c r="Q1" s="597"/>
    </row>
    <row r="2" spans="1:31">
      <c r="A2" s="598"/>
      <c r="B2" s="599" t="s">
        <v>382</v>
      </c>
      <c r="C2" s="600" t="s">
        <v>167</v>
      </c>
      <c r="D2" s="600"/>
      <c r="E2" s="600"/>
      <c r="F2" s="600"/>
      <c r="G2" s="600"/>
      <c r="H2" s="600"/>
      <c r="I2" s="600"/>
      <c r="J2" s="600"/>
      <c r="K2" s="600"/>
      <c r="L2" s="600"/>
      <c r="M2" s="600"/>
      <c r="N2" s="600"/>
      <c r="O2" s="600"/>
      <c r="P2" s="600"/>
      <c r="Q2" s="601"/>
      <c r="R2" s="86"/>
      <c r="S2" s="86"/>
      <c r="T2" s="86"/>
      <c r="U2" s="86"/>
      <c r="V2" s="86"/>
      <c r="W2" s="86"/>
      <c r="X2" s="86"/>
      <c r="Y2" s="86"/>
      <c r="Z2" s="86"/>
      <c r="AA2" s="86"/>
      <c r="AB2" s="86"/>
      <c r="AC2" s="86"/>
      <c r="AD2" s="86"/>
      <c r="AE2" s="86"/>
    </row>
    <row r="3" spans="1:31" ht="9" customHeight="1">
      <c r="A3" s="598"/>
      <c r="B3" s="599"/>
      <c r="C3" s="600"/>
      <c r="D3" s="600"/>
      <c r="E3" s="600"/>
      <c r="F3" s="600"/>
      <c r="G3" s="600"/>
      <c r="H3" s="600"/>
      <c r="I3" s="600"/>
      <c r="J3" s="600"/>
      <c r="K3" s="600"/>
      <c r="L3" s="600"/>
      <c r="M3" s="600"/>
      <c r="N3" s="600"/>
      <c r="O3" s="600"/>
      <c r="P3" s="600"/>
      <c r="Q3" s="601"/>
      <c r="R3" s="86"/>
      <c r="S3" s="86"/>
      <c r="T3" s="86"/>
      <c r="U3" s="86"/>
      <c r="V3" s="86"/>
      <c r="W3" s="86"/>
      <c r="X3" s="86"/>
      <c r="Y3" s="86"/>
      <c r="Z3" s="86"/>
      <c r="AA3" s="86"/>
      <c r="AB3" s="86"/>
      <c r="AC3" s="86"/>
      <c r="AD3" s="86"/>
      <c r="AE3" s="86"/>
    </row>
    <row r="4" spans="1:31" ht="13.15" customHeight="1">
      <c r="A4" s="598"/>
      <c r="B4" s="602"/>
      <c r="C4" s="1562" t="s">
        <v>215</v>
      </c>
      <c r="D4" s="1562"/>
      <c r="E4" s="1562"/>
      <c r="F4" s="1562"/>
      <c r="G4" s="1562"/>
      <c r="H4" s="1562"/>
      <c r="I4" s="1562"/>
      <c r="J4" s="1562"/>
      <c r="K4" s="1562"/>
      <c r="L4" s="1562"/>
      <c r="M4" s="1562"/>
      <c r="N4" s="1562"/>
      <c r="O4" s="1562"/>
      <c r="P4" s="600"/>
      <c r="Q4" s="601"/>
      <c r="R4" s="86"/>
      <c r="S4" s="86"/>
      <c r="T4" s="86"/>
      <c r="U4" s="86"/>
      <c r="V4" s="86"/>
      <c r="W4" s="86"/>
      <c r="X4" s="86"/>
      <c r="Y4" s="86"/>
      <c r="Z4" s="86"/>
      <c r="AA4" s="86"/>
      <c r="AB4" s="86"/>
      <c r="AC4" s="86"/>
      <c r="AD4" s="86"/>
      <c r="AE4" s="86"/>
    </row>
    <row r="5" spans="1:31" ht="7.15" customHeight="1">
      <c r="A5" s="598"/>
      <c r="B5" s="602"/>
      <c r="C5" s="603"/>
      <c r="D5" s="604"/>
      <c r="E5" s="604"/>
      <c r="F5" s="604"/>
      <c r="G5" s="604"/>
      <c r="H5" s="604"/>
      <c r="I5" s="604"/>
      <c r="J5" s="604"/>
      <c r="K5" s="604"/>
      <c r="L5" s="604"/>
      <c r="M5" s="604"/>
      <c r="N5" s="604"/>
      <c r="O5" s="604"/>
      <c r="P5" s="600"/>
      <c r="Q5" s="601"/>
      <c r="R5" s="86"/>
      <c r="S5" s="86"/>
      <c r="T5" s="86"/>
      <c r="U5" s="86"/>
      <c r="V5" s="86"/>
      <c r="W5" s="86"/>
      <c r="X5" s="86"/>
      <c r="Y5" s="86"/>
      <c r="Z5" s="86"/>
      <c r="AA5" s="86"/>
      <c r="AB5" s="86"/>
      <c r="AC5" s="86"/>
      <c r="AD5" s="86"/>
      <c r="AE5" s="86"/>
    </row>
    <row r="6" spans="1:31" ht="12.6" customHeight="1">
      <c r="A6" s="598"/>
      <c r="B6" s="599"/>
      <c r="C6" s="605" t="s">
        <v>1</v>
      </c>
      <c r="D6" s="1562" t="s">
        <v>366</v>
      </c>
      <c r="E6" s="1562"/>
      <c r="F6" s="1562"/>
      <c r="G6" s="1562"/>
      <c r="H6" s="1562"/>
      <c r="I6" s="1562"/>
      <c r="J6" s="1562"/>
      <c r="K6" s="1562"/>
      <c r="L6" s="1562"/>
      <c r="M6" s="1562"/>
      <c r="N6" s="1562"/>
      <c r="O6" s="1562"/>
      <c r="P6" s="606"/>
      <c r="Q6" s="601"/>
      <c r="R6" s="86"/>
      <c r="S6" s="86"/>
      <c r="T6" s="86"/>
      <c r="U6" s="86"/>
      <c r="V6" s="86"/>
      <c r="W6" s="86"/>
      <c r="X6" s="86"/>
      <c r="Y6" s="86"/>
      <c r="Z6" s="86"/>
      <c r="AA6" s="86"/>
      <c r="AB6" s="86"/>
      <c r="AC6" s="86"/>
      <c r="AD6" s="86"/>
      <c r="AE6" s="86"/>
    </row>
    <row r="7" spans="1:31" ht="7.5" customHeight="1">
      <c r="A7" s="598"/>
      <c r="B7" s="599"/>
      <c r="C7" s="607"/>
      <c r="D7" s="604"/>
      <c r="E7" s="604"/>
      <c r="F7" s="604"/>
      <c r="G7" s="604"/>
      <c r="H7" s="604"/>
      <c r="I7" s="604"/>
      <c r="J7" s="604"/>
      <c r="K7" s="604"/>
      <c r="L7" s="604"/>
      <c r="M7" s="604"/>
      <c r="N7" s="604"/>
      <c r="O7" s="604"/>
      <c r="P7" s="606"/>
      <c r="Q7" s="601"/>
      <c r="R7" s="86"/>
      <c r="S7" s="86"/>
      <c r="T7" s="86"/>
      <c r="U7" s="86"/>
      <c r="V7" s="86"/>
      <c r="W7" s="86"/>
      <c r="X7" s="86"/>
      <c r="Y7" s="86"/>
      <c r="Z7" s="86"/>
      <c r="AA7" s="86"/>
      <c r="AB7" s="86"/>
      <c r="AC7" s="86"/>
      <c r="AD7" s="86"/>
      <c r="AE7" s="86"/>
    </row>
    <row r="8" spans="1:31" ht="15" customHeight="1">
      <c r="A8" s="598"/>
      <c r="B8" s="600"/>
      <c r="C8" s="600"/>
      <c r="D8" s="115"/>
      <c r="E8" s="607" t="s">
        <v>720</v>
      </c>
      <c r="F8" s="607"/>
      <c r="G8" s="608"/>
      <c r="H8" s="607"/>
      <c r="I8" s="607"/>
      <c r="J8" s="607"/>
      <c r="K8" s="607"/>
      <c r="L8" s="607"/>
      <c r="M8" s="607"/>
      <c r="N8" s="607"/>
      <c r="O8" s="607"/>
      <c r="P8" s="600"/>
      <c r="Q8" s="601"/>
      <c r="R8" s="86"/>
      <c r="S8" s="86"/>
      <c r="T8" s="86"/>
      <c r="U8" s="86"/>
      <c r="V8" s="86"/>
      <c r="W8" s="86"/>
      <c r="X8" s="86"/>
      <c r="Y8" s="86"/>
      <c r="Z8" s="86"/>
      <c r="AA8" s="86"/>
      <c r="AB8" s="86"/>
      <c r="AC8" s="86"/>
      <c r="AD8" s="86"/>
      <c r="AE8" s="86"/>
    </row>
    <row r="9" spans="1:31" s="147" customFormat="1" ht="4.5" customHeight="1">
      <c r="A9" s="598"/>
      <c r="B9" s="600"/>
      <c r="C9" s="600"/>
      <c r="D9" s="609"/>
      <c r="E9" s="603"/>
      <c r="F9" s="603"/>
      <c r="G9" s="603"/>
      <c r="H9" s="603"/>
      <c r="I9" s="603"/>
      <c r="J9" s="603"/>
      <c r="K9" s="603"/>
      <c r="L9" s="603"/>
      <c r="M9" s="603"/>
      <c r="N9" s="603"/>
      <c r="O9" s="603"/>
      <c r="P9" s="600"/>
      <c r="Q9" s="601"/>
      <c r="R9" s="86"/>
      <c r="S9" s="86"/>
      <c r="T9" s="86"/>
      <c r="U9" s="86"/>
      <c r="V9" s="86"/>
      <c r="W9" s="86"/>
      <c r="X9" s="86"/>
      <c r="Y9" s="86"/>
      <c r="Z9" s="86"/>
      <c r="AA9" s="86"/>
      <c r="AB9" s="86"/>
      <c r="AC9" s="86"/>
      <c r="AD9" s="86"/>
      <c r="AE9" s="86"/>
    </row>
    <row r="10" spans="1:31" ht="15" customHeight="1">
      <c r="A10" s="598"/>
      <c r="B10" s="600"/>
      <c r="C10" s="600"/>
      <c r="D10" s="115"/>
      <c r="E10" s="603" t="s">
        <v>721</v>
      </c>
      <c r="F10" s="603"/>
      <c r="G10" s="603"/>
      <c r="H10" s="603"/>
      <c r="I10" s="603"/>
      <c r="J10" s="603"/>
      <c r="K10" s="603"/>
      <c r="L10" s="603"/>
      <c r="M10" s="603"/>
      <c r="N10" s="603"/>
      <c r="O10" s="603"/>
      <c r="P10" s="600"/>
      <c r="Q10" s="601"/>
      <c r="R10" s="86"/>
      <c r="S10" s="86"/>
      <c r="T10" s="86"/>
      <c r="U10" s="86"/>
      <c r="V10" s="86"/>
      <c r="W10" s="86"/>
      <c r="X10" s="86"/>
      <c r="Y10" s="86"/>
      <c r="Z10" s="86"/>
      <c r="AA10" s="86"/>
      <c r="AB10" s="86"/>
      <c r="AC10" s="86"/>
      <c r="AD10" s="86"/>
      <c r="AE10" s="86"/>
    </row>
    <row r="11" spans="1:31">
      <c r="A11" s="598"/>
      <c r="B11" s="600"/>
      <c r="C11" s="600"/>
      <c r="D11" s="609"/>
      <c r="E11" s="603"/>
      <c r="F11" s="603"/>
      <c r="G11" s="603"/>
      <c r="H11" s="603"/>
      <c r="I11" s="603"/>
      <c r="J11" s="603"/>
      <c r="K11" s="603"/>
      <c r="L11" s="603"/>
      <c r="M11" s="603"/>
      <c r="N11" s="603"/>
      <c r="O11" s="603"/>
      <c r="P11" s="600"/>
      <c r="Q11" s="601"/>
      <c r="R11" s="86"/>
      <c r="S11" s="86"/>
      <c r="T11" s="86"/>
      <c r="U11" s="86"/>
      <c r="V11" s="86"/>
      <c r="W11" s="86"/>
      <c r="X11" s="86"/>
      <c r="Y11" s="86"/>
      <c r="Z11" s="86"/>
      <c r="AA11" s="86"/>
      <c r="AB11" s="86"/>
      <c r="AC11" s="86"/>
      <c r="AD11" s="86"/>
      <c r="AE11" s="86"/>
    </row>
    <row r="12" spans="1:31" ht="26.65" customHeight="1">
      <c r="A12" s="598"/>
      <c r="B12" s="610"/>
      <c r="C12" s="1563" t="s">
        <v>722</v>
      </c>
      <c r="D12" s="1563"/>
      <c r="E12" s="1563"/>
      <c r="F12" s="1563"/>
      <c r="G12" s="1563"/>
      <c r="H12" s="1563"/>
      <c r="I12" s="1563"/>
      <c r="J12" s="1563"/>
      <c r="K12" s="1563"/>
      <c r="L12" s="1563"/>
      <c r="M12" s="1563"/>
      <c r="N12" s="1563"/>
      <c r="O12" s="1563"/>
      <c r="P12" s="1563"/>
      <c r="Q12" s="601"/>
      <c r="R12" s="86"/>
      <c r="S12" s="86"/>
      <c r="T12" s="86"/>
      <c r="U12" s="86"/>
      <c r="V12" s="86"/>
      <c r="W12" s="86"/>
      <c r="X12" s="86"/>
      <c r="Y12" s="86"/>
      <c r="Z12" s="86"/>
      <c r="AA12" s="86"/>
      <c r="AB12" s="86"/>
      <c r="AC12" s="86"/>
      <c r="AD12" s="86"/>
      <c r="AE12" s="86"/>
    </row>
    <row r="13" spans="1:31" ht="10.15" customHeight="1">
      <c r="A13" s="598"/>
      <c r="B13" s="600"/>
      <c r="C13" s="611"/>
      <c r="D13" s="603"/>
      <c r="E13" s="603"/>
      <c r="F13" s="603"/>
      <c r="G13" s="603"/>
      <c r="H13" s="603"/>
      <c r="I13" s="603"/>
      <c r="J13" s="603"/>
      <c r="K13" s="603"/>
      <c r="L13" s="603"/>
      <c r="M13" s="603"/>
      <c r="N13" s="603"/>
      <c r="O13" s="603"/>
      <c r="P13" s="600"/>
      <c r="Q13" s="601"/>
      <c r="R13" s="86"/>
      <c r="S13" s="86"/>
      <c r="T13" s="86"/>
      <c r="U13" s="86"/>
      <c r="V13" s="86"/>
      <c r="W13" s="86"/>
      <c r="X13" s="86"/>
      <c r="Y13" s="86"/>
      <c r="Z13" s="86"/>
      <c r="AA13" s="86"/>
      <c r="AB13" s="86"/>
      <c r="AC13" s="86"/>
      <c r="AD13" s="86"/>
      <c r="AE13" s="86"/>
    </row>
    <row r="14" spans="1:31">
      <c r="A14" s="598"/>
      <c r="B14" s="600"/>
      <c r="C14" s="605" t="s">
        <v>2</v>
      </c>
      <c r="D14" s="600" t="s">
        <v>175</v>
      </c>
      <c r="E14" s="603"/>
      <c r="F14" s="603"/>
      <c r="G14" s="603"/>
      <c r="H14" s="603"/>
      <c r="I14" s="603"/>
      <c r="J14" s="603"/>
      <c r="K14" s="603"/>
      <c r="L14" s="603"/>
      <c r="M14" s="603"/>
      <c r="N14" s="603"/>
      <c r="O14" s="603"/>
      <c r="P14" s="603"/>
      <c r="Q14" s="601"/>
      <c r="R14" s="86"/>
      <c r="S14" s="86"/>
      <c r="T14" s="86"/>
      <c r="U14" s="86"/>
      <c r="V14" s="86"/>
      <c r="W14" s="86"/>
      <c r="X14" s="86"/>
      <c r="Y14" s="86"/>
      <c r="Z14" s="86"/>
      <c r="AA14" s="86"/>
      <c r="AB14" s="86"/>
      <c r="AC14" s="86"/>
      <c r="AD14" s="86"/>
      <c r="AE14" s="86"/>
    </row>
    <row r="15" spans="1:31" ht="7.5" customHeight="1">
      <c r="A15" s="598"/>
      <c r="B15" s="600"/>
      <c r="C15" s="607"/>
      <c r="D15" s="600"/>
      <c r="E15" s="603"/>
      <c r="F15" s="603"/>
      <c r="G15" s="603"/>
      <c r="H15" s="603"/>
      <c r="I15" s="603"/>
      <c r="J15" s="603"/>
      <c r="K15" s="603"/>
      <c r="L15" s="603"/>
      <c r="M15" s="603"/>
      <c r="N15" s="603"/>
      <c r="O15" s="603"/>
      <c r="P15" s="603"/>
      <c r="Q15" s="601"/>
      <c r="R15" s="86"/>
      <c r="S15" s="86"/>
      <c r="T15" s="86"/>
      <c r="U15" s="86"/>
      <c r="V15" s="86"/>
      <c r="W15" s="86"/>
      <c r="X15" s="86"/>
      <c r="Y15" s="86"/>
      <c r="Z15" s="86"/>
      <c r="AA15" s="86"/>
      <c r="AB15" s="86"/>
      <c r="AC15" s="86"/>
      <c r="AD15" s="86"/>
      <c r="AE15" s="86"/>
    </row>
    <row r="16" spans="1:31" ht="15" customHeight="1">
      <c r="A16" s="598"/>
      <c r="B16" s="612"/>
      <c r="C16" s="611"/>
      <c r="D16" s="115"/>
      <c r="E16" s="607" t="s">
        <v>723</v>
      </c>
      <c r="F16" s="607"/>
      <c r="G16" s="607"/>
      <c r="H16" s="607"/>
      <c r="I16" s="607"/>
      <c r="J16" s="607"/>
      <c r="K16" s="607"/>
      <c r="L16" s="607"/>
      <c r="M16" s="607"/>
      <c r="N16" s="607"/>
      <c r="O16" s="607"/>
      <c r="P16" s="600"/>
      <c r="Q16" s="601"/>
      <c r="R16" s="86"/>
      <c r="S16" s="86"/>
      <c r="T16" s="86"/>
      <c r="U16" s="86"/>
      <c r="V16" s="86"/>
      <c r="W16" s="86"/>
      <c r="X16" s="86"/>
      <c r="Y16" s="86"/>
      <c r="Z16" s="86"/>
      <c r="AA16" s="86"/>
      <c r="AB16" s="86"/>
      <c r="AC16" s="86"/>
      <c r="AD16" s="86"/>
      <c r="AE16" s="86"/>
    </row>
    <row r="17" spans="1:31" s="140" customFormat="1" ht="6" customHeight="1">
      <c r="A17" s="613"/>
      <c r="B17" s="614"/>
      <c r="C17" s="615"/>
      <c r="D17" s="616"/>
      <c r="E17" s="616"/>
      <c r="F17" s="616"/>
      <c r="G17" s="616"/>
      <c r="H17" s="616"/>
      <c r="I17" s="616"/>
      <c r="J17" s="616"/>
      <c r="K17" s="616"/>
      <c r="L17" s="616"/>
      <c r="M17" s="616"/>
      <c r="N17" s="616"/>
      <c r="O17" s="616"/>
      <c r="P17" s="616"/>
      <c r="Q17" s="617"/>
    </row>
    <row r="18" spans="1:31" ht="15" customHeight="1">
      <c r="A18" s="598"/>
      <c r="B18" s="614"/>
      <c r="C18" s="600"/>
      <c r="D18" s="115"/>
      <c r="E18" s="603" t="s">
        <v>724</v>
      </c>
      <c r="F18" s="603"/>
      <c r="G18" s="603"/>
      <c r="H18" s="603"/>
      <c r="I18" s="603"/>
      <c r="J18" s="603"/>
      <c r="K18" s="603"/>
      <c r="L18" s="603"/>
      <c r="M18" s="603"/>
      <c r="N18" s="603"/>
      <c r="O18" s="603"/>
      <c r="P18" s="603"/>
      <c r="Q18" s="601"/>
      <c r="R18" s="86"/>
      <c r="S18" s="86"/>
      <c r="T18" s="86"/>
      <c r="U18" s="86"/>
      <c r="V18" s="86"/>
      <c r="W18" s="86"/>
      <c r="X18" s="86"/>
      <c r="Y18" s="86"/>
      <c r="Z18" s="86"/>
      <c r="AA18" s="86"/>
      <c r="AB18" s="86"/>
      <c r="AC18" s="86"/>
      <c r="AD18" s="86"/>
      <c r="AE18" s="86"/>
    </row>
    <row r="19" spans="1:31" ht="13.15" customHeight="1">
      <c r="A19" s="598"/>
      <c r="B19" s="610"/>
      <c r="C19" s="600"/>
      <c r="D19" s="611"/>
      <c r="E19" s="603"/>
      <c r="F19" s="603"/>
      <c r="G19" s="603"/>
      <c r="H19" s="603"/>
      <c r="I19" s="603"/>
      <c r="J19" s="603"/>
      <c r="K19" s="603"/>
      <c r="L19" s="603"/>
      <c r="M19" s="603"/>
      <c r="N19" s="603"/>
      <c r="O19" s="603"/>
      <c r="P19" s="618"/>
      <c r="Q19" s="601"/>
      <c r="R19" s="86"/>
      <c r="S19" s="86"/>
      <c r="T19" s="86"/>
      <c r="U19" s="86"/>
      <c r="V19" s="86"/>
      <c r="W19" s="86"/>
      <c r="X19" s="86"/>
      <c r="Y19" s="86"/>
      <c r="Z19" s="86"/>
      <c r="AA19" s="86"/>
      <c r="AB19" s="86"/>
      <c r="AC19" s="86"/>
      <c r="AD19" s="86"/>
      <c r="AE19" s="86"/>
    </row>
    <row r="20" spans="1:31" ht="26.65" customHeight="1">
      <c r="A20" s="598"/>
      <c r="B20" s="610"/>
      <c r="C20" s="1564" t="s">
        <v>377</v>
      </c>
      <c r="D20" s="1564"/>
      <c r="E20" s="1564"/>
      <c r="F20" s="1564"/>
      <c r="G20" s="1564"/>
      <c r="H20" s="1564"/>
      <c r="I20" s="1564"/>
      <c r="J20" s="1564"/>
      <c r="K20" s="1564"/>
      <c r="L20" s="1564"/>
      <c r="M20" s="1564"/>
      <c r="N20" s="1564"/>
      <c r="O20" s="1564"/>
      <c r="P20" s="1564"/>
      <c r="Q20" s="601"/>
      <c r="R20" s="86"/>
      <c r="S20" s="86"/>
      <c r="T20" s="86"/>
      <c r="U20" s="86"/>
      <c r="V20" s="86"/>
      <c r="W20" s="86"/>
      <c r="X20" s="86"/>
      <c r="Y20" s="86"/>
      <c r="Z20" s="86"/>
      <c r="AA20" s="86"/>
      <c r="AB20" s="86"/>
      <c r="AC20" s="86"/>
      <c r="AD20" s="86"/>
      <c r="AE20" s="86"/>
    </row>
    <row r="21" spans="1:31" ht="12.6" customHeight="1">
      <c r="A21" s="598"/>
      <c r="B21" s="610"/>
      <c r="C21" s="619"/>
      <c r="D21" s="607"/>
      <c r="E21" s="607"/>
      <c r="F21" s="607"/>
      <c r="G21" s="607"/>
      <c r="H21" s="607"/>
      <c r="I21" s="607"/>
      <c r="J21" s="607"/>
      <c r="K21" s="607"/>
      <c r="L21" s="607"/>
      <c r="M21" s="607"/>
      <c r="N21" s="607"/>
      <c r="O21" s="607"/>
      <c r="P21" s="620"/>
      <c r="Q21" s="601"/>
      <c r="R21" s="86"/>
      <c r="S21" s="86"/>
      <c r="T21" s="86"/>
      <c r="U21" s="86"/>
      <c r="V21" s="86"/>
      <c r="W21" s="86"/>
      <c r="X21" s="86"/>
      <c r="Y21" s="86"/>
      <c r="Z21" s="86"/>
      <c r="AA21" s="86"/>
      <c r="AB21" s="86"/>
      <c r="AC21" s="86"/>
      <c r="AD21" s="86"/>
      <c r="AE21" s="86"/>
    </row>
    <row r="22" spans="1:31">
      <c r="A22" s="598"/>
      <c r="B22" s="599"/>
      <c r="C22" s="1564" t="s">
        <v>216</v>
      </c>
      <c r="D22" s="1564"/>
      <c r="E22" s="1564"/>
      <c r="F22" s="1564"/>
      <c r="G22" s="1564"/>
      <c r="H22" s="1564"/>
      <c r="I22" s="1564"/>
      <c r="J22" s="1564"/>
      <c r="K22" s="1564"/>
      <c r="L22" s="1564"/>
      <c r="M22" s="1564"/>
      <c r="N22" s="1564"/>
      <c r="O22" s="1564"/>
      <c r="P22" s="1564"/>
      <c r="Q22" s="601"/>
      <c r="R22" s="86"/>
      <c r="S22" s="86"/>
      <c r="T22" s="86"/>
      <c r="U22" s="86"/>
      <c r="V22" s="86"/>
      <c r="W22" s="86"/>
      <c r="X22" s="86"/>
      <c r="Y22" s="86"/>
      <c r="Z22" s="86"/>
      <c r="AA22" s="86"/>
      <c r="AB22" s="86"/>
      <c r="AC22" s="86"/>
      <c r="AD22" s="86"/>
      <c r="AE22" s="86"/>
    </row>
    <row r="23" spans="1:31">
      <c r="A23" s="598"/>
      <c r="B23" s="599"/>
      <c r="C23" s="621"/>
      <c r="D23" s="621"/>
      <c r="E23" s="621"/>
      <c r="F23" s="621"/>
      <c r="G23" s="621"/>
      <c r="H23" s="621"/>
      <c r="I23" s="621"/>
      <c r="J23" s="621"/>
      <c r="K23" s="621"/>
      <c r="L23" s="621"/>
      <c r="M23" s="621"/>
      <c r="N23" s="621"/>
      <c r="O23" s="621"/>
      <c r="P23" s="621"/>
      <c r="Q23" s="601"/>
      <c r="R23" s="86"/>
      <c r="S23" s="86"/>
      <c r="T23" s="86"/>
      <c r="U23" s="86"/>
      <c r="V23" s="86"/>
      <c r="W23" s="86"/>
      <c r="X23" s="86"/>
      <c r="Y23" s="86"/>
      <c r="Z23" s="86"/>
      <c r="AA23" s="86"/>
      <c r="AB23" s="86"/>
      <c r="AC23" s="86"/>
      <c r="AD23" s="86"/>
      <c r="AE23" s="86"/>
    </row>
    <row r="24" spans="1:31" ht="13.15" customHeight="1">
      <c r="A24" s="598"/>
      <c r="B24" s="599"/>
      <c r="C24" s="600"/>
      <c r="D24" s="600"/>
      <c r="E24" s="600"/>
      <c r="F24" s="600"/>
      <c r="G24" s="600"/>
      <c r="H24" s="600"/>
      <c r="I24" s="600"/>
      <c r="J24" s="600"/>
      <c r="K24" s="600"/>
      <c r="L24" s="600"/>
      <c r="M24" s="600"/>
      <c r="N24" s="600"/>
      <c r="O24" s="600"/>
      <c r="P24" s="622"/>
      <c r="Q24" s="601"/>
      <c r="R24" s="86"/>
      <c r="S24" s="86"/>
      <c r="T24" s="86"/>
      <c r="U24" s="86"/>
      <c r="V24" s="86"/>
      <c r="W24" s="86"/>
      <c r="X24" s="86"/>
      <c r="Y24" s="86"/>
      <c r="Z24" s="86"/>
      <c r="AA24" s="86"/>
      <c r="AB24" s="86"/>
      <c r="AC24" s="86"/>
      <c r="AD24" s="86"/>
      <c r="AE24" s="86"/>
    </row>
    <row r="25" spans="1:31" s="45" customFormat="1" ht="25.9" customHeight="1">
      <c r="A25" s="623"/>
      <c r="B25" s="624" t="s">
        <v>369</v>
      </c>
      <c r="C25" s="1320" t="s">
        <v>582</v>
      </c>
      <c r="D25" s="1320"/>
      <c r="E25" s="1320"/>
      <c r="F25" s="1320"/>
      <c r="G25" s="1320"/>
      <c r="H25" s="1320"/>
      <c r="I25" s="1320"/>
      <c r="J25" s="1320"/>
      <c r="K25" s="1320"/>
      <c r="L25" s="1320"/>
      <c r="M25" s="1320"/>
      <c r="N25" s="1320"/>
      <c r="O25" s="1320"/>
      <c r="P25" s="1320"/>
      <c r="Q25" s="625"/>
    </row>
    <row r="26" spans="1:31" ht="7.15" customHeight="1">
      <c r="A26" s="598"/>
      <c r="B26" s="624"/>
      <c r="C26" s="626"/>
      <c r="D26" s="627"/>
      <c r="E26" s="627"/>
      <c r="F26" s="627"/>
      <c r="G26" s="627"/>
      <c r="H26" s="627"/>
      <c r="I26" s="627"/>
      <c r="J26" s="627"/>
      <c r="K26" s="627"/>
      <c r="L26" s="627"/>
      <c r="M26" s="627"/>
      <c r="N26" s="627"/>
      <c r="O26" s="627"/>
      <c r="P26" s="612"/>
      <c r="Q26" s="601"/>
      <c r="R26" s="86"/>
      <c r="S26" s="86"/>
      <c r="T26" s="86"/>
      <c r="U26" s="86"/>
      <c r="V26" s="86"/>
      <c r="W26" s="86"/>
      <c r="X26" s="86"/>
      <c r="Y26" s="86"/>
      <c r="Z26" s="86"/>
      <c r="AA26" s="86"/>
      <c r="AB26" s="86"/>
      <c r="AC26" s="86"/>
      <c r="AD26" s="86"/>
      <c r="AE26" s="86"/>
    </row>
    <row r="27" spans="1:31" ht="27" customHeight="1">
      <c r="A27" s="598"/>
      <c r="B27" s="628"/>
      <c r="C27" s="1566" t="s">
        <v>511</v>
      </c>
      <c r="D27" s="1566"/>
      <c r="E27" s="1566"/>
      <c r="F27" s="1566"/>
      <c r="G27" s="1566"/>
      <c r="H27" s="1566"/>
      <c r="I27" s="1566"/>
      <c r="J27" s="1566"/>
      <c r="K27" s="1566"/>
      <c r="L27" s="1566"/>
      <c r="M27" s="1566"/>
      <c r="N27" s="1566"/>
      <c r="O27" s="1566"/>
      <c r="P27" s="1566"/>
      <c r="Q27" s="629"/>
    </row>
    <row r="28" spans="1:31" ht="12.75" customHeight="1">
      <c r="A28" s="598"/>
      <c r="B28" s="628"/>
      <c r="C28" s="514"/>
      <c r="D28" s="514"/>
      <c r="E28" s="514"/>
      <c r="F28" s="514"/>
      <c r="G28" s="514"/>
      <c r="H28" s="514"/>
      <c r="I28" s="514"/>
      <c r="J28" s="514"/>
      <c r="K28" s="514"/>
      <c r="L28" s="514"/>
      <c r="M28" s="514"/>
      <c r="N28" s="514"/>
      <c r="O28" s="514"/>
      <c r="P28" s="514"/>
      <c r="Q28" s="629"/>
    </row>
    <row r="29" spans="1:31">
      <c r="A29" s="598"/>
      <c r="B29" s="624"/>
      <c r="C29" s="626"/>
      <c r="D29" s="627"/>
      <c r="E29" s="627"/>
      <c r="F29" s="627"/>
      <c r="G29" s="627"/>
      <c r="H29" s="627"/>
      <c r="I29" s="627"/>
      <c r="J29" s="627"/>
      <c r="K29" s="627"/>
      <c r="L29" s="627"/>
      <c r="M29" s="627"/>
      <c r="N29" s="627"/>
      <c r="O29" s="627"/>
      <c r="P29" s="612"/>
      <c r="Q29" s="601"/>
      <c r="R29" s="86"/>
      <c r="S29" s="86"/>
      <c r="T29" s="86"/>
      <c r="U29" s="86"/>
      <c r="V29" s="86"/>
      <c r="W29" s="86"/>
      <c r="X29" s="86"/>
      <c r="Y29" s="86"/>
      <c r="Z29" s="86"/>
      <c r="AA29" s="86"/>
      <c r="AB29" s="86"/>
      <c r="AC29" s="86"/>
      <c r="AD29" s="86"/>
      <c r="AE29" s="86"/>
    </row>
    <row r="30" spans="1:31" s="45" customFormat="1" ht="15.4" customHeight="1">
      <c r="A30" s="623"/>
      <c r="B30" s="630" t="s">
        <v>120</v>
      </c>
      <c r="C30" s="631" t="s">
        <v>583</v>
      </c>
      <c r="D30" s="631"/>
      <c r="E30" s="631"/>
      <c r="F30" s="631"/>
      <c r="G30" s="631"/>
      <c r="H30" s="631"/>
      <c r="I30" s="631"/>
      <c r="J30" s="631"/>
      <c r="K30" s="631"/>
      <c r="L30" s="1568"/>
      <c r="M30" s="1568"/>
      <c r="N30" s="1568"/>
      <c r="O30" s="1568"/>
      <c r="P30" s="632"/>
      <c r="Q30" s="625"/>
    </row>
    <row r="31" spans="1:31" ht="7.15" customHeight="1">
      <c r="A31" s="598"/>
      <c r="B31" s="624"/>
      <c r="C31" s="603"/>
      <c r="D31" s="604"/>
      <c r="E31" s="604"/>
      <c r="F31" s="604"/>
      <c r="G31" s="604"/>
      <c r="H31" s="604"/>
      <c r="I31" s="604"/>
      <c r="J31" s="604"/>
      <c r="K31" s="604"/>
      <c r="L31" s="604"/>
      <c r="M31" s="604"/>
      <c r="N31" s="604"/>
      <c r="O31" s="604"/>
      <c r="P31" s="600"/>
      <c r="Q31" s="601"/>
      <c r="R31" s="86"/>
      <c r="S31" s="86"/>
      <c r="T31" s="86"/>
      <c r="U31" s="86"/>
      <c r="V31" s="86"/>
      <c r="W31" s="86"/>
      <c r="X31" s="86"/>
      <c r="Y31" s="86"/>
      <c r="Z31" s="86"/>
      <c r="AA31" s="86"/>
      <c r="AB31" s="86"/>
      <c r="AC31" s="86"/>
      <c r="AD31" s="86"/>
      <c r="AE31" s="86"/>
    </row>
    <row r="32" spans="1:31" s="42" customFormat="1" ht="15.75" customHeight="1">
      <c r="A32" s="633"/>
      <c r="B32" s="614"/>
      <c r="C32" s="634"/>
      <c r="D32" s="1569" t="s">
        <v>512</v>
      </c>
      <c r="E32" s="1569"/>
      <c r="F32" s="1569"/>
      <c r="G32" s="1569"/>
      <c r="H32" s="1569"/>
      <c r="I32" s="1569"/>
      <c r="J32" s="1569"/>
      <c r="K32" s="1569"/>
      <c r="L32" s="1569"/>
      <c r="M32" s="1569"/>
      <c r="N32" s="1569"/>
      <c r="O32" s="1569"/>
      <c r="P32" s="1569"/>
      <c r="Q32" s="635"/>
    </row>
    <row r="33" spans="1:17" s="140" customFormat="1" ht="6" customHeight="1">
      <c r="A33" s="613"/>
      <c r="B33" s="614"/>
      <c r="C33" s="615"/>
      <c r="D33" s="636"/>
      <c r="E33" s="636"/>
      <c r="F33" s="636"/>
      <c r="G33" s="636"/>
      <c r="H33" s="636"/>
      <c r="I33" s="636"/>
      <c r="J33" s="636"/>
      <c r="K33" s="636"/>
      <c r="L33" s="636"/>
      <c r="M33" s="636"/>
      <c r="N33" s="636"/>
      <c r="O33" s="636"/>
      <c r="P33" s="636"/>
      <c r="Q33" s="617"/>
    </row>
    <row r="34" spans="1:17" s="42" customFormat="1" ht="39.75" customHeight="1">
      <c r="A34" s="633"/>
      <c r="B34" s="614"/>
      <c r="C34" s="634"/>
      <c r="D34" s="1566" t="s">
        <v>513</v>
      </c>
      <c r="E34" s="1566"/>
      <c r="F34" s="1566"/>
      <c r="G34" s="1566"/>
      <c r="H34" s="1566"/>
      <c r="I34" s="1566"/>
      <c r="J34" s="1566"/>
      <c r="K34" s="1566"/>
      <c r="L34" s="1566"/>
      <c r="M34" s="1566"/>
      <c r="N34" s="1566"/>
      <c r="O34" s="1566"/>
      <c r="P34" s="1566"/>
      <c r="Q34" s="635"/>
    </row>
    <row r="35" spans="1:17" s="140" customFormat="1" ht="6" customHeight="1">
      <c r="A35" s="613"/>
      <c r="B35" s="614"/>
      <c r="C35" s="615"/>
      <c r="D35" s="636"/>
      <c r="E35" s="636"/>
      <c r="F35" s="636"/>
      <c r="G35" s="636"/>
      <c r="H35" s="636"/>
      <c r="I35" s="636"/>
      <c r="J35" s="636"/>
      <c r="K35" s="636"/>
      <c r="L35" s="636"/>
      <c r="M35" s="636"/>
      <c r="N35" s="636"/>
      <c r="O35" s="636"/>
      <c r="P35" s="636"/>
      <c r="Q35" s="617"/>
    </row>
    <row r="36" spans="1:17" s="42" customFormat="1" ht="30" customHeight="1">
      <c r="A36" s="633"/>
      <c r="B36" s="614"/>
      <c r="C36" s="634"/>
      <c r="D36" s="1566" t="s">
        <v>489</v>
      </c>
      <c r="E36" s="1566"/>
      <c r="F36" s="1566"/>
      <c r="G36" s="1566"/>
      <c r="H36" s="1566"/>
      <c r="I36" s="1566"/>
      <c r="J36" s="1566"/>
      <c r="K36" s="1566"/>
      <c r="L36" s="1566"/>
      <c r="M36" s="1566"/>
      <c r="N36" s="1566"/>
      <c r="O36" s="1566"/>
      <c r="P36" s="1566"/>
      <c r="Q36" s="635"/>
    </row>
    <row r="37" spans="1:17">
      <c r="A37" s="598"/>
      <c r="B37" s="637"/>
      <c r="C37" s="406"/>
      <c r="D37" s="406"/>
      <c r="E37" s="406"/>
      <c r="F37" s="406"/>
      <c r="G37" s="406"/>
      <c r="H37" s="406"/>
      <c r="I37" s="406"/>
      <c r="J37" s="406"/>
      <c r="K37" s="406"/>
      <c r="L37" s="406"/>
      <c r="M37" s="406"/>
      <c r="N37" s="406"/>
      <c r="O37" s="406"/>
      <c r="P37" s="406"/>
      <c r="Q37" s="629"/>
    </row>
    <row r="38" spans="1:17">
      <c r="A38" s="598"/>
      <c r="B38" s="637"/>
      <c r="C38" s="406"/>
      <c r="D38" s="406"/>
      <c r="E38" s="406"/>
      <c r="F38" s="406"/>
      <c r="G38" s="406"/>
      <c r="H38" s="406"/>
      <c r="I38" s="406"/>
      <c r="J38" s="406"/>
      <c r="K38" s="406"/>
      <c r="L38" s="406"/>
      <c r="M38" s="406"/>
      <c r="N38" s="406"/>
      <c r="O38" s="406"/>
      <c r="P38" s="406"/>
      <c r="Q38" s="629"/>
    </row>
    <row r="39" spans="1:17">
      <c r="A39" s="598"/>
      <c r="B39" s="637" t="s">
        <v>123</v>
      </c>
      <c r="C39" s="1567" t="s">
        <v>584</v>
      </c>
      <c r="D39" s="1567"/>
      <c r="E39" s="1567"/>
      <c r="F39" s="1567"/>
      <c r="G39" s="1567"/>
      <c r="H39" s="1567"/>
      <c r="I39" s="1567"/>
      <c r="J39" s="1567"/>
      <c r="K39" s="1567"/>
      <c r="L39" s="1567"/>
      <c r="M39" s="1567"/>
      <c r="N39" s="1567"/>
      <c r="O39" s="1567"/>
      <c r="P39" s="1567"/>
      <c r="Q39" s="629"/>
    </row>
    <row r="40" spans="1:17" ht="9" customHeight="1">
      <c r="A40" s="598"/>
      <c r="B40" s="406"/>
      <c r="C40" s="638"/>
      <c r="D40" s="406"/>
      <c r="E40" s="406"/>
      <c r="F40" s="406"/>
      <c r="G40" s="406"/>
      <c r="H40" s="406"/>
      <c r="I40" s="406"/>
      <c r="J40" s="406"/>
      <c r="K40" s="406"/>
      <c r="L40" s="406"/>
      <c r="M40" s="406"/>
      <c r="N40" s="406"/>
      <c r="O40" s="406"/>
      <c r="P40" s="406"/>
      <c r="Q40" s="629"/>
    </row>
    <row r="41" spans="1:17" ht="16.5" customHeight="1">
      <c r="A41" s="598"/>
      <c r="B41" s="406"/>
      <c r="C41" s="639"/>
      <c r="D41" s="640" t="s">
        <v>1</v>
      </c>
      <c r="E41" s="1505" t="s">
        <v>535</v>
      </c>
      <c r="F41" s="1505"/>
      <c r="G41" s="1505"/>
      <c r="H41" s="1505"/>
      <c r="I41" s="1505"/>
      <c r="J41" s="1505"/>
      <c r="K41" s="1505"/>
      <c r="L41" s="1505"/>
      <c r="M41" s="1505"/>
      <c r="N41" s="1505"/>
      <c r="O41" s="1505"/>
      <c r="P41" s="1505"/>
      <c r="Q41" s="629"/>
    </row>
    <row r="42" spans="1:17" s="140" customFormat="1" ht="6" customHeight="1">
      <c r="A42" s="613"/>
      <c r="B42" s="614"/>
      <c r="C42" s="615"/>
      <c r="D42" s="636"/>
      <c r="E42" s="636"/>
      <c r="F42" s="636"/>
      <c r="G42" s="636"/>
      <c r="H42" s="636"/>
      <c r="I42" s="636"/>
      <c r="J42" s="636"/>
      <c r="K42" s="636"/>
      <c r="L42" s="636"/>
      <c r="M42" s="636"/>
      <c r="N42" s="636"/>
      <c r="O42" s="636"/>
      <c r="P42" s="636"/>
      <c r="Q42" s="617"/>
    </row>
    <row r="43" spans="1:17" ht="16.5" customHeight="1">
      <c r="A43" s="598"/>
      <c r="B43" s="406"/>
      <c r="C43" s="639"/>
      <c r="D43" s="640" t="s">
        <v>2</v>
      </c>
      <c r="E43" s="1505" t="s">
        <v>536</v>
      </c>
      <c r="F43" s="1505"/>
      <c r="G43" s="1505"/>
      <c r="H43" s="1505"/>
      <c r="I43" s="1505"/>
      <c r="J43" s="1505"/>
      <c r="K43" s="1505"/>
      <c r="L43" s="1505"/>
      <c r="M43" s="1505"/>
      <c r="N43" s="1505"/>
      <c r="O43" s="1505"/>
      <c r="P43" s="1505"/>
      <c r="Q43" s="629"/>
    </row>
    <row r="44" spans="1:17">
      <c r="A44" s="598"/>
      <c r="B44" s="637"/>
      <c r="C44" s="406"/>
      <c r="D44" s="406"/>
      <c r="E44" s="406"/>
      <c r="F44" s="406"/>
      <c r="G44" s="406"/>
      <c r="H44" s="406"/>
      <c r="I44" s="406"/>
      <c r="J44" s="406"/>
      <c r="K44" s="406"/>
      <c r="L44" s="406"/>
      <c r="M44" s="406"/>
      <c r="N44" s="406"/>
      <c r="O44" s="406"/>
      <c r="P44" s="406"/>
      <c r="Q44" s="629"/>
    </row>
    <row r="45" spans="1:17">
      <c r="A45" s="598"/>
      <c r="B45" s="637"/>
      <c r="C45" s="406"/>
      <c r="D45" s="406"/>
      <c r="E45" s="406"/>
      <c r="F45" s="406"/>
      <c r="G45" s="406"/>
      <c r="H45" s="406"/>
      <c r="I45" s="406"/>
      <c r="J45" s="406"/>
      <c r="K45" s="406"/>
      <c r="L45" s="406"/>
      <c r="M45" s="406"/>
      <c r="N45" s="406"/>
      <c r="O45" s="406"/>
      <c r="P45" s="406"/>
      <c r="Q45" s="629"/>
    </row>
    <row r="46" spans="1:17" s="77" customFormat="1">
      <c r="A46" s="641"/>
      <c r="B46" s="642" t="s">
        <v>166</v>
      </c>
      <c r="C46" s="1344" t="s">
        <v>300</v>
      </c>
      <c r="D46" s="1344"/>
      <c r="E46" s="1344"/>
      <c r="F46" s="1344"/>
      <c r="G46" s="1344"/>
      <c r="H46" s="1344"/>
      <c r="I46" s="1344"/>
      <c r="J46" s="1344"/>
      <c r="K46" s="1344"/>
      <c r="L46" s="1344"/>
      <c r="M46" s="1344"/>
      <c r="N46" s="1344"/>
      <c r="O46" s="1344"/>
      <c r="P46" s="1344"/>
      <c r="Q46" s="643"/>
    </row>
    <row r="47" spans="1:17" s="77" customFormat="1">
      <c r="A47" s="641"/>
      <c r="B47" s="642"/>
      <c r="C47" s="502"/>
      <c r="D47" s="502"/>
      <c r="E47" s="502"/>
      <c r="F47" s="502"/>
      <c r="G47" s="502"/>
      <c r="H47" s="502"/>
      <c r="I47" s="502"/>
      <c r="J47" s="502"/>
      <c r="K47" s="502"/>
      <c r="L47" s="502"/>
      <c r="M47" s="502"/>
      <c r="N47" s="502"/>
      <c r="O47" s="502"/>
      <c r="P47" s="502"/>
      <c r="Q47" s="643"/>
    </row>
    <row r="48" spans="1:17" ht="24.75" customHeight="1">
      <c r="A48" s="598"/>
      <c r="B48" s="644"/>
      <c r="C48" s="1565" t="s">
        <v>761</v>
      </c>
      <c r="D48" s="1565"/>
      <c r="E48" s="1565"/>
      <c r="F48" s="1565"/>
      <c r="G48" s="1565"/>
      <c r="H48" s="1565"/>
      <c r="I48" s="1565"/>
      <c r="J48" s="1565"/>
      <c r="K48" s="1565"/>
      <c r="L48" s="1565"/>
      <c r="M48" s="1565"/>
      <c r="N48" s="1565"/>
      <c r="O48" s="1565"/>
      <c r="P48" s="1565"/>
      <c r="Q48" s="629"/>
    </row>
    <row r="49" spans="1:17" s="147" customFormat="1">
      <c r="A49" s="598"/>
      <c r="B49" s="644"/>
      <c r="C49" s="649"/>
      <c r="D49" s="649"/>
      <c r="E49" s="649"/>
      <c r="F49" s="649"/>
      <c r="G49" s="649"/>
      <c r="H49" s="649"/>
      <c r="I49" s="649"/>
      <c r="J49" s="649"/>
      <c r="K49" s="649"/>
      <c r="L49" s="649"/>
      <c r="M49" s="649"/>
      <c r="N49" s="649"/>
      <c r="O49" s="649"/>
      <c r="P49" s="649"/>
      <c r="Q49" s="629"/>
    </row>
    <row r="50" spans="1:17" s="147" customFormat="1">
      <c r="A50" s="598"/>
      <c r="B50" s="644"/>
      <c r="C50" s="649"/>
      <c r="D50" s="649"/>
      <c r="E50" s="649"/>
      <c r="F50" s="649"/>
      <c r="G50" s="649"/>
      <c r="H50" s="649"/>
      <c r="I50" s="649"/>
      <c r="J50" s="649"/>
      <c r="K50" s="649"/>
      <c r="L50" s="649"/>
      <c r="M50" s="649"/>
      <c r="N50" s="649"/>
      <c r="O50" s="649"/>
      <c r="P50" s="649"/>
      <c r="Q50" s="629"/>
    </row>
    <row r="51" spans="1:17" s="147" customFormat="1">
      <c r="A51" s="598"/>
      <c r="B51" s="644"/>
      <c r="C51" s="649"/>
      <c r="D51" s="649"/>
      <c r="E51" s="649"/>
      <c r="F51" s="649"/>
      <c r="G51" s="649"/>
      <c r="H51" s="649"/>
      <c r="I51" s="649"/>
      <c r="J51" s="649"/>
      <c r="K51" s="649"/>
      <c r="L51" s="649"/>
      <c r="M51" s="649"/>
      <c r="N51" s="649"/>
      <c r="O51" s="649"/>
      <c r="P51" s="649"/>
      <c r="Q51" s="629"/>
    </row>
    <row r="52" spans="1:17">
      <c r="A52" s="645"/>
      <c r="B52" s="646"/>
      <c r="C52" s="647"/>
      <c r="D52" s="647"/>
      <c r="E52" s="647"/>
      <c r="F52" s="647"/>
      <c r="G52" s="647"/>
      <c r="H52" s="647"/>
      <c r="I52" s="647"/>
      <c r="J52" s="647"/>
      <c r="K52" s="647"/>
      <c r="L52" s="647"/>
      <c r="M52" s="647"/>
      <c r="N52" s="647"/>
      <c r="O52" s="647"/>
      <c r="P52" s="647"/>
      <c r="Q52" s="648"/>
    </row>
  </sheetData>
  <sheetProtection algorithmName="SHA-512" hashValue="GEbgyA6GLeFhoxTkIl/D3xs7btjx+RDRnr5oyRgC0GFDIcFTBEsPVhGacDsDOy+C0WdVMSkZDfxD5bSMFjp6Rw==" saltValue="WrbgWRbE340oCyBHbx5MhQ==" spinCount="100000" sheet="1" selectLockedCells="1"/>
  <mergeCells count="16">
    <mergeCell ref="C48:P48"/>
    <mergeCell ref="C46:P46"/>
    <mergeCell ref="C25:P25"/>
    <mergeCell ref="C27:P27"/>
    <mergeCell ref="D36:P36"/>
    <mergeCell ref="C39:P39"/>
    <mergeCell ref="E41:P41"/>
    <mergeCell ref="E43:P43"/>
    <mergeCell ref="L30:O30"/>
    <mergeCell ref="D32:P32"/>
    <mergeCell ref="D34:P34"/>
    <mergeCell ref="C4:O4"/>
    <mergeCell ref="D6:O6"/>
    <mergeCell ref="C12:P12"/>
    <mergeCell ref="C20:P20"/>
    <mergeCell ref="C22:P22"/>
  </mergeCells>
  <printOptions horizontalCentered="1"/>
  <pageMargins left="0.5" right="0.5" top="0.5" bottom="0.5" header="0.3" footer="0.3"/>
  <pageSetup firstPageNumber="4" orientation="portrait" r:id="rId1"/>
  <headerFooter>
    <oddFooter>&amp;L&amp;"Calibri,Regular"&amp;8CDBG-DR / NSP Restore Riverview Offsite RFP&amp;C&amp;12 &amp;10 15&amp;R&amp;"Calibri,Regular"&amp;8 2/2021</oddFooter>
  </headerFooter>
  <ignoredErrors>
    <ignoredError sqref="B29 B31:B32 B26:B27"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44385" r:id="rId4" name="Check Box 1">
              <controlPr defaultSize="0" autoFill="0" autoLine="0" autoPict="0">
                <anchor moveWithCells="1">
                  <from>
                    <xdr:col>1</xdr:col>
                    <xdr:colOff>209550</xdr:colOff>
                    <xdr:row>39</xdr:row>
                    <xdr:rowOff>76200</xdr:rowOff>
                  </from>
                  <to>
                    <xdr:col>3</xdr:col>
                    <xdr:colOff>9525</xdr:colOff>
                    <xdr:row>42</xdr:row>
                    <xdr:rowOff>9525</xdr:rowOff>
                  </to>
                </anchor>
              </controlPr>
            </control>
          </mc:Choice>
        </mc:AlternateContent>
        <mc:AlternateContent xmlns:mc="http://schemas.openxmlformats.org/markup-compatibility/2006">
          <mc:Choice Requires="x14">
            <control shapeId="144386" r:id="rId5" name="Check Box 2">
              <controlPr defaultSize="0" autoFill="0" autoLine="0" autoPict="0">
                <anchor moveWithCells="1">
                  <from>
                    <xdr:col>1</xdr:col>
                    <xdr:colOff>219075</xdr:colOff>
                    <xdr:row>41</xdr:row>
                    <xdr:rowOff>28575</xdr:rowOff>
                  </from>
                  <to>
                    <xdr:col>3</xdr:col>
                    <xdr:colOff>19050</xdr:colOff>
                    <xdr:row>43</xdr:row>
                    <xdr:rowOff>76200</xdr:rowOff>
                  </to>
                </anchor>
              </controlPr>
            </control>
          </mc:Choice>
        </mc:AlternateContent>
        <mc:AlternateContent xmlns:mc="http://schemas.openxmlformats.org/markup-compatibility/2006">
          <mc:Choice Requires="x14">
            <control shapeId="144392" r:id="rId6" name="Check Box 8">
              <controlPr defaultSize="0" autoFill="0" autoLine="0" autoPict="0">
                <anchor moveWithCells="1">
                  <from>
                    <xdr:col>1</xdr:col>
                    <xdr:colOff>209550</xdr:colOff>
                    <xdr:row>30</xdr:row>
                    <xdr:rowOff>47625</xdr:rowOff>
                  </from>
                  <to>
                    <xdr:col>3</xdr:col>
                    <xdr:colOff>47625</xdr:colOff>
                    <xdr:row>32</xdr:row>
                    <xdr:rowOff>19050</xdr:rowOff>
                  </to>
                </anchor>
              </controlPr>
            </control>
          </mc:Choice>
        </mc:AlternateContent>
        <mc:AlternateContent xmlns:mc="http://schemas.openxmlformats.org/markup-compatibility/2006">
          <mc:Choice Requires="x14">
            <control shapeId="144393" r:id="rId7" name="Check Box 9">
              <controlPr defaultSize="0" autoFill="0" autoLine="0" autoPict="0">
                <anchor moveWithCells="1">
                  <from>
                    <xdr:col>1</xdr:col>
                    <xdr:colOff>209550</xdr:colOff>
                    <xdr:row>33</xdr:row>
                    <xdr:rowOff>76200</xdr:rowOff>
                  </from>
                  <to>
                    <xdr:col>3</xdr:col>
                    <xdr:colOff>9525</xdr:colOff>
                    <xdr:row>33</xdr:row>
                    <xdr:rowOff>438150</xdr:rowOff>
                  </to>
                </anchor>
              </controlPr>
            </control>
          </mc:Choice>
        </mc:AlternateContent>
        <mc:AlternateContent xmlns:mc="http://schemas.openxmlformats.org/markup-compatibility/2006">
          <mc:Choice Requires="x14">
            <control shapeId="144394" r:id="rId8" name="Check Box 10">
              <controlPr defaultSize="0" autoFill="0" autoLine="0" autoPict="0">
                <anchor moveWithCells="1">
                  <from>
                    <xdr:col>1</xdr:col>
                    <xdr:colOff>200025</xdr:colOff>
                    <xdr:row>34</xdr:row>
                    <xdr:rowOff>9525</xdr:rowOff>
                  </from>
                  <to>
                    <xdr:col>3</xdr:col>
                    <xdr:colOff>0</xdr:colOff>
                    <xdr:row>36</xdr:row>
                    <xdr:rowOff>28575</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8">
    <pageSetUpPr fitToPage="1"/>
  </sheetPr>
  <dimension ref="A1:O55"/>
  <sheetViews>
    <sheetView showGridLines="0" zoomScaleNormal="100" workbookViewId="0">
      <selection activeCell="B10" sqref="B10:K10"/>
    </sheetView>
  </sheetViews>
  <sheetFormatPr defaultColWidth="8.7109375" defaultRowHeight="12.75"/>
  <cols>
    <col min="1" max="1" width="2.7109375" style="76" bestFit="1" customWidth="1"/>
    <col min="2" max="3" width="4" style="76" customWidth="1"/>
    <col min="4" max="4" width="2.7109375" style="76" customWidth="1"/>
    <col min="5" max="5" width="3.7109375" style="76" customWidth="1"/>
    <col min="6" max="6" width="30.7109375" style="76" customWidth="1"/>
    <col min="7" max="7" width="2.28515625" style="76" customWidth="1"/>
    <col min="8" max="8" width="25.7109375" style="76" customWidth="1"/>
    <col min="9" max="9" width="2.7109375" style="76" customWidth="1"/>
    <col min="10" max="10" width="3.7109375" style="76" customWidth="1"/>
    <col min="11" max="11" width="22.140625" style="76" customWidth="1"/>
    <col min="12" max="12" width="3.140625" style="74" customWidth="1"/>
    <col min="13" max="16384" width="8.7109375" style="74"/>
  </cols>
  <sheetData>
    <row r="1" spans="1:15" ht="9.75" customHeight="1">
      <c r="A1" s="570"/>
      <c r="B1" s="571"/>
      <c r="C1" s="571"/>
      <c r="D1" s="571"/>
      <c r="E1" s="571"/>
      <c r="F1" s="571"/>
      <c r="G1" s="571"/>
      <c r="H1" s="571"/>
      <c r="I1" s="571"/>
      <c r="J1" s="571"/>
      <c r="K1" s="571"/>
      <c r="L1" s="572"/>
    </row>
    <row r="2" spans="1:15" ht="15.75">
      <c r="A2" s="1570" t="s">
        <v>321</v>
      </c>
      <c r="B2" s="1571"/>
      <c r="C2" s="1571"/>
      <c r="D2" s="1571"/>
      <c r="E2" s="1571"/>
      <c r="F2" s="1571"/>
      <c r="G2" s="1571"/>
      <c r="H2" s="1571"/>
      <c r="I2" s="1571"/>
      <c r="J2" s="1571"/>
      <c r="K2" s="1571"/>
      <c r="L2" s="573"/>
    </row>
    <row r="3" spans="1:15" ht="20.25" customHeight="1">
      <c r="A3" s="574"/>
      <c r="B3" s="515"/>
      <c r="C3" s="515"/>
      <c r="D3" s="515"/>
      <c r="E3" s="515"/>
      <c r="F3" s="575"/>
      <c r="G3" s="515"/>
      <c r="H3" s="515"/>
      <c r="I3" s="515"/>
      <c r="J3" s="515"/>
      <c r="K3" s="515"/>
      <c r="L3" s="573"/>
    </row>
    <row r="4" spans="1:15">
      <c r="A4" s="574"/>
      <c r="B4" s="1344" t="s">
        <v>322</v>
      </c>
      <c r="C4" s="1344"/>
      <c r="D4" s="1344"/>
      <c r="E4" s="1344"/>
      <c r="F4" s="1344"/>
      <c r="G4" s="1344"/>
      <c r="H4" s="1344"/>
      <c r="I4" s="363"/>
      <c r="J4" s="363"/>
      <c r="K4" s="515"/>
      <c r="L4" s="573"/>
    </row>
    <row r="5" spans="1:15" ht="9.9499999999999993" customHeight="1">
      <c r="A5" s="574"/>
      <c r="B5" s="515"/>
      <c r="C5" s="515"/>
      <c r="D5" s="515"/>
      <c r="E5" s="515"/>
      <c r="F5" s="575"/>
      <c r="G5" s="515"/>
      <c r="H5" s="515"/>
      <c r="I5" s="515"/>
      <c r="J5" s="515"/>
      <c r="K5" s="515"/>
      <c r="L5" s="573"/>
    </row>
    <row r="6" spans="1:15" ht="23.25" customHeight="1">
      <c r="A6" s="574"/>
      <c r="B6" s="1423" t="s">
        <v>556</v>
      </c>
      <c r="C6" s="1423"/>
      <c r="D6" s="1423"/>
      <c r="E6" s="1423"/>
      <c r="F6" s="1423"/>
      <c r="G6" s="1423"/>
      <c r="H6" s="1423"/>
      <c r="I6" s="1423"/>
      <c r="J6" s="1423"/>
      <c r="K6" s="1423"/>
      <c r="L6" s="573"/>
    </row>
    <row r="7" spans="1:15" ht="9.9499999999999993" customHeight="1">
      <c r="A7" s="574"/>
      <c r="B7" s="515"/>
      <c r="C7" s="515"/>
      <c r="D7" s="515"/>
      <c r="E7" s="515"/>
      <c r="F7" s="577"/>
      <c r="G7" s="515"/>
      <c r="H7" s="515"/>
      <c r="I7" s="515"/>
      <c r="J7" s="515"/>
      <c r="K7" s="515"/>
      <c r="L7" s="573"/>
    </row>
    <row r="8" spans="1:15" s="76" customFormat="1" ht="53.25" customHeight="1">
      <c r="A8" s="574"/>
      <c r="B8" s="1423" t="s">
        <v>323</v>
      </c>
      <c r="C8" s="1423"/>
      <c r="D8" s="1423"/>
      <c r="E8" s="1423"/>
      <c r="F8" s="1423"/>
      <c r="G8" s="1423"/>
      <c r="H8" s="1423"/>
      <c r="I8" s="1423"/>
      <c r="J8" s="1423"/>
      <c r="K8" s="1423"/>
      <c r="L8" s="578"/>
    </row>
    <row r="9" spans="1:15" s="76" customFormat="1" ht="3.75" customHeight="1">
      <c r="A9" s="574"/>
      <c r="B9" s="502"/>
      <c r="C9" s="502"/>
      <c r="D9" s="502"/>
      <c r="E9" s="502"/>
      <c r="F9" s="502"/>
      <c r="G9" s="502"/>
      <c r="H9" s="502"/>
      <c r="I9" s="502"/>
      <c r="J9" s="502"/>
      <c r="K9" s="515"/>
      <c r="L9" s="578"/>
    </row>
    <row r="10" spans="1:15" ht="20.25" customHeight="1">
      <c r="A10" s="574"/>
      <c r="B10" s="1573"/>
      <c r="C10" s="1574"/>
      <c r="D10" s="1574"/>
      <c r="E10" s="1574"/>
      <c r="F10" s="1574"/>
      <c r="G10" s="1574"/>
      <c r="H10" s="1574"/>
      <c r="I10" s="1574"/>
      <c r="J10" s="1574"/>
      <c r="K10" s="1575"/>
      <c r="L10" s="573"/>
    </row>
    <row r="11" spans="1:15" ht="31.5" customHeight="1">
      <c r="A11" s="574"/>
      <c r="B11" s="1356" t="s">
        <v>557</v>
      </c>
      <c r="C11" s="1356"/>
      <c r="D11" s="1356"/>
      <c r="E11" s="1356"/>
      <c r="F11" s="1356"/>
      <c r="G11" s="1356"/>
      <c r="H11" s="1356"/>
      <c r="I11" s="1356"/>
      <c r="J11" s="1356"/>
      <c r="K11" s="1356"/>
      <c r="L11" s="573"/>
      <c r="O11" s="74" t="s">
        <v>40</v>
      </c>
    </row>
    <row r="12" spans="1:15" ht="20.25" customHeight="1">
      <c r="A12" s="574"/>
      <c r="B12" s="1342" t="s">
        <v>325</v>
      </c>
      <c r="C12" s="1342"/>
      <c r="D12" s="502"/>
      <c r="E12" s="1576" t="str">
        <f>IF('Pg. 1 Owner-Dev Info.'!E12="","",'Pg. 1 Owner-Dev Info.'!E12)</f>
        <v xml:space="preserve"> </v>
      </c>
      <c r="F12" s="1577"/>
      <c r="G12" s="502" t="s">
        <v>326</v>
      </c>
      <c r="H12" s="1576" t="str">
        <f>IF('Pg. 1 Owner-Dev Info.'!J14="","",'Pg. 1 Owner-Dev Info.'!J14)</f>
        <v xml:space="preserve"> </v>
      </c>
      <c r="I12" s="1577"/>
      <c r="J12" s="502" t="s">
        <v>326</v>
      </c>
      <c r="K12" s="913" t="s">
        <v>755</v>
      </c>
      <c r="L12" s="573"/>
    </row>
    <row r="13" spans="1:15" ht="20.25" customHeight="1">
      <c r="A13" s="574"/>
      <c r="B13" s="1362" t="s">
        <v>558</v>
      </c>
      <c r="C13" s="1362"/>
      <c r="D13" s="1362"/>
      <c r="E13" s="1362"/>
      <c r="F13" s="1362"/>
      <c r="G13" s="1362"/>
      <c r="H13" s="1362"/>
      <c r="I13" s="1362"/>
      <c r="J13" s="1362"/>
      <c r="K13" s="1362"/>
      <c r="L13" s="573"/>
    </row>
    <row r="14" spans="1:15" ht="9.9499999999999993" customHeight="1">
      <c r="A14" s="574"/>
      <c r="B14" s="502"/>
      <c r="C14" s="502"/>
      <c r="D14" s="502"/>
      <c r="E14" s="502"/>
      <c r="F14" s="515"/>
      <c r="G14" s="502"/>
      <c r="H14" s="515"/>
      <c r="I14" s="502"/>
      <c r="J14" s="502"/>
      <c r="K14" s="515"/>
      <c r="L14" s="573"/>
    </row>
    <row r="15" spans="1:15" ht="23.25" customHeight="1">
      <c r="A15" s="574"/>
      <c r="B15" s="1342" t="s">
        <v>400</v>
      </c>
      <c r="C15" s="1342"/>
      <c r="D15" s="1342"/>
      <c r="E15" s="1342"/>
      <c r="F15" s="1342"/>
      <c r="G15" s="1342"/>
      <c r="H15" s="1342"/>
      <c r="I15" s="1342"/>
      <c r="J15" s="1342"/>
      <c r="K15" s="1342"/>
      <c r="L15" s="573"/>
    </row>
    <row r="16" spans="1:15" ht="9.9499999999999993" customHeight="1">
      <c r="A16" s="574"/>
      <c r="B16" s="502"/>
      <c r="C16" s="502"/>
      <c r="D16" s="502"/>
      <c r="E16" s="502"/>
      <c r="F16" s="502"/>
      <c r="G16" s="502"/>
      <c r="H16" s="502"/>
      <c r="I16" s="502"/>
      <c r="J16" s="502"/>
      <c r="K16" s="502"/>
      <c r="L16" s="573"/>
    </row>
    <row r="17" spans="1:12" ht="20.25" customHeight="1">
      <c r="A17" s="574"/>
      <c r="B17" s="1342" t="s">
        <v>401</v>
      </c>
      <c r="C17" s="1342"/>
      <c r="D17" s="1342"/>
      <c r="E17" s="1342"/>
      <c r="F17" s="1342"/>
      <c r="G17" s="1342"/>
      <c r="H17" s="1342"/>
      <c r="I17" s="1342"/>
      <c r="J17" s="1342"/>
      <c r="K17" s="1342"/>
      <c r="L17" s="573"/>
    </row>
    <row r="18" spans="1:12" ht="9.9499999999999993" customHeight="1">
      <c r="A18" s="574"/>
      <c r="B18" s="502"/>
      <c r="C18" s="502"/>
      <c r="D18" s="502"/>
      <c r="E18" s="502"/>
      <c r="F18" s="502"/>
      <c r="G18" s="502"/>
      <c r="H18" s="502"/>
      <c r="I18" s="502"/>
      <c r="J18" s="502"/>
      <c r="K18" s="502"/>
      <c r="L18" s="573"/>
    </row>
    <row r="19" spans="1:12" ht="38.25" customHeight="1">
      <c r="A19" s="574"/>
      <c r="B19" s="1423" t="s">
        <v>402</v>
      </c>
      <c r="C19" s="1423"/>
      <c r="D19" s="1423"/>
      <c r="E19" s="1423"/>
      <c r="F19" s="1423"/>
      <c r="G19" s="1423"/>
      <c r="H19" s="1423"/>
      <c r="I19" s="1423"/>
      <c r="J19" s="1423"/>
      <c r="K19" s="1423"/>
      <c r="L19" s="573"/>
    </row>
    <row r="20" spans="1:12" ht="9.9499999999999993" customHeight="1">
      <c r="A20" s="574"/>
      <c r="B20" s="577"/>
      <c r="C20" s="577"/>
      <c r="D20" s="577"/>
      <c r="E20" s="577"/>
      <c r="F20" s="577"/>
      <c r="G20" s="577"/>
      <c r="H20" s="577"/>
      <c r="I20" s="577"/>
      <c r="J20" s="577"/>
      <c r="K20" s="577"/>
      <c r="L20" s="573"/>
    </row>
    <row r="21" spans="1:12" ht="36.75" customHeight="1">
      <c r="A21" s="574"/>
      <c r="B21" s="1582" t="s">
        <v>403</v>
      </c>
      <c r="C21" s="1582"/>
      <c r="D21" s="1582"/>
      <c r="E21" s="1582"/>
      <c r="F21" s="1582"/>
      <c r="G21" s="1582"/>
      <c r="H21" s="1582"/>
      <c r="I21" s="1582"/>
      <c r="J21" s="1582"/>
      <c r="K21" s="1582"/>
      <c r="L21" s="573"/>
    </row>
    <row r="22" spans="1:12" ht="9.9499999999999993" customHeight="1">
      <c r="A22" s="574"/>
      <c r="B22" s="577"/>
      <c r="C22" s="577"/>
      <c r="D22" s="577"/>
      <c r="E22" s="577"/>
      <c r="F22" s="577"/>
      <c r="G22" s="577"/>
      <c r="H22" s="577"/>
      <c r="I22" s="577"/>
      <c r="J22" s="577"/>
      <c r="K22" s="577"/>
      <c r="L22" s="573"/>
    </row>
    <row r="23" spans="1:12" ht="50.25" customHeight="1">
      <c r="A23" s="574"/>
      <c r="B23" s="1582" t="s">
        <v>404</v>
      </c>
      <c r="C23" s="1582"/>
      <c r="D23" s="1582"/>
      <c r="E23" s="1582"/>
      <c r="F23" s="1582"/>
      <c r="G23" s="1582"/>
      <c r="H23" s="1582"/>
      <c r="I23" s="1582"/>
      <c r="J23" s="1582"/>
      <c r="K23" s="1582"/>
      <c r="L23" s="573"/>
    </row>
    <row r="24" spans="1:12" ht="9.9499999999999993" customHeight="1">
      <c r="A24" s="574"/>
      <c r="B24" s="577"/>
      <c r="C24" s="577"/>
      <c r="D24" s="577"/>
      <c r="E24" s="577"/>
      <c r="F24" s="577"/>
      <c r="G24" s="577"/>
      <c r="H24" s="577"/>
      <c r="I24" s="577"/>
      <c r="J24" s="577"/>
      <c r="K24" s="577"/>
      <c r="L24" s="573"/>
    </row>
    <row r="25" spans="1:12" ht="27" customHeight="1">
      <c r="A25" s="574"/>
      <c r="B25" s="1582" t="s">
        <v>405</v>
      </c>
      <c r="C25" s="1582"/>
      <c r="D25" s="1582"/>
      <c r="E25" s="1582"/>
      <c r="F25" s="1582"/>
      <c r="G25" s="1582"/>
      <c r="H25" s="1582"/>
      <c r="I25" s="1582"/>
      <c r="J25" s="1582"/>
      <c r="K25" s="1582"/>
      <c r="L25" s="573"/>
    </row>
    <row r="26" spans="1:12" ht="9.9499999999999993" customHeight="1">
      <c r="A26" s="574"/>
      <c r="B26" s="502"/>
      <c r="C26" s="502"/>
      <c r="D26" s="502"/>
      <c r="E26" s="502"/>
      <c r="F26" s="502"/>
      <c r="G26" s="502"/>
      <c r="H26" s="502"/>
      <c r="I26" s="502"/>
      <c r="J26" s="502"/>
      <c r="K26" s="502"/>
      <c r="L26" s="573"/>
    </row>
    <row r="27" spans="1:12" ht="39" customHeight="1">
      <c r="A27" s="574"/>
      <c r="B27" s="1423" t="s">
        <v>406</v>
      </c>
      <c r="C27" s="1423"/>
      <c r="D27" s="1423"/>
      <c r="E27" s="1423"/>
      <c r="F27" s="1423"/>
      <c r="G27" s="1423"/>
      <c r="H27" s="1423"/>
      <c r="I27" s="1423"/>
      <c r="J27" s="1423"/>
      <c r="K27" s="1423"/>
      <c r="L27" s="573"/>
    </row>
    <row r="28" spans="1:12" ht="9.9499999999999993" customHeight="1">
      <c r="A28" s="574"/>
      <c r="B28" s="502"/>
      <c r="C28" s="502"/>
      <c r="D28" s="502"/>
      <c r="E28" s="502"/>
      <c r="F28" s="502"/>
      <c r="G28" s="502"/>
      <c r="H28" s="502"/>
      <c r="I28" s="502"/>
      <c r="J28" s="502"/>
      <c r="K28" s="502"/>
      <c r="L28" s="573"/>
    </row>
    <row r="29" spans="1:12" ht="25.5" customHeight="1">
      <c r="A29" s="574"/>
      <c r="B29" s="1583" t="s">
        <v>407</v>
      </c>
      <c r="C29" s="1583"/>
      <c r="D29" s="1583"/>
      <c r="E29" s="1583"/>
      <c r="F29" s="1583"/>
      <c r="G29" s="1583"/>
      <c r="H29" s="1583"/>
      <c r="I29" s="1583"/>
      <c r="J29" s="1583"/>
      <c r="K29" s="1583"/>
      <c r="L29" s="573"/>
    </row>
    <row r="30" spans="1:12" ht="21" customHeight="1">
      <c r="A30" s="574"/>
      <c r="B30" s="515"/>
      <c r="C30" s="515"/>
      <c r="D30" s="515"/>
      <c r="E30" s="515"/>
      <c r="F30" s="515"/>
      <c r="G30" s="515"/>
      <c r="H30" s="515"/>
      <c r="I30" s="515"/>
      <c r="J30" s="515"/>
      <c r="K30" s="515"/>
      <c r="L30" s="573"/>
    </row>
    <row r="31" spans="1:12" ht="20.25" customHeight="1">
      <c r="A31" s="574"/>
      <c r="B31" s="1398"/>
      <c r="C31" s="1572"/>
      <c r="D31" s="1572"/>
      <c r="E31" s="1572"/>
      <c r="F31" s="1399"/>
      <c r="G31" s="515"/>
      <c r="H31" s="579" t="s">
        <v>735</v>
      </c>
      <c r="I31" s="580"/>
      <c r="J31" s="408"/>
      <c r="K31" s="515" t="s">
        <v>40</v>
      </c>
      <c r="L31" s="573"/>
    </row>
    <row r="32" spans="1:12" ht="20.25" customHeight="1">
      <c r="A32" s="574"/>
      <c r="B32" s="1342" t="s">
        <v>258</v>
      </c>
      <c r="C32" s="1342"/>
      <c r="D32" s="1342"/>
      <c r="E32" s="1342"/>
      <c r="F32" s="61"/>
      <c r="G32" s="515"/>
      <c r="H32" s="581" t="s">
        <v>736</v>
      </c>
      <c r="I32" s="515"/>
      <c r="J32" s="515"/>
      <c r="K32" s="515"/>
      <c r="L32" s="573"/>
    </row>
    <row r="33" spans="1:12" ht="20.25" customHeight="1">
      <c r="A33" s="574"/>
      <c r="B33" s="1342" t="s">
        <v>324</v>
      </c>
      <c r="C33" s="1342"/>
      <c r="D33" s="1342"/>
      <c r="E33" s="1342"/>
      <c r="F33" s="329"/>
      <c r="G33" s="515"/>
      <c r="H33" s="581" t="s">
        <v>737</v>
      </c>
      <c r="I33" s="515"/>
      <c r="J33" s="515"/>
      <c r="K33" s="515"/>
      <c r="L33" s="573"/>
    </row>
    <row r="34" spans="1:12" ht="20.25" customHeight="1">
      <c r="A34" s="574"/>
      <c r="B34" s="1342"/>
      <c r="C34" s="1342"/>
      <c r="D34" s="1342"/>
      <c r="E34" s="1342"/>
      <c r="F34" s="61"/>
      <c r="G34" s="515"/>
      <c r="H34" s="582" t="s">
        <v>288</v>
      </c>
      <c r="I34" s="1578" t="s">
        <v>738</v>
      </c>
      <c r="J34" s="1579"/>
      <c r="K34" s="330"/>
      <c r="L34" s="573"/>
    </row>
    <row r="35" spans="1:12" s="141" customFormat="1" ht="20.25" customHeight="1">
      <c r="A35" s="588"/>
      <c r="B35" s="509"/>
      <c r="C35" s="509"/>
      <c r="D35" s="509"/>
      <c r="E35" s="509"/>
      <c r="F35" s="589"/>
      <c r="G35" s="580"/>
      <c r="H35" s="590"/>
      <c r="I35" s="591"/>
      <c r="J35" s="591"/>
      <c r="K35" s="592"/>
      <c r="L35" s="593"/>
    </row>
    <row r="36" spans="1:12" s="141" customFormat="1" ht="20.25" customHeight="1">
      <c r="A36" s="588"/>
      <c r="B36" s="509"/>
      <c r="C36" s="509"/>
      <c r="D36" s="509"/>
      <c r="E36" s="509"/>
      <c r="F36" s="589"/>
      <c r="G36" s="580"/>
      <c r="H36" s="590"/>
      <c r="I36" s="591"/>
      <c r="J36" s="591"/>
      <c r="K36" s="592"/>
      <c r="L36" s="593"/>
    </row>
    <row r="37" spans="1:12" s="141" customFormat="1" ht="20.25" customHeight="1">
      <c r="A37" s="588"/>
      <c r="B37" s="509"/>
      <c r="C37" s="509"/>
      <c r="D37" s="509"/>
      <c r="E37" s="509"/>
      <c r="F37" s="589"/>
      <c r="G37" s="580"/>
      <c r="H37" s="590"/>
      <c r="I37" s="591"/>
      <c r="J37" s="591"/>
      <c r="K37" s="592"/>
      <c r="L37" s="593"/>
    </row>
    <row r="38" spans="1:12" ht="20.25" customHeight="1">
      <c r="A38" s="588"/>
      <c r="B38" s="580"/>
      <c r="C38" s="580"/>
      <c r="D38" s="580"/>
      <c r="E38" s="580"/>
      <c r="F38" s="580"/>
      <c r="G38" s="580"/>
      <c r="H38" s="580"/>
      <c r="I38" s="580"/>
      <c r="J38" s="580"/>
      <c r="K38" s="580"/>
      <c r="L38" s="593"/>
    </row>
    <row r="39" spans="1:12" ht="20.25" customHeight="1">
      <c r="A39" s="1580" t="s">
        <v>709</v>
      </c>
      <c r="B39" s="1581"/>
      <c r="C39" s="1581"/>
      <c r="D39" s="1581"/>
      <c r="E39" s="1581"/>
      <c r="F39" s="1581"/>
      <c r="G39" s="1581"/>
      <c r="H39" s="1581"/>
      <c r="I39" s="1581"/>
      <c r="J39" s="1581"/>
      <c r="K39" s="1581"/>
      <c r="L39" s="573"/>
    </row>
    <row r="40" spans="1:12" ht="7.5" customHeight="1">
      <c r="A40" s="583"/>
      <c r="B40" s="584"/>
      <c r="C40" s="584"/>
      <c r="D40" s="584"/>
      <c r="E40" s="584"/>
      <c r="F40" s="585"/>
      <c r="G40" s="584"/>
      <c r="H40" s="584"/>
      <c r="I40" s="584"/>
      <c r="J40" s="584"/>
      <c r="K40" s="584"/>
      <c r="L40" s="586"/>
    </row>
    <row r="41" spans="1:12" ht="13.5" customHeight="1">
      <c r="F41" s="131"/>
    </row>
    <row r="42" spans="1:12" ht="13.5" customHeight="1">
      <c r="G42" s="131"/>
      <c r="H42" s="131"/>
      <c r="I42" s="131"/>
      <c r="J42" s="131"/>
    </row>
    <row r="43" spans="1:12" ht="13.5" customHeight="1">
      <c r="F43" s="131"/>
    </row>
    <row r="44" spans="1:12">
      <c r="G44" s="131"/>
      <c r="H44" s="131"/>
      <c r="I44" s="131"/>
      <c r="J44" s="131"/>
    </row>
    <row r="45" spans="1:12">
      <c r="F45" s="131"/>
    </row>
    <row r="46" spans="1:12">
      <c r="G46" s="131"/>
      <c r="H46" s="131"/>
      <c r="I46" s="131"/>
      <c r="J46" s="131"/>
    </row>
    <row r="47" spans="1:12">
      <c r="F47" s="131"/>
    </row>
    <row r="48" spans="1:12">
      <c r="G48" s="131"/>
      <c r="H48" s="131"/>
      <c r="I48" s="131"/>
      <c r="J48" s="131"/>
    </row>
    <row r="49" spans="6:10">
      <c r="F49" s="131"/>
    </row>
    <row r="50" spans="6:10">
      <c r="G50" s="131"/>
      <c r="H50" s="131"/>
      <c r="I50" s="131"/>
      <c r="J50" s="131"/>
    </row>
    <row r="51" spans="6:10">
      <c r="F51" s="131"/>
    </row>
    <row r="52" spans="6:10">
      <c r="G52" s="131"/>
      <c r="H52" s="131"/>
      <c r="I52" s="131"/>
      <c r="J52" s="131"/>
    </row>
    <row r="53" spans="6:10">
      <c r="F53" s="131"/>
    </row>
    <row r="54" spans="6:10">
      <c r="G54" s="131"/>
      <c r="H54" s="131"/>
      <c r="I54" s="131"/>
      <c r="J54" s="131"/>
    </row>
    <row r="55" spans="6:10">
      <c r="F55" s="131"/>
    </row>
  </sheetData>
  <sheetProtection algorithmName="SHA-512" hashValue="5tXTHQo27Qpqp+kHzfym58bJTY8L8Ic2KPLYSkjtp6LqSFm9UKGYp2PgdQ0sXzGVqa8W1ifusZR8jcFl4tvzGA==" saltValue="WR8WfsB8WTY02xVNtEKeLA==" spinCount="100000" sheet="1" selectLockedCells="1"/>
  <mergeCells count="23">
    <mergeCell ref="I34:J34"/>
    <mergeCell ref="A39:K39"/>
    <mergeCell ref="B33:E34"/>
    <mergeCell ref="B4:H4"/>
    <mergeCell ref="B6:K6"/>
    <mergeCell ref="B8:K8"/>
    <mergeCell ref="B25:K25"/>
    <mergeCell ref="B23:K23"/>
    <mergeCell ref="B21:K21"/>
    <mergeCell ref="B19:K19"/>
    <mergeCell ref="B17:K17"/>
    <mergeCell ref="B15:K15"/>
    <mergeCell ref="B27:K27"/>
    <mergeCell ref="B29:K29"/>
    <mergeCell ref="B12:C12"/>
    <mergeCell ref="E12:F12"/>
    <mergeCell ref="A2:K2"/>
    <mergeCell ref="B32:E32"/>
    <mergeCell ref="B31:F31"/>
    <mergeCell ref="B10:K10"/>
    <mergeCell ref="B11:K11"/>
    <mergeCell ref="B13:K13"/>
    <mergeCell ref="H12:I12"/>
  </mergeCells>
  <printOptions horizontalCentered="1"/>
  <pageMargins left="0.5" right="0.5" top="0.5" bottom="0.5" header="0.3" footer="0.3"/>
  <pageSetup scale="89" orientation="portrait" r:id="rId1"/>
  <headerFooter>
    <oddFooter>&amp;L&amp;"Calibri,Regular"&amp;9CDBG-DR / NSP Restore Riverview Offsite RFP&amp;C&amp;12 16&amp;R&amp;"Calibri,Regular"&amp;9  2/2021</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2">
    <pageSetUpPr fitToPage="1"/>
  </sheetPr>
  <dimension ref="A1:Q42"/>
  <sheetViews>
    <sheetView showGridLines="0" zoomScaleNormal="100" workbookViewId="0">
      <selection activeCell="C31" sqref="C31:G31"/>
    </sheetView>
  </sheetViews>
  <sheetFormatPr defaultColWidth="8.7109375" defaultRowHeight="12.75"/>
  <cols>
    <col min="1" max="1" width="2.7109375" style="526" customWidth="1"/>
    <col min="2" max="2" width="2.42578125" style="527" bestFit="1" customWidth="1"/>
    <col min="3" max="3" width="15.28515625" style="526" customWidth="1"/>
    <col min="4" max="12" width="7.7109375" style="526" customWidth="1"/>
    <col min="13" max="13" width="3.28515625" style="526" customWidth="1"/>
    <col min="14" max="16384" width="8.7109375" style="526"/>
  </cols>
  <sheetData>
    <row r="1" spans="1:17">
      <c r="A1" s="528"/>
      <c r="B1" s="529"/>
      <c r="C1" s="530"/>
      <c r="D1" s="530"/>
      <c r="E1" s="530"/>
      <c r="F1" s="530"/>
      <c r="G1" s="530"/>
      <c r="H1" s="530"/>
      <c r="I1" s="530"/>
      <c r="J1" s="530"/>
      <c r="K1" s="530"/>
      <c r="L1" s="530"/>
      <c r="M1" s="531"/>
    </row>
    <row r="2" spans="1:17">
      <c r="A2" s="532"/>
      <c r="B2" s="533"/>
      <c r="C2" s="534"/>
      <c r="D2" s="534"/>
      <c r="E2" s="534"/>
      <c r="F2" s="534"/>
      <c r="G2" s="534"/>
      <c r="H2" s="534"/>
      <c r="I2" s="534"/>
      <c r="J2" s="534"/>
      <c r="K2" s="534"/>
      <c r="L2" s="534"/>
      <c r="M2" s="535"/>
      <c r="N2" s="41"/>
      <c r="O2" s="41"/>
      <c r="P2" s="41"/>
      <c r="Q2" s="41"/>
    </row>
    <row r="3" spans="1:17">
      <c r="A3" s="532"/>
      <c r="B3" s="536"/>
      <c r="C3" s="534"/>
      <c r="D3" s="534"/>
      <c r="E3" s="534"/>
      <c r="F3" s="534"/>
      <c r="G3" s="534"/>
      <c r="H3" s="534"/>
      <c r="I3" s="534"/>
      <c r="J3" s="534"/>
      <c r="K3" s="534"/>
      <c r="L3" s="534"/>
      <c r="M3" s="535"/>
      <c r="N3" s="41"/>
      <c r="O3" s="41"/>
      <c r="P3" s="41"/>
      <c r="Q3" s="41"/>
    </row>
    <row r="4" spans="1:17">
      <c r="A4" s="532"/>
      <c r="B4" s="536"/>
      <c r="C4" s="534"/>
      <c r="D4" s="534"/>
      <c r="E4" s="534"/>
      <c r="F4" s="534"/>
      <c r="G4" s="534"/>
      <c r="H4" s="534"/>
      <c r="I4" s="534"/>
      <c r="J4" s="534"/>
      <c r="K4" s="534"/>
      <c r="L4" s="534"/>
      <c r="M4" s="535"/>
      <c r="N4" s="41"/>
      <c r="O4" s="41"/>
      <c r="P4" s="41"/>
      <c r="Q4" s="41"/>
    </row>
    <row r="5" spans="1:17">
      <c r="A5" s="532"/>
      <c r="B5" s="536"/>
      <c r="C5" s="534"/>
      <c r="D5" s="534"/>
      <c r="E5" s="534"/>
      <c r="F5" s="534"/>
      <c r="G5" s="534"/>
      <c r="H5" s="534"/>
      <c r="I5" s="534"/>
      <c r="J5" s="534"/>
      <c r="K5" s="534"/>
      <c r="L5" s="534"/>
      <c r="M5" s="535"/>
      <c r="N5" s="41"/>
      <c r="O5" s="41"/>
      <c r="P5" s="41"/>
      <c r="Q5" s="41"/>
    </row>
    <row r="6" spans="1:17">
      <c r="A6" s="532"/>
      <c r="B6" s="536"/>
      <c r="C6" s="534"/>
      <c r="D6" s="534"/>
      <c r="E6" s="534"/>
      <c r="F6" s="534"/>
      <c r="G6" s="534"/>
      <c r="H6" s="534"/>
      <c r="I6" s="534"/>
      <c r="J6" s="534"/>
      <c r="K6" s="534"/>
      <c r="L6" s="534"/>
      <c r="M6" s="535"/>
      <c r="N6" s="41"/>
      <c r="O6" s="41"/>
      <c r="P6" s="41"/>
      <c r="Q6" s="41"/>
    </row>
    <row r="7" spans="1:17" ht="18.75">
      <c r="A7" s="532"/>
      <c r="B7" s="537"/>
      <c r="C7" s="538"/>
      <c r="D7" s="539"/>
      <c r="E7" s="539"/>
      <c r="F7" s="539"/>
      <c r="G7" s="539"/>
      <c r="H7" s="539"/>
      <c r="I7" s="539"/>
      <c r="J7" s="539"/>
      <c r="K7" s="539"/>
      <c r="L7" s="539"/>
      <c r="M7" s="540"/>
    </row>
    <row r="8" spans="1:17" ht="18.75">
      <c r="A8" s="532"/>
      <c r="B8" s="537"/>
      <c r="C8" s="538"/>
      <c r="D8" s="539"/>
      <c r="E8" s="539"/>
      <c r="F8" s="539"/>
      <c r="G8" s="539"/>
      <c r="H8" s="539"/>
      <c r="I8" s="539"/>
      <c r="J8" s="539"/>
      <c r="K8" s="539"/>
      <c r="L8" s="539"/>
      <c r="M8" s="540"/>
    </row>
    <row r="9" spans="1:17" ht="18.75">
      <c r="A9" s="532"/>
      <c r="B9" s="537"/>
      <c r="C9" s="538"/>
      <c r="D9" s="539"/>
      <c r="E9" s="539"/>
      <c r="F9" s="539"/>
      <c r="G9" s="539"/>
      <c r="H9" s="539"/>
      <c r="I9" s="539"/>
      <c r="J9" s="539"/>
      <c r="K9" s="539"/>
      <c r="L9" s="539"/>
      <c r="M9" s="540"/>
    </row>
    <row r="10" spans="1:17" ht="18.75">
      <c r="A10" s="532"/>
      <c r="B10" s="537"/>
      <c r="C10" s="538"/>
      <c r="D10" s="539"/>
      <c r="E10" s="539"/>
      <c r="F10" s="539"/>
      <c r="G10" s="539"/>
      <c r="H10" s="539"/>
      <c r="I10" s="539"/>
      <c r="J10" s="539"/>
      <c r="K10" s="539"/>
      <c r="L10" s="539"/>
      <c r="M10" s="540"/>
    </row>
    <row r="11" spans="1:17" ht="18.75">
      <c r="A11" s="532"/>
      <c r="B11" s="537"/>
      <c r="C11" s="538"/>
      <c r="D11" s="539"/>
      <c r="E11" s="539"/>
      <c r="F11" s="539"/>
      <c r="G11" s="539"/>
      <c r="H11" s="539"/>
      <c r="I11" s="539"/>
      <c r="J11" s="539"/>
      <c r="K11" s="539"/>
      <c r="L11" s="539"/>
      <c r="M11" s="540"/>
    </row>
    <row r="12" spans="1:17" ht="18.75">
      <c r="A12" s="532"/>
      <c r="B12" s="1584" t="s">
        <v>300</v>
      </c>
      <c r="C12" s="1584"/>
      <c r="D12" s="1584"/>
      <c r="E12" s="1584"/>
      <c r="F12" s="1584"/>
      <c r="G12" s="1584"/>
      <c r="H12" s="1584"/>
      <c r="I12" s="1584"/>
      <c r="J12" s="1584"/>
      <c r="K12" s="1584"/>
      <c r="L12" s="1584"/>
      <c r="M12" s="540"/>
    </row>
    <row r="13" spans="1:17" ht="18.75">
      <c r="A13" s="532"/>
      <c r="B13" s="538"/>
      <c r="C13" s="538"/>
      <c r="D13" s="538"/>
      <c r="E13" s="538"/>
      <c r="F13" s="538"/>
      <c r="G13" s="538"/>
      <c r="H13" s="538"/>
      <c r="I13" s="538"/>
      <c r="J13" s="538"/>
      <c r="K13" s="538"/>
      <c r="L13" s="538"/>
      <c r="M13" s="540"/>
    </row>
    <row r="14" spans="1:17" ht="14.1" customHeight="1">
      <c r="A14" s="532"/>
      <c r="B14" s="541" t="s">
        <v>301</v>
      </c>
      <c r="C14" s="541"/>
      <c r="D14" s="1588" t="str">
        <f>IF('Pg. 1 Owner-Dev Info.'!E12="","",'Pg. 1 Owner-Dev Info.'!E12)</f>
        <v xml:space="preserve"> </v>
      </c>
      <c r="E14" s="1589"/>
      <c r="F14" s="1589"/>
      <c r="G14" s="1589"/>
      <c r="H14" s="1589"/>
      <c r="I14" s="1589"/>
      <c r="J14" s="1589"/>
      <c r="K14" s="1589"/>
      <c r="L14" s="1590"/>
      <c r="M14" s="540"/>
    </row>
    <row r="15" spans="1:17" ht="14.1" customHeight="1">
      <c r="A15" s="532"/>
      <c r="B15" s="325"/>
      <c r="C15" s="542"/>
      <c r="D15" s="381"/>
      <c r="E15" s="381"/>
      <c r="F15" s="381"/>
      <c r="G15" s="381"/>
      <c r="H15" s="381"/>
      <c r="I15" s="381"/>
      <c r="J15" s="381"/>
      <c r="K15" s="381"/>
      <c r="L15" s="381"/>
      <c r="M15" s="540"/>
    </row>
    <row r="16" spans="1:17" ht="15" customHeight="1">
      <c r="A16" s="532"/>
      <c r="B16" s="541" t="s">
        <v>302</v>
      </c>
      <c r="C16" s="541"/>
      <c r="D16" s="1593" t="str">
        <f>IF('Pg. 1 Owner-Dev Info.'!E14="","",'Pg. 1 Owner-Dev Info.'!E14)</f>
        <v xml:space="preserve"> </v>
      </c>
      <c r="E16" s="1594"/>
      <c r="F16" s="1594"/>
      <c r="G16" s="1594"/>
      <c r="H16" s="1594"/>
      <c r="I16" s="1594"/>
      <c r="J16" s="1594"/>
      <c r="K16" s="1594"/>
      <c r="L16" s="1595"/>
      <c r="M16" s="540"/>
    </row>
    <row r="17" spans="1:14" ht="15" customHeight="1">
      <c r="A17" s="532"/>
      <c r="B17" s="543"/>
      <c r="C17" s="543"/>
      <c r="D17" s="522" t="str">
        <f>IF('Pg. 1 Owner-Dev Info.'!J14="","",'Pg. 1 Owner-Dev Info.'!J14)</f>
        <v xml:space="preserve"> </v>
      </c>
      <c r="E17" s="523"/>
      <c r="F17" s="523"/>
      <c r="G17" s="523" t="str">
        <f>'Pg. 1 Owner-Dev Info.'!O14</f>
        <v>WV</v>
      </c>
      <c r="H17" s="1589" t="str">
        <f>IF('Pg. 1 Owner-Dev Info.'!P14="","",'Pg. 1 Owner-Dev Info.'!P14)</f>
        <v xml:space="preserve"> </v>
      </c>
      <c r="I17" s="1589"/>
      <c r="J17" s="1589"/>
      <c r="K17" s="524"/>
      <c r="L17" s="525" t="s">
        <v>40</v>
      </c>
      <c r="M17" s="544"/>
    </row>
    <row r="18" spans="1:14" ht="15">
      <c r="A18" s="532"/>
      <c r="B18" s="537"/>
      <c r="C18" s="545"/>
      <c r="D18" s="539"/>
      <c r="E18" s="539"/>
      <c r="F18" s="539"/>
      <c r="G18" s="539"/>
      <c r="H18" s="539"/>
      <c r="I18" s="539"/>
      <c r="J18" s="539"/>
      <c r="K18" s="539"/>
      <c r="L18" s="539"/>
      <c r="M18" s="540"/>
    </row>
    <row r="19" spans="1:14" ht="15">
      <c r="A19" s="532"/>
      <c r="B19" s="1585" t="s">
        <v>303</v>
      </c>
      <c r="C19" s="1585"/>
      <c r="D19" s="1585"/>
      <c r="E19" s="1585"/>
      <c r="F19" s="1585"/>
      <c r="G19" s="1585"/>
      <c r="H19" s="1585"/>
      <c r="I19" s="1585"/>
      <c r="J19" s="1585"/>
      <c r="K19" s="1585"/>
      <c r="L19" s="1585"/>
      <c r="M19" s="540"/>
    </row>
    <row r="20" spans="1:14" ht="15">
      <c r="A20" s="532"/>
      <c r="B20" s="537"/>
      <c r="C20" s="545"/>
      <c r="D20" s="539"/>
      <c r="E20" s="539"/>
      <c r="F20" s="539"/>
      <c r="G20" s="539"/>
      <c r="H20" s="539"/>
      <c r="I20" s="539"/>
      <c r="J20" s="539"/>
      <c r="K20" s="539"/>
      <c r="L20" s="539"/>
      <c r="M20" s="540"/>
    </row>
    <row r="21" spans="1:14" ht="60" customHeight="1">
      <c r="A21" s="532"/>
      <c r="B21" s="546" t="s">
        <v>104</v>
      </c>
      <c r="C21" s="1591" t="s">
        <v>854</v>
      </c>
      <c r="D21" s="1591"/>
      <c r="E21" s="1591"/>
      <c r="F21" s="1591"/>
      <c r="G21" s="1591"/>
      <c r="H21" s="1591"/>
      <c r="I21" s="1591"/>
      <c r="J21" s="1591"/>
      <c r="K21" s="1591"/>
      <c r="L21" s="1591"/>
      <c r="M21" s="547" t="s">
        <v>40</v>
      </c>
      <c r="N21" s="526" t="s">
        <v>40</v>
      </c>
    </row>
    <row r="22" spans="1:14" ht="5.25" customHeight="1">
      <c r="A22" s="532"/>
      <c r="B22" s="548"/>
      <c r="C22" s="549"/>
      <c r="D22" s="550"/>
      <c r="E22" s="550"/>
      <c r="F22" s="550"/>
      <c r="G22" s="550"/>
      <c r="H22" s="550"/>
      <c r="I22" s="550"/>
      <c r="J22" s="550"/>
      <c r="K22" s="550"/>
      <c r="L22" s="550"/>
      <c r="M22" s="540"/>
    </row>
    <row r="23" spans="1:14" ht="95.25" customHeight="1">
      <c r="A23" s="532"/>
      <c r="B23" s="546" t="s">
        <v>72</v>
      </c>
      <c r="C23" s="1591" t="s">
        <v>855</v>
      </c>
      <c r="D23" s="1591"/>
      <c r="E23" s="1591"/>
      <c r="F23" s="1591"/>
      <c r="G23" s="1591"/>
      <c r="H23" s="1591"/>
      <c r="I23" s="1591"/>
      <c r="J23" s="1591"/>
      <c r="K23" s="1591"/>
      <c r="L23" s="1591"/>
      <c r="M23" s="540"/>
    </row>
    <row r="24" spans="1:14" ht="15">
      <c r="A24" s="532"/>
      <c r="B24" s="548"/>
      <c r="C24" s="549"/>
      <c r="D24" s="551"/>
      <c r="E24" s="551"/>
      <c r="F24" s="551"/>
      <c r="G24" s="551"/>
      <c r="H24" s="551"/>
      <c r="I24" s="551"/>
      <c r="J24" s="551"/>
      <c r="K24" s="551"/>
      <c r="L24" s="551"/>
      <c r="M24" s="540"/>
    </row>
    <row r="25" spans="1:14" ht="15.75" customHeight="1">
      <c r="A25" s="532"/>
      <c r="B25" s="552" t="s">
        <v>73</v>
      </c>
      <c r="C25" s="1592" t="s">
        <v>304</v>
      </c>
      <c r="D25" s="1592"/>
      <c r="E25" s="1592"/>
      <c r="F25" s="1592"/>
      <c r="G25" s="1592"/>
      <c r="H25" s="1592"/>
      <c r="I25" s="1592"/>
      <c r="J25" s="1592"/>
      <c r="K25" s="1592"/>
      <c r="L25" s="1592"/>
      <c r="M25" s="540"/>
    </row>
    <row r="26" spans="1:14" ht="15">
      <c r="A26" s="532"/>
      <c r="B26" s="537"/>
      <c r="C26" s="545"/>
      <c r="D26" s="539"/>
      <c r="E26" s="539"/>
      <c r="F26" s="539"/>
      <c r="G26" s="539"/>
      <c r="H26" s="539"/>
      <c r="I26" s="539"/>
      <c r="J26" s="539"/>
      <c r="K26" s="539"/>
      <c r="L26" s="539"/>
      <c r="M26" s="540"/>
    </row>
    <row r="27" spans="1:14">
      <c r="A27" s="532"/>
      <c r="B27" s="537"/>
      <c r="C27" s="539"/>
      <c r="D27" s="539"/>
      <c r="E27" s="539"/>
      <c r="F27" s="539"/>
      <c r="G27" s="539"/>
      <c r="H27" s="539"/>
      <c r="I27" s="539"/>
      <c r="J27" s="539"/>
      <c r="K27" s="539"/>
      <c r="L27" s="539"/>
      <c r="M27" s="540"/>
      <c r="N27" s="526" t="s">
        <v>40</v>
      </c>
    </row>
    <row r="28" spans="1:14">
      <c r="A28" s="532"/>
      <c r="B28" s="537"/>
      <c r="C28" s="1588" t="str">
        <f>IF('Pg. 1 Owner-Dev Info.'!C19="","",'Pg. 1 Owner-Dev Info.'!C19)</f>
        <v xml:space="preserve"> </v>
      </c>
      <c r="D28" s="1589"/>
      <c r="E28" s="1589"/>
      <c r="F28" s="1589"/>
      <c r="G28" s="1590"/>
      <c r="H28" s="539"/>
      <c r="I28" s="539"/>
      <c r="J28" s="539"/>
      <c r="K28" s="539"/>
      <c r="L28" s="539"/>
      <c r="M28" s="540"/>
    </row>
    <row r="29" spans="1:14" ht="15">
      <c r="A29" s="532"/>
      <c r="B29" s="537"/>
      <c r="C29" s="1599" t="s">
        <v>837</v>
      </c>
      <c r="D29" s="1599"/>
      <c r="E29" s="1599"/>
      <c r="F29" s="1599"/>
      <c r="G29" s="1599"/>
      <c r="H29" s="539"/>
      <c r="I29" s="539"/>
      <c r="J29" s="539"/>
      <c r="K29" s="539"/>
      <c r="L29" s="539"/>
      <c r="M29" s="540"/>
      <c r="N29" s="526" t="s">
        <v>40</v>
      </c>
    </row>
    <row r="30" spans="1:14">
      <c r="A30" s="532"/>
      <c r="B30" s="537"/>
      <c r="C30" s="534"/>
      <c r="D30" s="534"/>
      <c r="E30" s="534"/>
      <c r="F30" s="534"/>
      <c r="G30" s="534"/>
      <c r="H30" s="539"/>
      <c r="I30" s="539"/>
      <c r="J30" s="539"/>
      <c r="K30" s="539"/>
      <c r="L30" s="539"/>
      <c r="M30" s="540"/>
    </row>
    <row r="31" spans="1:14">
      <c r="A31" s="532"/>
      <c r="B31" s="537"/>
      <c r="C31" s="1600"/>
      <c r="D31" s="1601"/>
      <c r="E31" s="1601"/>
      <c r="F31" s="1601"/>
      <c r="G31" s="1602"/>
      <c r="H31" s="539"/>
      <c r="I31" s="539"/>
      <c r="J31" s="539"/>
      <c r="K31" s="539"/>
      <c r="L31" s="539"/>
      <c r="M31" s="540"/>
    </row>
    <row r="32" spans="1:14" ht="15">
      <c r="A32" s="532"/>
      <c r="B32" s="537"/>
      <c r="C32" s="1586" t="s">
        <v>258</v>
      </c>
      <c r="D32" s="1586"/>
      <c r="E32" s="1586"/>
      <c r="F32" s="1586"/>
      <c r="G32" s="1586"/>
      <c r="H32" s="539"/>
      <c r="I32" s="539"/>
      <c r="J32" s="539"/>
      <c r="K32" s="539"/>
      <c r="L32" s="539"/>
      <c r="M32" s="540"/>
    </row>
    <row r="33" spans="1:13" ht="15">
      <c r="A33" s="532"/>
      <c r="B33" s="537"/>
      <c r="C33" s="553"/>
      <c r="D33" s="553"/>
      <c r="E33" s="553"/>
      <c r="F33" s="553"/>
      <c r="G33" s="553"/>
      <c r="H33" s="539"/>
      <c r="I33" s="539"/>
      <c r="J33" s="539"/>
      <c r="K33" s="539"/>
      <c r="L33" s="539"/>
      <c r="M33" s="540"/>
    </row>
    <row r="34" spans="1:13">
      <c r="A34" s="532"/>
      <c r="B34" s="537"/>
      <c r="C34" s="1596"/>
      <c r="D34" s="1597"/>
      <c r="E34" s="1597"/>
      <c r="F34" s="1597"/>
      <c r="G34" s="1598"/>
      <c r="H34" s="539"/>
      <c r="I34" s="539"/>
      <c r="J34" s="539"/>
      <c r="K34" s="539"/>
      <c r="L34" s="539"/>
      <c r="M34" s="540"/>
    </row>
    <row r="35" spans="1:13" ht="15">
      <c r="A35" s="532"/>
      <c r="B35" s="537"/>
      <c r="C35" s="1586" t="s">
        <v>260</v>
      </c>
      <c r="D35" s="1586"/>
      <c r="E35" s="1586"/>
      <c r="F35" s="1586"/>
      <c r="G35" s="1586"/>
      <c r="H35" s="539"/>
      <c r="I35" s="539"/>
      <c r="J35" s="539"/>
      <c r="K35" s="539"/>
      <c r="L35" s="539"/>
      <c r="M35" s="540"/>
    </row>
    <row r="36" spans="1:13" ht="15">
      <c r="A36" s="532"/>
      <c r="B36" s="537"/>
      <c r="C36" s="553"/>
      <c r="D36" s="553"/>
      <c r="E36" s="553"/>
      <c r="F36" s="553"/>
      <c r="G36" s="553"/>
      <c r="H36" s="539"/>
      <c r="I36" s="539"/>
      <c r="J36" s="539"/>
      <c r="K36" s="539"/>
      <c r="L36" s="539"/>
      <c r="M36" s="540"/>
    </row>
    <row r="37" spans="1:13">
      <c r="A37" s="532"/>
      <c r="B37" s="537"/>
      <c r="C37" s="1596"/>
      <c r="D37" s="1597"/>
      <c r="E37" s="1597"/>
      <c r="F37" s="1597"/>
      <c r="G37" s="1598"/>
      <c r="H37" s="539"/>
      <c r="I37" s="539"/>
      <c r="J37" s="539"/>
      <c r="K37" s="539"/>
      <c r="L37" s="539"/>
      <c r="M37" s="540"/>
    </row>
    <row r="38" spans="1:13" ht="15">
      <c r="A38" s="532"/>
      <c r="B38" s="537"/>
      <c r="C38" s="1587" t="s">
        <v>305</v>
      </c>
      <c r="D38" s="1587"/>
      <c r="E38" s="1587"/>
      <c r="F38" s="1587"/>
      <c r="G38" s="1587"/>
      <c r="H38" s="539"/>
      <c r="I38" s="539"/>
      <c r="J38" s="539"/>
      <c r="K38" s="539"/>
      <c r="L38" s="539"/>
      <c r="M38" s="540"/>
    </row>
    <row r="39" spans="1:13" ht="15">
      <c r="A39" s="532"/>
      <c r="B39" s="537"/>
      <c r="C39" s="558"/>
      <c r="D39" s="558"/>
      <c r="E39" s="558"/>
      <c r="F39" s="558"/>
      <c r="G39" s="558"/>
      <c r="H39" s="539"/>
      <c r="I39" s="539"/>
      <c r="J39" s="539"/>
      <c r="K39" s="539"/>
      <c r="L39" s="539"/>
      <c r="M39" s="540"/>
    </row>
    <row r="40" spans="1:13" ht="15">
      <c r="A40" s="532"/>
      <c r="B40" s="537"/>
      <c r="C40" s="558"/>
      <c r="D40" s="558"/>
      <c r="E40" s="558"/>
      <c r="F40" s="558"/>
      <c r="G40" s="558"/>
      <c r="H40" s="539"/>
      <c r="I40" s="539"/>
      <c r="J40" s="539"/>
      <c r="K40" s="539"/>
      <c r="L40" s="539"/>
      <c r="M40" s="540"/>
    </row>
    <row r="41" spans="1:13">
      <c r="A41" s="532"/>
      <c r="B41" s="537"/>
      <c r="C41" s="539"/>
      <c r="D41" s="539"/>
      <c r="E41" s="539"/>
      <c r="F41" s="539"/>
      <c r="G41" s="539"/>
      <c r="H41" s="539"/>
      <c r="I41" s="539"/>
      <c r="J41" s="539"/>
      <c r="K41" s="539"/>
      <c r="L41" s="539"/>
      <c r="M41" s="540"/>
    </row>
    <row r="42" spans="1:13">
      <c r="A42" s="554"/>
      <c r="B42" s="555"/>
      <c r="C42" s="556"/>
      <c r="D42" s="556"/>
      <c r="E42" s="556"/>
      <c r="F42" s="556"/>
      <c r="G42" s="556"/>
      <c r="H42" s="556"/>
      <c r="I42" s="556"/>
      <c r="J42" s="556"/>
      <c r="K42" s="556"/>
      <c r="L42" s="556"/>
      <c r="M42" s="557"/>
    </row>
  </sheetData>
  <sheetProtection algorithmName="SHA-512" hashValue="uVHEZBoT/faYbQxv2JKmYA1QkPnN8yJCgdxDRzNisYwi2r0KC/HVwyZdmGqHBnK2mArmkgEf+gNDKbQncyoK0A==" saltValue="4IqcCsO7qZrH1si5TPopIg==" spinCount="100000" sheet="1" selectLockedCells="1"/>
  <mergeCells count="16">
    <mergeCell ref="B12:L12"/>
    <mergeCell ref="B19:L19"/>
    <mergeCell ref="C32:G32"/>
    <mergeCell ref="C38:G38"/>
    <mergeCell ref="D14:L14"/>
    <mergeCell ref="C21:L21"/>
    <mergeCell ref="C23:L23"/>
    <mergeCell ref="C25:L25"/>
    <mergeCell ref="D16:L16"/>
    <mergeCell ref="C28:G28"/>
    <mergeCell ref="C34:G34"/>
    <mergeCell ref="C35:G35"/>
    <mergeCell ref="C37:G37"/>
    <mergeCell ref="C29:G29"/>
    <mergeCell ref="C31:G31"/>
    <mergeCell ref="H17:J17"/>
  </mergeCells>
  <printOptions horizontalCentered="1"/>
  <pageMargins left="0.5" right="0.5" top="0.5" bottom="0.5" header="0.3" footer="0.3"/>
  <pageSetup orientation="portrait" r:id="rId1"/>
  <headerFooter>
    <oddFooter>&amp;L&amp;"Calibri,Regular"&amp;8CDBG-DR / NSP Restore Riverview Offsite RFP&amp;C 17&amp;R&amp;"Calibri,Regular"&amp;8 2/2021</oddFooter>
  </headerFooter>
  <ignoredErrors>
    <ignoredError sqref="B21:B27" numberStoredAsText="1"/>
  </ignoredError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A9CCEF-B35A-4552-B00A-6A8E766CF099}">
  <sheetPr>
    <pageSetUpPr fitToPage="1"/>
  </sheetPr>
  <dimension ref="A1:S146"/>
  <sheetViews>
    <sheetView showGridLines="0" zoomScaleNormal="100" workbookViewId="0">
      <selection activeCell="P38" sqref="P38"/>
    </sheetView>
  </sheetViews>
  <sheetFormatPr defaultColWidth="10.7109375" defaultRowHeight="15"/>
  <cols>
    <col min="1" max="1" width="1.85546875" style="980" customWidth="1"/>
    <col min="2" max="4" width="2.7109375" style="35" customWidth="1"/>
    <col min="5" max="5" width="6.7109375" style="35" customWidth="1"/>
    <col min="6" max="6" width="10" style="35" customWidth="1"/>
    <col min="7" max="7" width="1.5703125" style="35" customWidth="1"/>
    <col min="8" max="8" width="1.28515625" style="37" customWidth="1"/>
    <col min="9" max="9" width="9.7109375" style="37" customWidth="1"/>
    <col min="10" max="10" width="20" style="35" customWidth="1"/>
    <col min="11" max="11" width="6.28515625" style="35" customWidth="1"/>
    <col min="12" max="12" width="8.28515625" style="35" customWidth="1"/>
    <col min="13" max="13" width="7.7109375" style="35" customWidth="1"/>
    <col min="14" max="14" width="16.7109375" style="35" customWidth="1"/>
    <col min="15" max="15" width="1.42578125" style="37" customWidth="1"/>
    <col min="16" max="16" width="11" style="37" customWidth="1"/>
    <col min="17" max="17" width="15" style="986" customWidth="1"/>
    <col min="18" max="18" width="2" style="980" customWidth="1"/>
    <col min="19" max="19" width="12.140625" style="19" customWidth="1"/>
    <col min="20" max="16384" width="10.7109375" style="19"/>
  </cols>
  <sheetData>
    <row r="1" spans="1:19" s="34" customFormat="1" ht="24" customHeight="1">
      <c r="A1" s="990"/>
      <c r="B1" s="1200" t="s">
        <v>418</v>
      </c>
      <c r="C1" s="1200"/>
      <c r="D1" s="1200"/>
      <c r="E1" s="1200"/>
      <c r="F1" s="1200"/>
      <c r="G1" s="1200"/>
      <c r="H1" s="1200"/>
      <c r="I1" s="1200"/>
      <c r="J1" s="1200"/>
      <c r="K1" s="1200"/>
      <c r="L1" s="1200"/>
      <c r="M1" s="1200"/>
      <c r="N1" s="1200"/>
      <c r="O1" s="1200"/>
      <c r="P1" s="1200"/>
      <c r="Q1" s="1200"/>
      <c r="R1" s="991"/>
    </row>
    <row r="2" spans="1:19" s="34" customFormat="1" ht="15.75">
      <c r="A2" s="992"/>
      <c r="B2" s="1625" t="s">
        <v>800</v>
      </c>
      <c r="C2" s="1625"/>
      <c r="D2" s="1625"/>
      <c r="E2" s="1625"/>
      <c r="F2" s="1625"/>
      <c r="G2" s="1625"/>
      <c r="H2" s="1625"/>
      <c r="I2" s="1625"/>
      <c r="J2" s="1625"/>
      <c r="K2" s="1625"/>
      <c r="L2" s="1625"/>
      <c r="M2" s="1625"/>
      <c r="N2" s="1625"/>
      <c r="O2" s="1625"/>
      <c r="P2" s="1625"/>
      <c r="Q2" s="1625"/>
      <c r="R2" s="993"/>
    </row>
    <row r="3" spans="1:19" s="34" customFormat="1" ht="15.75">
      <c r="A3" s="992"/>
      <c r="B3" s="1625" t="s">
        <v>810</v>
      </c>
      <c r="C3" s="1625"/>
      <c r="D3" s="1625"/>
      <c r="E3" s="1625"/>
      <c r="F3" s="1625"/>
      <c r="G3" s="1625"/>
      <c r="H3" s="1625"/>
      <c r="I3" s="1625"/>
      <c r="J3" s="1625"/>
      <c r="K3" s="1625"/>
      <c r="L3" s="1625"/>
      <c r="M3" s="1625"/>
      <c r="N3" s="1625"/>
      <c r="O3" s="1625"/>
      <c r="P3" s="1625"/>
      <c r="Q3" s="1625"/>
      <c r="R3" s="993"/>
    </row>
    <row r="4" spans="1:19" s="18" customFormat="1" ht="9.75" customHeight="1">
      <c r="A4" s="994"/>
      <c r="B4" s="973"/>
      <c r="C4" s="973"/>
      <c r="D4" s="973"/>
      <c r="E4" s="973"/>
      <c r="F4" s="973"/>
      <c r="G4" s="973"/>
      <c r="H4" s="973"/>
      <c r="I4" s="973"/>
      <c r="J4" s="973"/>
      <c r="K4" s="973"/>
      <c r="L4" s="973"/>
      <c r="M4" s="973"/>
      <c r="N4" s="973"/>
      <c r="O4" s="973"/>
      <c r="P4" s="973"/>
      <c r="Q4" s="973"/>
      <c r="R4" s="995"/>
    </row>
    <row r="5" spans="1:19" s="18" customFormat="1">
      <c r="A5" s="994"/>
      <c r="B5" s="974" t="s">
        <v>838</v>
      </c>
      <c r="C5" s="974"/>
      <c r="D5" s="974"/>
      <c r="E5" s="974"/>
      <c r="F5" s="974"/>
      <c r="G5" s="974"/>
      <c r="H5" s="974"/>
      <c r="I5" s="974"/>
      <c r="J5" s="974"/>
      <c r="K5" s="974"/>
      <c r="L5" s="1626" t="s">
        <v>520</v>
      </c>
      <c r="M5" s="1626"/>
      <c r="N5" s="1626"/>
      <c r="O5" s="1626"/>
      <c r="P5" s="1626"/>
      <c r="Q5" s="1626"/>
      <c r="R5" s="995"/>
      <c r="S5" s="18" t="s">
        <v>40</v>
      </c>
    </row>
    <row r="6" spans="1:19" s="18" customFormat="1" ht="7.5" customHeight="1">
      <c r="A6" s="994"/>
      <c r="B6" s="973"/>
      <c r="C6" s="973"/>
      <c r="D6" s="973"/>
      <c r="E6" s="973"/>
      <c r="F6" s="973"/>
      <c r="G6" s="973"/>
      <c r="H6" s="973"/>
      <c r="I6" s="973"/>
      <c r="J6" s="973"/>
      <c r="K6" s="973"/>
      <c r="L6" s="973"/>
      <c r="M6" s="973"/>
      <c r="N6" s="973"/>
      <c r="O6" s="973"/>
      <c r="P6" s="973"/>
      <c r="Q6" s="973"/>
      <c r="R6" s="995"/>
    </row>
    <row r="7" spans="1:19" ht="60.75" customHeight="1">
      <c r="A7" s="996"/>
      <c r="B7" s="1622" t="s">
        <v>521</v>
      </c>
      <c r="C7" s="1622"/>
      <c r="D7" s="1622"/>
      <c r="E7" s="1622"/>
      <c r="F7" s="1622"/>
      <c r="G7" s="1622"/>
      <c r="H7" s="1622"/>
      <c r="I7" s="1622"/>
      <c r="J7" s="1622"/>
      <c r="K7" s="1622"/>
      <c r="L7" s="1622"/>
      <c r="M7" s="1622"/>
      <c r="N7" s="1622"/>
      <c r="O7" s="1622"/>
      <c r="P7" s="1622"/>
      <c r="Q7" s="1622"/>
      <c r="R7" s="997"/>
    </row>
    <row r="8" spans="1:19" ht="8.25" customHeight="1">
      <c r="A8" s="996"/>
      <c r="B8" s="975"/>
      <c r="C8" s="975"/>
      <c r="D8" s="975"/>
      <c r="E8" s="975"/>
      <c r="F8" s="975"/>
      <c r="G8" s="975"/>
      <c r="H8" s="975"/>
      <c r="I8" s="975"/>
      <c r="J8" s="975"/>
      <c r="K8" s="975"/>
      <c r="L8" s="975"/>
      <c r="M8" s="975"/>
      <c r="N8" s="975"/>
      <c r="O8" s="975"/>
      <c r="P8" s="975"/>
      <c r="Q8" s="975"/>
      <c r="R8" s="997"/>
    </row>
    <row r="9" spans="1:19" ht="15" customHeight="1">
      <c r="A9" s="996"/>
      <c r="B9" s="976" t="s">
        <v>475</v>
      </c>
      <c r="C9" s="981"/>
      <c r="D9" s="998"/>
      <c r="E9" s="998"/>
      <c r="F9" s="998"/>
      <c r="G9" s="998"/>
      <c r="H9" s="998"/>
      <c r="I9" s="998"/>
      <c r="J9" s="998"/>
      <c r="K9" s="998"/>
      <c r="L9" s="998"/>
      <c r="M9" s="981"/>
      <c r="N9" s="981"/>
      <c r="O9" s="981"/>
      <c r="P9" s="981"/>
      <c r="Q9" s="981"/>
      <c r="R9" s="997"/>
    </row>
    <row r="10" spans="1:19" ht="6" customHeight="1">
      <c r="A10" s="996"/>
      <c r="B10" s="975"/>
      <c r="C10" s="975"/>
      <c r="D10" s="975"/>
      <c r="E10" s="975"/>
      <c r="F10" s="975"/>
      <c r="G10" s="975"/>
      <c r="H10" s="975"/>
      <c r="I10" s="975"/>
      <c r="J10" s="975"/>
      <c r="K10" s="975"/>
      <c r="L10" s="975"/>
      <c r="M10" s="977"/>
      <c r="N10" s="977"/>
      <c r="O10" s="977"/>
      <c r="P10" s="977"/>
      <c r="Q10" s="977"/>
      <c r="R10" s="997"/>
    </row>
    <row r="11" spans="1:19" ht="72.75" customHeight="1">
      <c r="A11" s="996"/>
      <c r="B11" s="975"/>
      <c r="C11" s="1072" t="s">
        <v>41</v>
      </c>
      <c r="D11" s="1622" t="s">
        <v>841</v>
      </c>
      <c r="E11" s="1622"/>
      <c r="F11" s="1622"/>
      <c r="G11" s="1622"/>
      <c r="H11" s="1622"/>
      <c r="I11" s="1622"/>
      <c r="J11" s="1622"/>
      <c r="K11" s="1622"/>
      <c r="L11" s="1622"/>
      <c r="M11" s="1622"/>
      <c r="N11" s="1622"/>
      <c r="O11" s="1622"/>
      <c r="P11" s="1622"/>
      <c r="Q11" s="1622"/>
      <c r="R11" s="997"/>
    </row>
    <row r="12" spans="1:19" ht="6" customHeight="1">
      <c r="A12" s="996"/>
      <c r="B12" s="975"/>
      <c r="C12" s="978"/>
      <c r="D12" s="987"/>
      <c r="E12" s="977"/>
      <c r="F12" s="975"/>
      <c r="G12" s="975"/>
      <c r="H12" s="975"/>
      <c r="I12" s="975"/>
      <c r="J12" s="975"/>
      <c r="K12" s="975"/>
      <c r="L12" s="975"/>
      <c r="M12" s="977"/>
      <c r="N12" s="977"/>
      <c r="O12" s="977"/>
      <c r="P12" s="977"/>
      <c r="Q12" s="977"/>
      <c r="R12" s="997"/>
    </row>
    <row r="13" spans="1:19" ht="6" customHeight="1">
      <c r="A13" s="996"/>
      <c r="B13" s="975"/>
      <c r="C13" s="978"/>
      <c r="D13" s="987"/>
      <c r="E13" s="977"/>
      <c r="F13" s="975"/>
      <c r="G13" s="975"/>
      <c r="H13" s="975"/>
      <c r="I13" s="975"/>
      <c r="J13" s="975"/>
      <c r="K13" s="975"/>
      <c r="L13" s="975"/>
      <c r="M13" s="977"/>
      <c r="N13" s="977"/>
      <c r="O13" s="977"/>
      <c r="P13" s="977"/>
      <c r="Q13" s="977"/>
      <c r="R13" s="997"/>
    </row>
    <row r="14" spans="1:19" ht="30" customHeight="1">
      <c r="A14" s="996"/>
      <c r="B14" s="975"/>
      <c r="C14" s="978" t="s">
        <v>42</v>
      </c>
      <c r="D14" s="1622" t="s">
        <v>727</v>
      </c>
      <c r="E14" s="1622"/>
      <c r="F14" s="1622"/>
      <c r="G14" s="1622"/>
      <c r="H14" s="1622"/>
      <c r="I14" s="1622"/>
      <c r="J14" s="1622"/>
      <c r="K14" s="1622"/>
      <c r="L14" s="1622"/>
      <c r="M14" s="1622"/>
      <c r="N14" s="1622"/>
      <c r="O14" s="1622"/>
      <c r="P14" s="1622"/>
      <c r="Q14" s="1622"/>
      <c r="R14" s="997"/>
    </row>
    <row r="15" spans="1:19" ht="6" customHeight="1">
      <c r="A15" s="996"/>
      <c r="B15" s="975"/>
      <c r="C15" s="978"/>
      <c r="D15" s="982"/>
      <c r="E15" s="977"/>
      <c r="F15" s="988"/>
      <c r="G15" s="988"/>
      <c r="H15" s="988"/>
      <c r="I15" s="988"/>
      <c r="J15" s="988"/>
      <c r="K15" s="988"/>
      <c r="L15" s="988"/>
      <c r="M15" s="977"/>
      <c r="N15" s="977"/>
      <c r="O15" s="977"/>
      <c r="P15" s="977"/>
      <c r="Q15" s="977"/>
      <c r="R15" s="997"/>
    </row>
    <row r="16" spans="1:19" ht="45" customHeight="1">
      <c r="A16" s="996"/>
      <c r="B16" s="975"/>
      <c r="C16" s="978" t="s">
        <v>43</v>
      </c>
      <c r="D16" s="1622" t="s">
        <v>728</v>
      </c>
      <c r="E16" s="1622"/>
      <c r="F16" s="1622"/>
      <c r="G16" s="1622"/>
      <c r="H16" s="1622"/>
      <c r="I16" s="1622"/>
      <c r="J16" s="1622"/>
      <c r="K16" s="1622"/>
      <c r="L16" s="1622"/>
      <c r="M16" s="1622"/>
      <c r="N16" s="1622"/>
      <c r="O16" s="1622"/>
      <c r="P16" s="1622"/>
      <c r="Q16" s="1622"/>
      <c r="R16" s="997"/>
    </row>
    <row r="17" spans="1:19" ht="6" customHeight="1">
      <c r="A17" s="996"/>
      <c r="B17" s="975"/>
      <c r="C17" s="978"/>
      <c r="D17" s="982"/>
      <c r="E17" s="982"/>
      <c r="F17" s="982"/>
      <c r="G17" s="982"/>
      <c r="H17" s="982"/>
      <c r="I17" s="982"/>
      <c r="J17" s="982"/>
      <c r="K17" s="982"/>
      <c r="L17" s="982"/>
      <c r="M17" s="982"/>
      <c r="N17" s="982"/>
      <c r="O17" s="982"/>
      <c r="P17" s="982"/>
      <c r="Q17" s="982"/>
      <c r="R17" s="997"/>
    </row>
    <row r="18" spans="1:19" ht="28.5" customHeight="1">
      <c r="A18" s="996"/>
      <c r="B18" s="975"/>
      <c r="C18" s="978" t="s">
        <v>44</v>
      </c>
      <c r="D18" s="1622" t="s">
        <v>840</v>
      </c>
      <c r="E18" s="1622"/>
      <c r="F18" s="1622"/>
      <c r="G18" s="1622"/>
      <c r="H18" s="1622"/>
      <c r="I18" s="1622"/>
      <c r="J18" s="1622"/>
      <c r="K18" s="1622"/>
      <c r="L18" s="1622"/>
      <c r="M18" s="1622"/>
      <c r="N18" s="1622"/>
      <c r="O18" s="1622"/>
      <c r="P18" s="1622"/>
      <c r="Q18" s="1622"/>
      <c r="R18" s="997"/>
      <c r="S18" s="18" t="s">
        <v>40</v>
      </c>
    </row>
    <row r="19" spans="1:19" ht="6" customHeight="1">
      <c r="A19" s="996"/>
      <c r="B19" s="975"/>
      <c r="C19" s="978"/>
      <c r="D19" s="987"/>
      <c r="E19" s="977"/>
      <c r="F19" s="975"/>
      <c r="G19" s="975"/>
      <c r="H19" s="975"/>
      <c r="I19" s="975"/>
      <c r="J19" s="975"/>
      <c r="K19" s="975"/>
      <c r="L19" s="975"/>
      <c r="M19" s="977"/>
      <c r="N19" s="977"/>
      <c r="O19" s="977"/>
      <c r="P19" s="977"/>
      <c r="Q19" s="977"/>
      <c r="R19" s="997"/>
    </row>
    <row r="20" spans="1:19" ht="15" customHeight="1">
      <c r="A20" s="996"/>
      <c r="B20" s="975"/>
      <c r="C20" s="1096" t="s">
        <v>124</v>
      </c>
      <c r="D20" s="1623" t="s">
        <v>729</v>
      </c>
      <c r="E20" s="1623"/>
      <c r="F20" s="1623"/>
      <c r="G20" s="1623"/>
      <c r="H20" s="1623"/>
      <c r="I20" s="1623"/>
      <c r="J20" s="1623"/>
      <c r="K20" s="1623"/>
      <c r="L20" s="1623"/>
      <c r="M20" s="1623"/>
      <c r="N20" s="1623"/>
      <c r="O20" s="1623"/>
      <c r="P20" s="1623"/>
      <c r="Q20" s="1623"/>
      <c r="R20" s="997"/>
    </row>
    <row r="21" spans="1:19" ht="3.75" customHeight="1">
      <c r="A21" s="996"/>
      <c r="B21" s="975"/>
      <c r="C21" s="978"/>
      <c r="D21" s="983"/>
      <c r="E21" s="983"/>
      <c r="F21" s="983"/>
      <c r="G21" s="983"/>
      <c r="H21" s="983"/>
      <c r="I21" s="983"/>
      <c r="J21" s="983"/>
      <c r="K21" s="983"/>
      <c r="L21" s="983"/>
      <c r="M21" s="983"/>
      <c r="N21" s="983"/>
      <c r="O21" s="983"/>
      <c r="P21" s="983"/>
      <c r="Q21" s="983"/>
      <c r="R21" s="997"/>
    </row>
    <row r="22" spans="1:19" ht="60" customHeight="1">
      <c r="A22" s="996"/>
      <c r="B22" s="975"/>
      <c r="C22" s="989" t="s">
        <v>157</v>
      </c>
      <c r="D22" s="1622" t="s">
        <v>839</v>
      </c>
      <c r="E22" s="1622"/>
      <c r="F22" s="1622"/>
      <c r="G22" s="1622"/>
      <c r="H22" s="1622"/>
      <c r="I22" s="1622"/>
      <c r="J22" s="1622"/>
      <c r="K22" s="1622"/>
      <c r="L22" s="1622"/>
      <c r="M22" s="1622"/>
      <c r="N22" s="1622"/>
      <c r="O22" s="1622"/>
      <c r="P22" s="1622"/>
      <c r="Q22" s="1622"/>
      <c r="R22" s="997"/>
      <c r="S22" s="18" t="s">
        <v>471</v>
      </c>
    </row>
    <row r="23" spans="1:19" ht="6" customHeight="1">
      <c r="A23" s="996"/>
      <c r="B23" s="975"/>
      <c r="C23" s="989"/>
      <c r="D23" s="987"/>
      <c r="E23" s="977"/>
      <c r="F23" s="975"/>
      <c r="G23" s="975"/>
      <c r="H23" s="975"/>
      <c r="I23" s="975"/>
      <c r="J23" s="975"/>
      <c r="K23" s="975"/>
      <c r="L23" s="975"/>
      <c r="M23" s="977"/>
      <c r="N23" s="977"/>
      <c r="O23" s="977"/>
      <c r="P23" s="977"/>
      <c r="Q23" s="977"/>
      <c r="R23" s="997"/>
    </row>
    <row r="24" spans="1:19" ht="29.25" customHeight="1">
      <c r="A24" s="996"/>
      <c r="B24" s="975"/>
      <c r="C24" s="989" t="s">
        <v>726</v>
      </c>
      <c r="D24" s="1622" t="s">
        <v>731</v>
      </c>
      <c r="E24" s="1622"/>
      <c r="F24" s="1622"/>
      <c r="G24" s="1622"/>
      <c r="H24" s="1622"/>
      <c r="I24" s="1622"/>
      <c r="J24" s="1622"/>
      <c r="K24" s="1622"/>
      <c r="L24" s="1622"/>
      <c r="M24" s="1622"/>
      <c r="N24" s="1622"/>
      <c r="O24" s="1622"/>
      <c r="P24" s="1622"/>
      <c r="Q24" s="1622"/>
      <c r="R24" s="997"/>
    </row>
    <row r="25" spans="1:19" ht="6" customHeight="1">
      <c r="A25" s="996"/>
      <c r="B25" s="975"/>
      <c r="C25" s="978"/>
      <c r="D25" s="987"/>
      <c r="E25" s="977"/>
      <c r="F25" s="975"/>
      <c r="G25" s="975"/>
      <c r="H25" s="975"/>
      <c r="I25" s="975"/>
      <c r="J25" s="975"/>
      <c r="K25" s="975"/>
      <c r="L25" s="975"/>
      <c r="M25" s="975"/>
      <c r="N25" s="975"/>
      <c r="O25" s="975"/>
      <c r="P25" s="975"/>
      <c r="Q25" s="975"/>
      <c r="R25" s="997"/>
    </row>
    <row r="26" spans="1:19">
      <c r="A26" s="996"/>
      <c r="B26" s="977"/>
      <c r="C26" s="978" t="s">
        <v>254</v>
      </c>
      <c r="D26" s="1622" t="s">
        <v>730</v>
      </c>
      <c r="E26" s="1622"/>
      <c r="F26" s="1622"/>
      <c r="G26" s="1622"/>
      <c r="H26" s="1622"/>
      <c r="I26" s="1622"/>
      <c r="J26" s="1622"/>
      <c r="K26" s="1622"/>
      <c r="L26" s="1622"/>
      <c r="M26" s="1622"/>
      <c r="N26" s="1622"/>
      <c r="O26" s="1622"/>
      <c r="P26" s="1622"/>
      <c r="Q26" s="1622"/>
      <c r="R26" s="997"/>
    </row>
    <row r="27" spans="1:19" ht="6" customHeight="1">
      <c r="A27" s="996"/>
      <c r="B27" s="975"/>
      <c r="C27" s="978"/>
      <c r="D27" s="987"/>
      <c r="E27" s="977"/>
      <c r="F27" s="975"/>
      <c r="G27" s="975"/>
      <c r="H27" s="975"/>
      <c r="I27" s="975"/>
      <c r="J27" s="975"/>
      <c r="K27" s="975"/>
      <c r="L27" s="975"/>
      <c r="M27" s="975"/>
      <c r="N27" s="975"/>
      <c r="O27" s="975"/>
      <c r="P27" s="975"/>
      <c r="Q27" s="975"/>
      <c r="R27" s="997"/>
    </row>
    <row r="28" spans="1:19" ht="30" customHeight="1">
      <c r="A28" s="996"/>
      <c r="B28" s="975"/>
      <c r="C28" s="978" t="s">
        <v>309</v>
      </c>
      <c r="D28" s="1622" t="s">
        <v>842</v>
      </c>
      <c r="E28" s="1622"/>
      <c r="F28" s="1622"/>
      <c r="G28" s="1622"/>
      <c r="H28" s="1622"/>
      <c r="I28" s="1622"/>
      <c r="J28" s="1622"/>
      <c r="K28" s="1622"/>
      <c r="L28" s="1622"/>
      <c r="M28" s="1622"/>
      <c r="N28" s="1622"/>
      <c r="O28" s="1622"/>
      <c r="P28" s="1622"/>
      <c r="Q28" s="1622"/>
      <c r="R28" s="997"/>
      <c r="S28" s="18" t="s">
        <v>40</v>
      </c>
    </row>
    <row r="29" spans="1:19" ht="6" customHeight="1">
      <c r="A29" s="996"/>
      <c r="B29" s="975"/>
      <c r="C29" s="978"/>
      <c r="D29" s="987"/>
      <c r="E29" s="977"/>
      <c r="F29" s="975"/>
      <c r="G29" s="975"/>
      <c r="H29" s="975"/>
      <c r="I29" s="975"/>
      <c r="J29" s="975"/>
      <c r="K29" s="975"/>
      <c r="L29" s="975"/>
      <c r="M29" s="975"/>
      <c r="N29" s="975"/>
      <c r="O29" s="975"/>
      <c r="P29" s="975"/>
      <c r="Q29" s="975"/>
      <c r="R29" s="997"/>
    </row>
    <row r="30" spans="1:19" ht="30.75" customHeight="1">
      <c r="A30" s="996"/>
      <c r="B30" s="975"/>
      <c r="C30" s="978" t="s">
        <v>255</v>
      </c>
      <c r="D30" s="1622" t="s">
        <v>732</v>
      </c>
      <c r="E30" s="1622"/>
      <c r="F30" s="1622"/>
      <c r="G30" s="1622"/>
      <c r="H30" s="1622"/>
      <c r="I30" s="1622"/>
      <c r="J30" s="1622"/>
      <c r="K30" s="1622"/>
      <c r="L30" s="1622"/>
      <c r="M30" s="1622"/>
      <c r="N30" s="1622"/>
      <c r="O30" s="1622"/>
      <c r="P30" s="1622"/>
      <c r="Q30" s="1622"/>
      <c r="R30" s="997"/>
    </row>
    <row r="31" spans="1:19" ht="6" customHeight="1">
      <c r="A31" s="996"/>
      <c r="B31" s="975"/>
      <c r="C31" s="978"/>
      <c r="D31" s="987"/>
      <c r="E31" s="977"/>
      <c r="F31" s="975"/>
      <c r="G31" s="975"/>
      <c r="H31" s="975"/>
      <c r="I31" s="975"/>
      <c r="J31" s="975"/>
      <c r="K31" s="975"/>
      <c r="L31" s="975"/>
      <c r="M31" s="975"/>
      <c r="N31" s="975"/>
      <c r="O31" s="975"/>
      <c r="P31" s="975"/>
      <c r="Q31" s="975"/>
      <c r="R31" s="997"/>
    </row>
    <row r="32" spans="1:19">
      <c r="A32" s="996"/>
      <c r="B32" s="975"/>
      <c r="C32" s="978" t="s">
        <v>256</v>
      </c>
      <c r="D32" s="1624" t="s">
        <v>843</v>
      </c>
      <c r="E32" s="1624"/>
      <c r="F32" s="1624"/>
      <c r="G32" s="1624"/>
      <c r="H32" s="1624"/>
      <c r="I32" s="1624"/>
      <c r="J32" s="1624"/>
      <c r="K32" s="1624"/>
      <c r="L32" s="1624"/>
      <c r="M32" s="1624"/>
      <c r="N32" s="1624"/>
      <c r="O32" s="1624"/>
      <c r="P32" s="1624"/>
      <c r="Q32" s="1624"/>
      <c r="R32" s="997"/>
      <c r="S32" s="18" t="s">
        <v>40</v>
      </c>
    </row>
    <row r="33" spans="1:19" ht="6" customHeight="1">
      <c r="A33" s="996"/>
      <c r="B33" s="978"/>
      <c r="C33" s="978"/>
      <c r="D33" s="987"/>
      <c r="E33" s="977"/>
      <c r="F33" s="975"/>
      <c r="G33" s="975"/>
      <c r="H33" s="975"/>
      <c r="I33" s="975"/>
      <c r="J33" s="975"/>
      <c r="K33" s="975"/>
      <c r="L33" s="975"/>
      <c r="M33" s="975"/>
      <c r="N33" s="975"/>
      <c r="O33" s="975"/>
      <c r="P33" s="975"/>
      <c r="Q33" s="975"/>
      <c r="R33" s="997"/>
    </row>
    <row r="34" spans="1:19" ht="30" customHeight="1">
      <c r="A34" s="996"/>
      <c r="B34" s="978"/>
      <c r="C34" s="978" t="s">
        <v>257</v>
      </c>
      <c r="D34" s="1623" t="s">
        <v>733</v>
      </c>
      <c r="E34" s="1623"/>
      <c r="F34" s="1623"/>
      <c r="G34" s="1623"/>
      <c r="H34" s="1623"/>
      <c r="I34" s="1623"/>
      <c r="J34" s="1623"/>
      <c r="K34" s="1623"/>
      <c r="L34" s="1623"/>
      <c r="M34" s="1623"/>
      <c r="N34" s="1623"/>
      <c r="O34" s="1623"/>
      <c r="P34" s="1623"/>
      <c r="Q34" s="1623"/>
      <c r="R34" s="997"/>
    </row>
    <row r="35" spans="1:19" ht="3.75" customHeight="1">
      <c r="A35" s="996"/>
      <c r="B35" s="978"/>
      <c r="C35" s="978"/>
      <c r="D35" s="987"/>
      <c r="E35" s="977"/>
      <c r="F35" s="975"/>
      <c r="G35" s="975"/>
      <c r="H35" s="975"/>
      <c r="I35" s="975"/>
      <c r="J35" s="975"/>
      <c r="K35" s="975"/>
      <c r="L35" s="975"/>
      <c r="M35" s="975"/>
      <c r="N35" s="975"/>
      <c r="O35" s="975"/>
      <c r="P35" s="975"/>
      <c r="Q35" s="975"/>
      <c r="R35" s="997"/>
    </row>
    <row r="36" spans="1:19" ht="72" customHeight="1">
      <c r="A36" s="996"/>
      <c r="B36" s="1622" t="s">
        <v>501</v>
      </c>
      <c r="C36" s="1622"/>
      <c r="D36" s="1622"/>
      <c r="E36" s="1622"/>
      <c r="F36" s="1622"/>
      <c r="G36" s="1622"/>
      <c r="H36" s="1622"/>
      <c r="I36" s="1622"/>
      <c r="J36" s="1622"/>
      <c r="K36" s="1622"/>
      <c r="L36" s="1622"/>
      <c r="M36" s="1622"/>
      <c r="N36" s="1622"/>
      <c r="O36" s="1622"/>
      <c r="P36" s="1622"/>
      <c r="Q36" s="1622"/>
      <c r="R36" s="997"/>
    </row>
    <row r="37" spans="1:19">
      <c r="A37" s="996"/>
      <c r="B37" s="978"/>
      <c r="C37" s="978"/>
      <c r="D37" s="987"/>
      <c r="E37" s="977"/>
      <c r="F37" s="975"/>
      <c r="G37" s="975"/>
      <c r="H37" s="975"/>
      <c r="I37" s="975"/>
      <c r="J37" s="975"/>
      <c r="K37" s="975"/>
      <c r="L37" s="975"/>
      <c r="M37" s="975"/>
      <c r="N37" s="975"/>
      <c r="O37" s="975"/>
      <c r="P37" s="975"/>
      <c r="Q37" s="975"/>
      <c r="R37" s="997"/>
    </row>
    <row r="38" spans="1:19">
      <c r="A38" s="996"/>
      <c r="B38" s="975"/>
      <c r="C38" s="973" t="s">
        <v>502</v>
      </c>
      <c r="D38" s="973"/>
      <c r="E38" s="973"/>
      <c r="F38" s="973"/>
      <c r="G38" s="973"/>
      <c r="H38" s="973"/>
      <c r="I38" s="973"/>
      <c r="J38" s="973"/>
      <c r="K38" s="973"/>
      <c r="L38" s="973"/>
      <c r="M38" s="973"/>
      <c r="N38" s="973"/>
      <c r="O38" s="973"/>
      <c r="P38" s="1023"/>
      <c r="Q38" s="984" t="s">
        <v>503</v>
      </c>
      <c r="R38" s="997"/>
    </row>
    <row r="39" spans="1:19">
      <c r="A39" s="996"/>
      <c r="B39" s="975"/>
      <c r="C39" s="1619" t="s">
        <v>504</v>
      </c>
      <c r="D39" s="1620"/>
      <c r="E39" s="1620"/>
      <c r="F39" s="1620"/>
      <c r="G39" s="1621"/>
      <c r="H39" s="39" t="s">
        <v>326</v>
      </c>
      <c r="I39" s="1023"/>
      <c r="J39" s="975" t="s">
        <v>408</v>
      </c>
      <c r="K39" s="975"/>
      <c r="L39" s="975"/>
      <c r="M39" s="975"/>
      <c r="N39" s="975"/>
      <c r="O39" s="975"/>
      <c r="P39" s="975"/>
      <c r="Q39" s="975"/>
      <c r="R39" s="997"/>
    </row>
    <row r="40" spans="1:19" ht="6.75" customHeight="1">
      <c r="A40" s="996"/>
      <c r="B40" s="975"/>
      <c r="C40" s="975"/>
      <c r="D40" s="975"/>
      <c r="E40" s="975"/>
      <c r="F40" s="975"/>
      <c r="G40" s="975"/>
      <c r="H40" s="975"/>
      <c r="I40" s="975"/>
      <c r="J40" s="975"/>
      <c r="K40" s="975"/>
      <c r="L40" s="975"/>
      <c r="M40" s="975"/>
      <c r="N40" s="975"/>
      <c r="O40" s="975"/>
      <c r="P40" s="975"/>
      <c r="Q40" s="975"/>
      <c r="R40" s="997"/>
    </row>
    <row r="41" spans="1:19" ht="27" customHeight="1">
      <c r="A41" s="996"/>
      <c r="B41" s="975"/>
      <c r="C41" s="1614" t="s">
        <v>469</v>
      </c>
      <c r="D41" s="1614"/>
      <c r="E41" s="1614"/>
      <c r="F41" s="1611" t="s">
        <v>470</v>
      </c>
      <c r="G41" s="1612"/>
      <c r="H41" s="1612"/>
      <c r="I41" s="1612"/>
      <c r="J41" s="1613"/>
      <c r="K41" s="977"/>
      <c r="L41" s="984" t="s">
        <v>258</v>
      </c>
      <c r="M41" s="1615"/>
      <c r="N41" s="1616"/>
      <c r="O41" s="1616"/>
      <c r="P41" s="1616"/>
      <c r="Q41" s="1617"/>
      <c r="R41" s="997"/>
      <c r="S41" s="980"/>
    </row>
    <row r="42" spans="1:19" ht="15" customHeight="1">
      <c r="A42" s="996"/>
      <c r="B42" s="975"/>
      <c r="C42" s="973"/>
      <c r="D42" s="973"/>
      <c r="E42" s="973"/>
      <c r="F42" s="907" t="s">
        <v>476</v>
      </c>
      <c r="G42" s="907"/>
      <c r="H42" s="907"/>
      <c r="I42" s="907"/>
      <c r="J42" s="907"/>
      <c r="K42" s="907"/>
      <c r="L42" s="977"/>
      <c r="M42" s="1618" t="s">
        <v>468</v>
      </c>
      <c r="N42" s="1618"/>
      <c r="O42" s="1618"/>
      <c r="P42" s="1618"/>
      <c r="Q42" s="1618"/>
      <c r="R42" s="997"/>
      <c r="S42" s="980"/>
    </row>
    <row r="43" spans="1:19" ht="5.25" customHeight="1">
      <c r="A43" s="996"/>
      <c r="B43" s="975"/>
      <c r="C43" s="973"/>
      <c r="D43" s="973"/>
      <c r="E43" s="973"/>
      <c r="F43" s="985"/>
      <c r="G43" s="985"/>
      <c r="H43" s="985"/>
      <c r="I43" s="985"/>
      <c r="J43" s="985"/>
      <c r="K43" s="977"/>
      <c r="L43" s="977"/>
      <c r="M43" s="985"/>
      <c r="N43" s="985"/>
      <c r="O43" s="985"/>
      <c r="P43" s="985"/>
      <c r="Q43" s="985"/>
      <c r="R43" s="997"/>
      <c r="S43" s="980"/>
    </row>
    <row r="44" spans="1:19" ht="20.100000000000001" customHeight="1">
      <c r="A44" s="996"/>
      <c r="B44" s="975"/>
      <c r="C44" s="1610" t="s">
        <v>259</v>
      </c>
      <c r="D44" s="1610"/>
      <c r="E44" s="1610"/>
      <c r="F44" s="1611" t="s">
        <v>471</v>
      </c>
      <c r="G44" s="1612"/>
      <c r="H44" s="1612"/>
      <c r="I44" s="1612"/>
      <c r="J44" s="1613"/>
      <c r="K44" s="975"/>
      <c r="L44" s="1610" t="s">
        <v>260</v>
      </c>
      <c r="M44" s="1610"/>
      <c r="N44" s="1611" t="s">
        <v>471</v>
      </c>
      <c r="O44" s="1612"/>
      <c r="P44" s="1612"/>
      <c r="Q44" s="1613"/>
      <c r="R44" s="997"/>
      <c r="S44" s="980"/>
    </row>
    <row r="45" spans="1:19" ht="6" customHeight="1">
      <c r="A45" s="996"/>
      <c r="B45" s="977"/>
      <c r="C45" s="999"/>
      <c r="D45" s="999"/>
      <c r="E45" s="999"/>
      <c r="F45" s="977"/>
      <c r="G45" s="977"/>
      <c r="H45" s="977"/>
      <c r="I45" s="977"/>
      <c r="J45" s="977"/>
      <c r="K45" s="977"/>
      <c r="L45" s="999"/>
      <c r="M45" s="999"/>
      <c r="N45" s="977"/>
      <c r="O45" s="977"/>
      <c r="P45" s="977"/>
      <c r="Q45" s="977"/>
      <c r="R45" s="997"/>
      <c r="S45" s="980"/>
    </row>
    <row r="46" spans="1:19" ht="20.100000000000001" customHeight="1">
      <c r="A46" s="996"/>
      <c r="B46" s="975"/>
      <c r="C46" s="1610" t="s">
        <v>261</v>
      </c>
      <c r="D46" s="1610"/>
      <c r="E46" s="1610"/>
      <c r="F46" s="1611" t="s">
        <v>471</v>
      </c>
      <c r="G46" s="1612"/>
      <c r="H46" s="1612"/>
      <c r="I46" s="1612"/>
      <c r="J46" s="1613"/>
      <c r="K46" s="977"/>
      <c r="L46" s="1610" t="s">
        <v>262</v>
      </c>
      <c r="M46" s="1610"/>
      <c r="N46" s="1611" t="s">
        <v>471</v>
      </c>
      <c r="O46" s="1612"/>
      <c r="P46" s="1612"/>
      <c r="Q46" s="1613"/>
      <c r="R46" s="997"/>
      <c r="S46" s="980"/>
    </row>
    <row r="47" spans="1:19" ht="20.100000000000001" customHeight="1">
      <c r="A47" s="996"/>
      <c r="B47" s="975"/>
      <c r="C47" s="1610" t="s">
        <v>263</v>
      </c>
      <c r="D47" s="1610"/>
      <c r="E47" s="1610"/>
      <c r="F47" s="975"/>
      <c r="G47" s="975"/>
      <c r="H47" s="975"/>
      <c r="I47" s="975"/>
      <c r="J47" s="977"/>
      <c r="K47" s="977"/>
      <c r="L47" s="977"/>
      <c r="M47" s="977"/>
      <c r="N47" s="977"/>
      <c r="O47" s="977"/>
      <c r="P47" s="977"/>
      <c r="Q47" s="977"/>
      <c r="R47" s="997"/>
      <c r="S47" s="980"/>
    </row>
    <row r="48" spans="1:19">
      <c r="A48" s="996"/>
      <c r="B48" s="975"/>
      <c r="C48" s="973" t="s">
        <v>327</v>
      </c>
      <c r="D48" s="973"/>
      <c r="E48" s="973"/>
      <c r="F48" s="973"/>
      <c r="G48" s="973"/>
      <c r="H48" s="973"/>
      <c r="I48" s="973"/>
      <c r="J48" s="973"/>
      <c r="K48" s="973"/>
      <c r="L48" s="1023" t="s">
        <v>505</v>
      </c>
      <c r="M48" s="984" t="s">
        <v>506</v>
      </c>
      <c r="N48" s="1023"/>
      <c r="O48" s="40" t="s">
        <v>326</v>
      </c>
      <c r="P48" s="1023"/>
      <c r="Q48" s="973" t="s">
        <v>408</v>
      </c>
      <c r="R48" s="997"/>
      <c r="S48" s="980"/>
    </row>
    <row r="49" spans="1:19" ht="7.5" customHeight="1">
      <c r="A49" s="996"/>
      <c r="B49" s="975"/>
      <c r="C49" s="973"/>
      <c r="D49" s="973"/>
      <c r="E49" s="973"/>
      <c r="F49" s="973"/>
      <c r="G49" s="973"/>
      <c r="H49" s="973"/>
      <c r="I49" s="973"/>
      <c r="J49" s="973"/>
      <c r="K49" s="973"/>
      <c r="L49" s="973"/>
      <c r="M49" s="973"/>
      <c r="N49" s="973"/>
      <c r="O49" s="973"/>
      <c r="P49" s="973"/>
      <c r="Q49" s="973"/>
      <c r="R49" s="997"/>
      <c r="S49" s="980"/>
    </row>
    <row r="50" spans="1:19" ht="30" customHeight="1">
      <c r="A50" s="996"/>
      <c r="B50" s="975"/>
      <c r="C50" s="999" t="s">
        <v>264</v>
      </c>
      <c r="D50" s="999"/>
      <c r="E50" s="999"/>
      <c r="F50" s="979"/>
      <c r="G50" s="1603"/>
      <c r="H50" s="1604"/>
      <c r="I50" s="1604"/>
      <c r="J50" s="1605"/>
      <c r="K50" s="999"/>
      <c r="L50" s="973" t="s">
        <v>265</v>
      </c>
      <c r="M50" s="999"/>
      <c r="N50" s="1606"/>
      <c r="O50" s="1607"/>
      <c r="P50" s="1607"/>
      <c r="Q50" s="1608"/>
      <c r="R50" s="997"/>
      <c r="S50" s="980"/>
    </row>
    <row r="51" spans="1:19" ht="24.75" customHeight="1">
      <c r="A51" s="1000"/>
      <c r="B51" s="912"/>
      <c r="C51" s="912"/>
      <c r="D51" s="912"/>
      <c r="E51" s="912"/>
      <c r="F51" s="1609"/>
      <c r="G51" s="1609"/>
      <c r="H51" s="1609"/>
      <c r="I51" s="1609"/>
      <c r="J51" s="1609"/>
      <c r="K51" s="36"/>
      <c r="L51" s="36"/>
      <c r="M51" s="36"/>
      <c r="N51" s="1024" t="s">
        <v>472</v>
      </c>
      <c r="O51" s="1024"/>
      <c r="P51" s="1024"/>
      <c r="Q51" s="1025"/>
      <c r="R51" s="1001"/>
      <c r="S51" s="980"/>
    </row>
    <row r="52" spans="1:19">
      <c r="J52" s="19"/>
      <c r="K52" s="19"/>
      <c r="L52" s="19"/>
      <c r="M52" s="19"/>
      <c r="N52" s="19"/>
      <c r="O52" s="19"/>
      <c r="P52" s="19"/>
      <c r="Q52" s="980"/>
      <c r="S52" s="980"/>
    </row>
    <row r="53" spans="1:19">
      <c r="J53" s="19"/>
      <c r="K53" s="19"/>
      <c r="L53" s="19"/>
      <c r="M53" s="19"/>
      <c r="N53" s="19"/>
      <c r="O53" s="19"/>
      <c r="P53" s="19"/>
      <c r="Q53" s="980"/>
      <c r="S53" s="980"/>
    </row>
    <row r="54" spans="1:19">
      <c r="J54" s="19"/>
      <c r="K54" s="19"/>
      <c r="L54" s="19"/>
      <c r="M54" s="19"/>
      <c r="N54" s="19"/>
      <c r="O54" s="19"/>
      <c r="P54" s="19"/>
      <c r="Q54" s="980"/>
    </row>
    <row r="55" spans="1:19">
      <c r="J55" s="19"/>
      <c r="K55" s="19"/>
      <c r="L55" s="19"/>
      <c r="M55" s="19"/>
      <c r="N55" s="19"/>
      <c r="O55" s="19"/>
      <c r="P55" s="19"/>
      <c r="Q55" s="980"/>
    </row>
    <row r="56" spans="1:19">
      <c r="J56" s="19"/>
      <c r="K56" s="19"/>
      <c r="L56" s="19"/>
      <c r="M56" s="19"/>
      <c r="N56" s="19"/>
      <c r="O56" s="19"/>
      <c r="P56" s="19"/>
      <c r="Q56" s="980"/>
    </row>
    <row r="57" spans="1:19">
      <c r="J57" s="19"/>
      <c r="K57" s="19"/>
      <c r="L57" s="19"/>
      <c r="M57" s="19"/>
      <c r="N57" s="19"/>
      <c r="O57" s="19"/>
      <c r="P57" s="19"/>
      <c r="Q57" s="980"/>
    </row>
    <row r="58" spans="1:19">
      <c r="J58" s="19"/>
      <c r="K58" s="19"/>
      <c r="L58" s="19"/>
      <c r="M58" s="19"/>
      <c r="N58" s="19"/>
      <c r="O58" s="19"/>
      <c r="P58" s="19"/>
      <c r="Q58" s="980"/>
    </row>
    <row r="59" spans="1:19">
      <c r="J59" s="19"/>
      <c r="K59" s="19"/>
      <c r="L59" s="19"/>
      <c r="M59" s="19"/>
      <c r="N59" s="19"/>
      <c r="O59" s="19"/>
      <c r="P59" s="19"/>
      <c r="Q59" s="980"/>
    </row>
    <row r="60" spans="1:19">
      <c r="J60" s="19"/>
      <c r="K60" s="19"/>
      <c r="L60" s="19"/>
      <c r="M60" s="19"/>
      <c r="N60" s="19"/>
      <c r="O60" s="19"/>
      <c r="P60" s="19"/>
      <c r="Q60" s="980"/>
    </row>
    <row r="61" spans="1:19">
      <c r="J61" s="19"/>
      <c r="K61" s="19"/>
      <c r="L61" s="19"/>
      <c r="M61" s="19"/>
      <c r="N61" s="19"/>
      <c r="O61" s="19"/>
      <c r="P61" s="19"/>
      <c r="Q61" s="980"/>
    </row>
    <row r="62" spans="1:19">
      <c r="J62" s="19"/>
      <c r="K62" s="19"/>
      <c r="L62" s="19"/>
      <c r="M62" s="19"/>
      <c r="N62" s="19"/>
      <c r="O62" s="19"/>
      <c r="P62" s="19"/>
      <c r="Q62" s="980"/>
    </row>
    <row r="63" spans="1:19">
      <c r="J63" s="19"/>
      <c r="K63" s="19"/>
      <c r="L63" s="19"/>
      <c r="M63" s="19"/>
      <c r="N63" s="19"/>
      <c r="O63" s="19"/>
      <c r="P63" s="19"/>
      <c r="Q63" s="980"/>
    </row>
    <row r="64" spans="1:19">
      <c r="J64" s="19"/>
      <c r="K64" s="19"/>
      <c r="L64" s="19"/>
      <c r="M64" s="19"/>
      <c r="N64" s="19"/>
      <c r="O64" s="19"/>
      <c r="P64" s="19"/>
      <c r="Q64" s="980"/>
    </row>
    <row r="65" spans="10:17">
      <c r="J65" s="19"/>
      <c r="K65" s="19"/>
      <c r="L65" s="19"/>
      <c r="M65" s="19"/>
      <c r="N65" s="19"/>
      <c r="O65" s="19"/>
      <c r="P65" s="19"/>
      <c r="Q65" s="980"/>
    </row>
    <row r="66" spans="10:17">
      <c r="J66" s="19"/>
      <c r="K66" s="19"/>
      <c r="L66" s="19"/>
      <c r="M66" s="19"/>
      <c r="N66" s="19"/>
      <c r="O66" s="19"/>
      <c r="P66" s="19"/>
      <c r="Q66" s="980"/>
    </row>
    <row r="67" spans="10:17">
      <c r="J67" s="19"/>
      <c r="K67" s="19"/>
      <c r="L67" s="19"/>
      <c r="M67" s="19"/>
      <c r="N67" s="19"/>
      <c r="O67" s="19"/>
      <c r="P67" s="19"/>
      <c r="Q67" s="980"/>
    </row>
    <row r="68" spans="10:17">
      <c r="J68" s="19"/>
      <c r="K68" s="19"/>
      <c r="L68" s="19"/>
      <c r="M68" s="19"/>
      <c r="N68" s="19"/>
      <c r="O68" s="19"/>
      <c r="P68" s="19"/>
      <c r="Q68" s="980"/>
    </row>
    <row r="69" spans="10:17">
      <c r="J69" s="19"/>
      <c r="K69" s="19"/>
      <c r="L69" s="19"/>
      <c r="M69" s="19"/>
      <c r="N69" s="19"/>
      <c r="O69" s="19"/>
      <c r="P69" s="19"/>
      <c r="Q69" s="980"/>
    </row>
    <row r="70" spans="10:17">
      <c r="J70" s="19"/>
      <c r="K70" s="19"/>
      <c r="L70" s="19"/>
      <c r="M70" s="19"/>
      <c r="N70" s="19"/>
      <c r="O70" s="19"/>
      <c r="P70" s="19"/>
      <c r="Q70" s="980"/>
    </row>
    <row r="71" spans="10:17">
      <c r="J71" s="19"/>
      <c r="K71" s="19"/>
      <c r="L71" s="19"/>
      <c r="M71" s="19"/>
      <c r="N71" s="19"/>
      <c r="O71" s="19"/>
      <c r="P71" s="19"/>
      <c r="Q71" s="980"/>
    </row>
    <row r="72" spans="10:17">
      <c r="J72" s="19"/>
      <c r="K72" s="19"/>
      <c r="L72" s="19"/>
      <c r="M72" s="19"/>
      <c r="N72" s="19"/>
      <c r="O72" s="19"/>
      <c r="P72" s="19"/>
      <c r="Q72" s="980"/>
    </row>
    <row r="73" spans="10:17">
      <c r="J73" s="19"/>
      <c r="K73" s="19"/>
      <c r="L73" s="19"/>
      <c r="M73" s="19"/>
      <c r="N73" s="19"/>
      <c r="O73" s="19"/>
      <c r="P73" s="19"/>
      <c r="Q73" s="980"/>
    </row>
    <row r="74" spans="10:17">
      <c r="J74" s="19"/>
      <c r="K74" s="19"/>
      <c r="L74" s="19"/>
      <c r="M74" s="19"/>
      <c r="N74" s="19"/>
      <c r="O74" s="19"/>
      <c r="P74" s="19"/>
      <c r="Q74" s="980"/>
    </row>
    <row r="75" spans="10:17">
      <c r="J75" s="19"/>
      <c r="K75" s="19"/>
      <c r="L75" s="19"/>
      <c r="M75" s="19"/>
      <c r="N75" s="19"/>
      <c r="O75" s="19"/>
      <c r="P75" s="19"/>
      <c r="Q75" s="980"/>
    </row>
    <row r="76" spans="10:17">
      <c r="J76" s="19"/>
      <c r="K76" s="19"/>
      <c r="L76" s="19"/>
      <c r="M76" s="19"/>
      <c r="N76" s="19"/>
      <c r="O76" s="19"/>
      <c r="P76" s="19"/>
      <c r="Q76" s="980"/>
    </row>
    <row r="77" spans="10:17">
      <c r="J77" s="19"/>
      <c r="K77" s="19"/>
      <c r="L77" s="19"/>
      <c r="M77" s="19"/>
      <c r="N77" s="19"/>
      <c r="O77" s="19"/>
      <c r="P77" s="19"/>
      <c r="Q77" s="980"/>
    </row>
    <row r="78" spans="10:17">
      <c r="J78" s="19"/>
      <c r="K78" s="19"/>
      <c r="L78" s="19"/>
      <c r="M78" s="19"/>
      <c r="N78" s="19"/>
      <c r="O78" s="19"/>
      <c r="P78" s="19"/>
      <c r="Q78" s="980"/>
    </row>
    <row r="79" spans="10:17">
      <c r="J79" s="19"/>
      <c r="K79" s="19"/>
      <c r="L79" s="19"/>
      <c r="M79" s="19"/>
      <c r="N79" s="19"/>
      <c r="O79" s="19"/>
      <c r="P79" s="19"/>
      <c r="Q79" s="980"/>
    </row>
    <row r="80" spans="10:17">
      <c r="J80" s="19"/>
      <c r="K80" s="19"/>
      <c r="L80" s="19"/>
      <c r="M80" s="19"/>
      <c r="N80" s="19"/>
      <c r="O80" s="19"/>
      <c r="P80" s="19"/>
      <c r="Q80" s="980"/>
    </row>
    <row r="81" spans="10:17">
      <c r="J81" s="19"/>
      <c r="K81" s="19"/>
      <c r="L81" s="19"/>
      <c r="M81" s="19"/>
      <c r="N81" s="19"/>
      <c r="O81" s="19"/>
      <c r="P81" s="19"/>
      <c r="Q81" s="980"/>
    </row>
    <row r="82" spans="10:17">
      <c r="J82" s="19"/>
      <c r="K82" s="19"/>
      <c r="L82" s="19"/>
      <c r="M82" s="19"/>
      <c r="N82" s="19"/>
      <c r="O82" s="19"/>
      <c r="P82" s="19"/>
      <c r="Q82" s="980"/>
    </row>
    <row r="83" spans="10:17">
      <c r="J83" s="19"/>
      <c r="K83" s="19"/>
      <c r="L83" s="19"/>
      <c r="M83" s="19"/>
      <c r="N83" s="19"/>
      <c r="O83" s="19"/>
      <c r="P83" s="19"/>
      <c r="Q83" s="980"/>
    </row>
    <row r="84" spans="10:17">
      <c r="J84" s="19"/>
      <c r="K84" s="19"/>
      <c r="L84" s="19"/>
      <c r="M84" s="19"/>
      <c r="N84" s="19"/>
      <c r="O84" s="19"/>
      <c r="P84" s="19"/>
      <c r="Q84" s="980"/>
    </row>
    <row r="85" spans="10:17">
      <c r="J85" s="19"/>
      <c r="K85" s="19"/>
      <c r="L85" s="19"/>
      <c r="M85" s="19"/>
      <c r="N85" s="19"/>
      <c r="O85" s="19"/>
      <c r="P85" s="19"/>
      <c r="Q85" s="980"/>
    </row>
    <row r="86" spans="10:17">
      <c r="J86" s="19"/>
      <c r="K86" s="19"/>
      <c r="L86" s="19"/>
      <c r="M86" s="19"/>
      <c r="N86" s="19"/>
      <c r="O86" s="19"/>
      <c r="P86" s="19"/>
      <c r="Q86" s="980"/>
    </row>
    <row r="87" spans="10:17">
      <c r="J87" s="19"/>
      <c r="K87" s="19"/>
      <c r="L87" s="19"/>
      <c r="M87" s="19"/>
      <c r="N87" s="19"/>
      <c r="O87" s="19"/>
      <c r="P87" s="19"/>
      <c r="Q87" s="980"/>
    </row>
    <row r="88" spans="10:17">
      <c r="J88" s="19"/>
      <c r="K88" s="19"/>
      <c r="L88" s="19"/>
      <c r="M88" s="19"/>
      <c r="N88" s="19"/>
      <c r="O88" s="19"/>
      <c r="P88" s="19"/>
      <c r="Q88" s="980"/>
    </row>
    <row r="89" spans="10:17">
      <c r="J89" s="19"/>
      <c r="K89" s="19"/>
      <c r="L89" s="19"/>
      <c r="M89" s="19"/>
      <c r="N89" s="19"/>
      <c r="O89" s="19"/>
      <c r="P89" s="19"/>
      <c r="Q89" s="980"/>
    </row>
    <row r="90" spans="10:17">
      <c r="J90" s="19"/>
      <c r="K90" s="19"/>
      <c r="L90" s="19"/>
      <c r="M90" s="19"/>
      <c r="N90" s="19"/>
      <c r="O90" s="19"/>
      <c r="P90" s="19"/>
      <c r="Q90" s="980"/>
    </row>
    <row r="91" spans="10:17">
      <c r="J91" s="19"/>
      <c r="K91" s="19"/>
      <c r="L91" s="19"/>
      <c r="M91" s="19"/>
      <c r="N91" s="19"/>
      <c r="O91" s="19"/>
      <c r="P91" s="19"/>
      <c r="Q91" s="980"/>
    </row>
    <row r="92" spans="10:17">
      <c r="J92" s="19"/>
      <c r="K92" s="19"/>
      <c r="L92" s="19"/>
      <c r="M92" s="19"/>
      <c r="N92" s="19"/>
      <c r="O92" s="19"/>
      <c r="P92" s="19"/>
      <c r="Q92" s="980"/>
    </row>
    <row r="93" spans="10:17">
      <c r="J93" s="19"/>
      <c r="K93" s="19"/>
      <c r="L93" s="19"/>
      <c r="M93" s="19"/>
      <c r="N93" s="19"/>
      <c r="O93" s="19"/>
      <c r="P93" s="19"/>
      <c r="Q93" s="980"/>
    </row>
    <row r="94" spans="10:17">
      <c r="J94" s="19"/>
      <c r="K94" s="19"/>
      <c r="L94" s="19"/>
      <c r="M94" s="19"/>
      <c r="N94" s="19"/>
      <c r="O94" s="19"/>
      <c r="P94" s="19"/>
      <c r="Q94" s="980"/>
    </row>
    <row r="95" spans="10:17">
      <c r="J95" s="19"/>
      <c r="K95" s="19"/>
      <c r="L95" s="19"/>
      <c r="M95" s="19"/>
      <c r="N95" s="19"/>
      <c r="O95" s="19"/>
      <c r="P95" s="19"/>
      <c r="Q95" s="980"/>
    </row>
    <row r="96" spans="10:17">
      <c r="J96" s="19"/>
      <c r="K96" s="19"/>
      <c r="L96" s="19"/>
      <c r="M96" s="19"/>
      <c r="N96" s="19"/>
      <c r="O96" s="19"/>
      <c r="P96" s="19"/>
      <c r="Q96" s="980"/>
    </row>
    <row r="97" spans="10:17">
      <c r="J97" s="19"/>
      <c r="K97" s="19"/>
      <c r="L97" s="19"/>
      <c r="M97" s="19"/>
      <c r="N97" s="19"/>
      <c r="O97" s="19"/>
      <c r="P97" s="19"/>
      <c r="Q97" s="980"/>
    </row>
    <row r="98" spans="10:17">
      <c r="J98" s="19"/>
      <c r="K98" s="19"/>
      <c r="L98" s="19"/>
      <c r="M98" s="19"/>
      <c r="N98" s="19"/>
      <c r="O98" s="19"/>
      <c r="P98" s="19"/>
      <c r="Q98" s="980"/>
    </row>
    <row r="99" spans="10:17">
      <c r="J99" s="19"/>
      <c r="K99" s="19"/>
      <c r="L99" s="19"/>
      <c r="M99" s="19"/>
      <c r="N99" s="19"/>
      <c r="O99" s="19"/>
      <c r="P99" s="19"/>
      <c r="Q99" s="980"/>
    </row>
    <row r="100" spans="10:17">
      <c r="J100" s="19"/>
      <c r="K100" s="19"/>
      <c r="L100" s="19"/>
      <c r="M100" s="19"/>
      <c r="N100" s="19"/>
      <c r="O100" s="19"/>
      <c r="P100" s="19"/>
      <c r="Q100" s="980"/>
    </row>
    <row r="101" spans="10:17">
      <c r="J101" s="19"/>
      <c r="K101" s="19"/>
      <c r="L101" s="19"/>
      <c r="M101" s="19"/>
      <c r="N101" s="19"/>
      <c r="O101" s="19"/>
      <c r="P101" s="19"/>
      <c r="Q101" s="980"/>
    </row>
    <row r="102" spans="10:17">
      <c r="J102" s="19"/>
      <c r="K102" s="19"/>
      <c r="L102" s="19"/>
      <c r="M102" s="19"/>
      <c r="N102" s="19"/>
      <c r="O102" s="19"/>
      <c r="P102" s="19"/>
      <c r="Q102" s="980"/>
    </row>
    <row r="103" spans="10:17">
      <c r="J103" s="19"/>
      <c r="K103" s="19"/>
      <c r="L103" s="19"/>
      <c r="M103" s="19"/>
      <c r="N103" s="19"/>
      <c r="O103" s="19"/>
      <c r="P103" s="19"/>
      <c r="Q103" s="980"/>
    </row>
    <row r="104" spans="10:17">
      <c r="J104" s="19"/>
      <c r="K104" s="19"/>
      <c r="L104" s="19"/>
      <c r="M104" s="19"/>
      <c r="N104" s="19"/>
      <c r="O104" s="19"/>
      <c r="P104" s="19"/>
      <c r="Q104" s="980"/>
    </row>
    <row r="105" spans="10:17">
      <c r="J105" s="19"/>
      <c r="K105" s="19"/>
      <c r="L105" s="19"/>
      <c r="M105" s="19"/>
      <c r="N105" s="19"/>
      <c r="O105" s="19"/>
      <c r="P105" s="19"/>
      <c r="Q105" s="980"/>
    </row>
    <row r="106" spans="10:17">
      <c r="J106" s="19"/>
      <c r="K106" s="19"/>
      <c r="L106" s="19"/>
      <c r="M106" s="19"/>
      <c r="N106" s="19"/>
      <c r="O106" s="19"/>
      <c r="P106" s="19"/>
      <c r="Q106" s="980"/>
    </row>
    <row r="107" spans="10:17">
      <c r="J107" s="19"/>
      <c r="K107" s="19"/>
      <c r="L107" s="19"/>
      <c r="M107" s="19"/>
      <c r="N107" s="19"/>
      <c r="O107" s="19"/>
      <c r="P107" s="19"/>
      <c r="Q107" s="980"/>
    </row>
    <row r="108" spans="10:17">
      <c r="J108" s="19"/>
      <c r="K108" s="19"/>
      <c r="L108" s="19"/>
      <c r="M108" s="19"/>
      <c r="N108" s="19"/>
      <c r="O108" s="19"/>
      <c r="P108" s="19"/>
      <c r="Q108" s="980"/>
    </row>
    <row r="109" spans="10:17">
      <c r="J109" s="19"/>
      <c r="K109" s="19"/>
      <c r="L109" s="19"/>
      <c r="M109" s="19"/>
      <c r="N109" s="19"/>
      <c r="O109" s="19"/>
      <c r="P109" s="19"/>
      <c r="Q109" s="980"/>
    </row>
    <row r="110" spans="10:17">
      <c r="J110" s="19"/>
      <c r="K110" s="19"/>
      <c r="L110" s="19"/>
      <c r="M110" s="19"/>
      <c r="N110" s="19"/>
      <c r="O110" s="19"/>
      <c r="P110" s="19"/>
      <c r="Q110" s="980"/>
    </row>
    <row r="111" spans="10:17">
      <c r="J111" s="19"/>
      <c r="K111" s="19"/>
      <c r="L111" s="19"/>
      <c r="M111" s="19"/>
      <c r="N111" s="19"/>
      <c r="O111" s="19"/>
      <c r="P111" s="19"/>
      <c r="Q111" s="980"/>
    </row>
    <row r="112" spans="10:17">
      <c r="J112" s="19"/>
      <c r="K112" s="19"/>
      <c r="L112" s="19"/>
      <c r="M112" s="19"/>
      <c r="N112" s="19"/>
      <c r="O112" s="19"/>
      <c r="P112" s="19"/>
      <c r="Q112" s="980"/>
    </row>
    <row r="113" spans="10:17">
      <c r="J113" s="19"/>
      <c r="K113" s="19"/>
      <c r="L113" s="19"/>
      <c r="M113" s="19"/>
      <c r="N113" s="19"/>
      <c r="O113" s="19"/>
      <c r="P113" s="19"/>
      <c r="Q113" s="980"/>
    </row>
    <row r="114" spans="10:17">
      <c r="J114" s="19"/>
      <c r="K114" s="19"/>
      <c r="L114" s="19"/>
      <c r="M114" s="19"/>
      <c r="N114" s="19"/>
      <c r="O114" s="19"/>
      <c r="P114" s="19"/>
      <c r="Q114" s="980"/>
    </row>
    <row r="115" spans="10:17">
      <c r="J115" s="19"/>
      <c r="K115" s="19"/>
      <c r="L115" s="19"/>
      <c r="M115" s="19"/>
      <c r="N115" s="19"/>
      <c r="O115" s="19"/>
      <c r="P115" s="19"/>
      <c r="Q115" s="980"/>
    </row>
    <row r="116" spans="10:17">
      <c r="J116" s="19"/>
      <c r="K116" s="19"/>
      <c r="L116" s="19"/>
      <c r="M116" s="19"/>
      <c r="N116" s="19"/>
      <c r="O116" s="19"/>
      <c r="P116" s="19"/>
      <c r="Q116" s="980"/>
    </row>
    <row r="117" spans="10:17">
      <c r="J117" s="19"/>
      <c r="K117" s="19"/>
      <c r="L117" s="19"/>
      <c r="M117" s="19"/>
      <c r="N117" s="19"/>
      <c r="O117" s="19"/>
      <c r="P117" s="19"/>
      <c r="Q117" s="980"/>
    </row>
    <row r="118" spans="10:17">
      <c r="J118" s="19"/>
      <c r="K118" s="19"/>
      <c r="L118" s="19"/>
      <c r="M118" s="19"/>
      <c r="N118" s="19"/>
      <c r="O118" s="19"/>
      <c r="P118" s="19"/>
      <c r="Q118" s="980"/>
    </row>
    <row r="119" spans="10:17">
      <c r="J119" s="19"/>
      <c r="K119" s="19"/>
      <c r="L119" s="19"/>
      <c r="M119" s="19"/>
      <c r="N119" s="19"/>
      <c r="O119" s="19"/>
      <c r="P119" s="19"/>
      <c r="Q119" s="980"/>
    </row>
    <row r="120" spans="10:17">
      <c r="J120" s="19"/>
      <c r="K120" s="19"/>
      <c r="L120" s="19"/>
      <c r="M120" s="19"/>
      <c r="N120" s="19"/>
      <c r="O120" s="19"/>
      <c r="P120" s="19"/>
      <c r="Q120" s="980"/>
    </row>
    <row r="121" spans="10:17">
      <c r="J121" s="19"/>
      <c r="K121" s="19"/>
      <c r="L121" s="19"/>
      <c r="M121" s="19"/>
      <c r="N121" s="19"/>
      <c r="O121" s="19"/>
      <c r="P121" s="19"/>
      <c r="Q121" s="980"/>
    </row>
    <row r="122" spans="10:17">
      <c r="J122" s="19"/>
      <c r="K122" s="19"/>
      <c r="L122" s="19"/>
      <c r="M122" s="19"/>
      <c r="N122" s="19"/>
      <c r="O122" s="19"/>
      <c r="P122" s="19"/>
      <c r="Q122" s="980"/>
    </row>
    <row r="123" spans="10:17">
      <c r="J123" s="19"/>
      <c r="K123" s="19"/>
      <c r="L123" s="19"/>
      <c r="M123" s="19"/>
      <c r="N123" s="19"/>
      <c r="O123" s="19"/>
      <c r="P123" s="19"/>
      <c r="Q123" s="980"/>
    </row>
    <row r="124" spans="10:17">
      <c r="J124" s="19"/>
      <c r="K124" s="19"/>
      <c r="L124" s="19"/>
      <c r="M124" s="19"/>
      <c r="N124" s="19"/>
      <c r="O124" s="19"/>
      <c r="P124" s="19"/>
      <c r="Q124" s="980"/>
    </row>
    <row r="125" spans="10:17">
      <c r="J125" s="19"/>
      <c r="K125" s="19"/>
      <c r="L125" s="19"/>
      <c r="M125" s="19"/>
      <c r="N125" s="19"/>
      <c r="O125" s="19"/>
      <c r="P125" s="19"/>
      <c r="Q125" s="980"/>
    </row>
    <row r="126" spans="10:17">
      <c r="J126" s="19"/>
      <c r="K126" s="19"/>
      <c r="L126" s="19"/>
      <c r="M126" s="19"/>
      <c r="N126" s="19"/>
      <c r="O126" s="19"/>
      <c r="P126" s="19"/>
      <c r="Q126" s="980"/>
    </row>
    <row r="127" spans="10:17">
      <c r="J127" s="19"/>
      <c r="K127" s="19"/>
      <c r="L127" s="19"/>
      <c r="M127" s="19"/>
      <c r="N127" s="19"/>
      <c r="O127" s="19"/>
      <c r="P127" s="19"/>
      <c r="Q127" s="980"/>
    </row>
    <row r="128" spans="10:17">
      <c r="J128" s="19"/>
      <c r="K128" s="19"/>
      <c r="L128" s="19"/>
      <c r="M128" s="19"/>
      <c r="N128" s="19"/>
      <c r="O128" s="19"/>
      <c r="P128" s="19"/>
      <c r="Q128" s="980"/>
    </row>
    <row r="129" spans="10:17">
      <c r="J129" s="19"/>
      <c r="K129" s="19"/>
      <c r="L129" s="19"/>
      <c r="M129" s="19"/>
      <c r="N129" s="19"/>
      <c r="O129" s="19"/>
      <c r="P129" s="19"/>
      <c r="Q129" s="980"/>
    </row>
    <row r="130" spans="10:17">
      <c r="J130" s="19"/>
      <c r="K130" s="19"/>
      <c r="L130" s="19"/>
      <c r="M130" s="19"/>
      <c r="N130" s="19"/>
      <c r="O130" s="19"/>
      <c r="P130" s="19"/>
      <c r="Q130" s="980"/>
    </row>
    <row r="131" spans="10:17">
      <c r="J131" s="19"/>
      <c r="K131" s="19"/>
      <c r="L131" s="19"/>
      <c r="M131" s="19"/>
      <c r="N131" s="19"/>
      <c r="O131" s="19"/>
      <c r="P131" s="19"/>
      <c r="Q131" s="980"/>
    </row>
    <row r="132" spans="10:17">
      <c r="J132" s="19"/>
      <c r="K132" s="19"/>
      <c r="L132" s="19"/>
      <c r="M132" s="19"/>
      <c r="N132" s="19"/>
      <c r="O132" s="19"/>
      <c r="P132" s="19"/>
      <c r="Q132" s="980"/>
    </row>
    <row r="133" spans="10:17">
      <c r="J133" s="19"/>
      <c r="K133" s="19"/>
      <c r="L133" s="19"/>
      <c r="M133" s="19"/>
      <c r="N133" s="19"/>
      <c r="O133" s="19"/>
      <c r="P133" s="19"/>
      <c r="Q133" s="980"/>
    </row>
    <row r="134" spans="10:17">
      <c r="J134" s="19"/>
      <c r="K134" s="19"/>
      <c r="L134" s="19"/>
      <c r="M134" s="19"/>
      <c r="N134" s="19"/>
      <c r="O134" s="19"/>
      <c r="P134" s="19"/>
      <c r="Q134" s="980"/>
    </row>
    <row r="135" spans="10:17">
      <c r="J135" s="19"/>
      <c r="K135" s="19"/>
      <c r="L135" s="19"/>
      <c r="M135" s="19"/>
      <c r="N135" s="19"/>
      <c r="O135" s="19"/>
      <c r="P135" s="19"/>
      <c r="Q135" s="980"/>
    </row>
    <row r="136" spans="10:17">
      <c r="J136" s="19"/>
      <c r="K136" s="19"/>
      <c r="L136" s="19"/>
      <c r="M136" s="19"/>
      <c r="N136" s="19"/>
      <c r="O136" s="19"/>
      <c r="P136" s="19"/>
      <c r="Q136" s="980"/>
    </row>
    <row r="137" spans="10:17">
      <c r="J137" s="19"/>
      <c r="K137" s="19"/>
      <c r="L137" s="19"/>
      <c r="M137" s="19"/>
      <c r="N137" s="19"/>
      <c r="O137" s="19"/>
      <c r="P137" s="19"/>
      <c r="Q137" s="980"/>
    </row>
    <row r="138" spans="10:17">
      <c r="J138" s="19"/>
      <c r="K138" s="19"/>
      <c r="L138" s="19"/>
      <c r="M138" s="19"/>
      <c r="N138" s="19"/>
      <c r="O138" s="19"/>
      <c r="P138" s="19"/>
      <c r="Q138" s="980"/>
    </row>
    <row r="139" spans="10:17">
      <c r="J139" s="19"/>
      <c r="K139" s="19"/>
      <c r="L139" s="19"/>
      <c r="M139" s="19"/>
      <c r="N139" s="19"/>
      <c r="O139" s="19"/>
      <c r="P139" s="19"/>
      <c r="Q139" s="980"/>
    </row>
    <row r="140" spans="10:17">
      <c r="J140" s="19"/>
      <c r="K140" s="19"/>
      <c r="L140" s="19"/>
      <c r="M140" s="19"/>
      <c r="N140" s="19"/>
      <c r="O140" s="19"/>
      <c r="P140" s="19"/>
      <c r="Q140" s="980"/>
    </row>
    <row r="141" spans="10:17">
      <c r="J141" s="19"/>
      <c r="K141" s="19"/>
      <c r="L141" s="19"/>
      <c r="M141" s="19"/>
      <c r="N141" s="19"/>
      <c r="O141" s="19"/>
      <c r="P141" s="19"/>
      <c r="Q141" s="980"/>
    </row>
    <row r="142" spans="10:17">
      <c r="J142" s="19"/>
      <c r="K142" s="19"/>
      <c r="L142" s="19"/>
      <c r="M142" s="19"/>
      <c r="N142" s="19"/>
      <c r="O142" s="19"/>
      <c r="P142" s="19"/>
      <c r="Q142" s="980"/>
    </row>
    <row r="143" spans="10:17">
      <c r="J143" s="19"/>
      <c r="K143" s="19"/>
      <c r="L143" s="19"/>
      <c r="M143" s="19"/>
      <c r="N143" s="19"/>
      <c r="O143" s="19"/>
      <c r="P143" s="19"/>
      <c r="Q143" s="980"/>
    </row>
    <row r="144" spans="10:17">
      <c r="J144" s="19"/>
      <c r="K144" s="19"/>
      <c r="L144" s="19"/>
      <c r="M144" s="19"/>
      <c r="N144" s="19"/>
      <c r="O144" s="19"/>
      <c r="P144" s="19"/>
      <c r="Q144" s="980"/>
    </row>
    <row r="145" spans="10:17">
      <c r="J145" s="19"/>
      <c r="K145" s="19"/>
      <c r="L145" s="19"/>
      <c r="M145" s="19"/>
      <c r="N145" s="19"/>
      <c r="O145" s="19"/>
      <c r="P145" s="19"/>
      <c r="Q145" s="980"/>
    </row>
    <row r="146" spans="10:17">
      <c r="J146" s="19"/>
      <c r="K146" s="19"/>
      <c r="L146" s="19"/>
      <c r="M146" s="19"/>
      <c r="N146" s="19"/>
      <c r="O146" s="19"/>
      <c r="P146" s="19"/>
      <c r="Q146" s="980"/>
    </row>
  </sheetData>
  <sheetProtection algorithmName="SHA-512" hashValue="iNv+atCVCyfc/MriJFEJgxGpLTNbpQpNWt210jfWHAVsY3HAXlvHruW4SqHoe0q1O2l5O/cpAfzyTXIPyR0uVw==" saltValue="Gve7s7VkvWxOBhxHg1Gr1g==" spinCount="100000" sheet="1" selectLockedCells="1"/>
  <mergeCells count="35">
    <mergeCell ref="D14:Q14"/>
    <mergeCell ref="B1:Q1"/>
    <mergeCell ref="B2:Q2"/>
    <mergeCell ref="B3:Q3"/>
    <mergeCell ref="B7:Q7"/>
    <mergeCell ref="D11:Q11"/>
    <mergeCell ref="L5:Q5"/>
    <mergeCell ref="C39:G39"/>
    <mergeCell ref="D16:Q16"/>
    <mergeCell ref="D18:Q18"/>
    <mergeCell ref="D20:Q20"/>
    <mergeCell ref="D22:Q22"/>
    <mergeCell ref="D24:Q24"/>
    <mergeCell ref="D26:Q26"/>
    <mergeCell ref="D28:Q28"/>
    <mergeCell ref="D30:Q30"/>
    <mergeCell ref="D32:Q32"/>
    <mergeCell ref="D34:Q34"/>
    <mergeCell ref="B36:Q36"/>
    <mergeCell ref="C41:E41"/>
    <mergeCell ref="F41:J41"/>
    <mergeCell ref="M41:Q41"/>
    <mergeCell ref="M42:Q42"/>
    <mergeCell ref="C47:E47"/>
    <mergeCell ref="G50:J50"/>
    <mergeCell ref="N50:Q50"/>
    <mergeCell ref="F51:J51"/>
    <mergeCell ref="C44:E44"/>
    <mergeCell ref="F44:J44"/>
    <mergeCell ref="L44:M44"/>
    <mergeCell ref="N44:Q44"/>
    <mergeCell ref="C46:E46"/>
    <mergeCell ref="F46:J46"/>
    <mergeCell ref="L46:M46"/>
    <mergeCell ref="N46:Q46"/>
  </mergeCells>
  <printOptions horizontalCentered="1"/>
  <pageMargins left="0.5" right="0.5" top="0.5" bottom="0.5" header="0.3" footer="0.3"/>
  <pageSetup scale="76" orientation="portrait" r:id="rId1"/>
  <headerFooter>
    <oddFooter>&amp;L&amp;"Calibri,Regular"&amp;9CDBG-DR / NSP Restore Riverview Offsite RFP&amp;C&amp;12 18&amp;R&amp;"Calibri,Regular"&amp;9 2/2021</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64B86-9F0F-46BD-9B47-542695831917}">
  <sheetPr codeName="Sheet1">
    <pageSetUpPr fitToPage="1"/>
  </sheetPr>
  <dimension ref="A1:P111"/>
  <sheetViews>
    <sheetView showGridLines="0" workbookViewId="0">
      <selection activeCell="E9" sqref="E9"/>
    </sheetView>
  </sheetViews>
  <sheetFormatPr defaultRowHeight="15"/>
  <cols>
    <col min="1" max="1" width="3" style="268" customWidth="1"/>
    <col min="2" max="2" width="4.85546875" style="268" customWidth="1"/>
    <col min="3" max="3" width="6.5703125" style="268" bestFit="1" customWidth="1"/>
    <col min="4" max="4" width="72.7109375" style="268" customWidth="1"/>
    <col min="5" max="6" width="6.7109375" style="269" customWidth="1"/>
    <col min="7" max="7" width="6.7109375" style="268" customWidth="1"/>
    <col min="8" max="8" width="22.42578125" style="268" customWidth="1"/>
    <col min="9" max="9" width="3.42578125" style="268" customWidth="1"/>
    <col min="10" max="16384" width="9.140625" style="268"/>
  </cols>
  <sheetData>
    <row r="1" spans="1:16" s="953" customFormat="1" ht="9.75" customHeight="1">
      <c r="A1" s="934"/>
      <c r="B1" s="935"/>
      <c r="C1" s="935"/>
      <c r="D1" s="935"/>
      <c r="E1" s="952"/>
      <c r="F1" s="952"/>
      <c r="G1" s="935"/>
      <c r="H1" s="935"/>
      <c r="I1" s="936"/>
    </row>
    <row r="2" spans="1:16" s="267" customFormat="1">
      <c r="A2" s="937"/>
      <c r="B2" s="1627" t="s">
        <v>418</v>
      </c>
      <c r="C2" s="1627"/>
      <c r="D2" s="1627"/>
      <c r="E2" s="1627"/>
      <c r="F2" s="1627"/>
      <c r="G2" s="1627"/>
      <c r="H2" s="1627"/>
      <c r="I2" s="970"/>
      <c r="J2" s="967"/>
      <c r="K2" s="967"/>
      <c r="L2" s="967"/>
      <c r="M2" s="967"/>
      <c r="N2" s="967"/>
      <c r="O2" s="967"/>
      <c r="P2" s="266"/>
    </row>
    <row r="3" spans="1:16" s="267" customFormat="1">
      <c r="A3" s="937"/>
      <c r="B3" s="1627" t="s">
        <v>419</v>
      </c>
      <c r="C3" s="1627"/>
      <c r="D3" s="1627"/>
      <c r="E3" s="1627"/>
      <c r="F3" s="1627"/>
      <c r="G3" s="1627"/>
      <c r="H3" s="1627"/>
      <c r="I3" s="970"/>
      <c r="J3" s="266"/>
      <c r="K3" s="266"/>
      <c r="L3" s="266"/>
      <c r="M3" s="266"/>
      <c r="N3" s="266"/>
      <c r="O3" s="266"/>
      <c r="P3" s="266"/>
    </row>
    <row r="4" spans="1:16" s="267" customFormat="1">
      <c r="A4" s="937"/>
      <c r="B4" s="1627" t="s">
        <v>586</v>
      </c>
      <c r="C4" s="1627"/>
      <c r="D4" s="1627"/>
      <c r="E4" s="1627"/>
      <c r="F4" s="1627"/>
      <c r="G4" s="1627"/>
      <c r="H4" s="1627"/>
      <c r="I4" s="938"/>
      <c r="J4" s="266"/>
      <c r="K4" s="266"/>
      <c r="L4" s="266"/>
      <c r="M4" s="266"/>
      <c r="N4" s="266"/>
      <c r="O4" s="266"/>
      <c r="P4" s="266"/>
    </row>
    <row r="5" spans="1:16" ht="15.75" thickBot="1">
      <c r="A5" s="939"/>
      <c r="B5" s="286"/>
      <c r="C5" s="286"/>
      <c r="D5" s="286"/>
      <c r="E5" s="968"/>
      <c r="F5" s="968"/>
      <c r="G5" s="286"/>
      <c r="H5" s="969"/>
      <c r="I5" s="971"/>
    </row>
    <row r="6" spans="1:16" s="270" customFormat="1" ht="36.75" customHeight="1" thickBot="1">
      <c r="A6" s="941"/>
      <c r="B6" s="273" t="s">
        <v>603</v>
      </c>
      <c r="C6" s="273" t="s">
        <v>585</v>
      </c>
      <c r="D6" s="273" t="s">
        <v>667</v>
      </c>
      <c r="E6" s="1628" t="s">
        <v>668</v>
      </c>
      <c r="F6" s="1628" t="s">
        <v>669</v>
      </c>
      <c r="G6" s="1628" t="s">
        <v>670</v>
      </c>
      <c r="H6" s="1630" t="s">
        <v>587</v>
      </c>
      <c r="I6" s="942"/>
    </row>
    <row r="7" spans="1:16" s="270" customFormat="1" ht="27.75" customHeight="1" thickBot="1">
      <c r="A7" s="941"/>
      <c r="B7" s="360" t="s">
        <v>607</v>
      </c>
      <c r="C7" s="361"/>
      <c r="D7" s="343"/>
      <c r="E7" s="1629"/>
      <c r="F7" s="1629"/>
      <c r="G7" s="1629"/>
      <c r="H7" s="1631"/>
      <c r="I7" s="942"/>
    </row>
    <row r="8" spans="1:16">
      <c r="A8" s="939"/>
      <c r="B8" s="338">
        <v>3</v>
      </c>
      <c r="C8" s="339">
        <v>6</v>
      </c>
      <c r="D8" s="358" t="s">
        <v>567</v>
      </c>
      <c r="E8" s="339"/>
      <c r="F8" s="359"/>
      <c r="G8" s="347"/>
      <c r="H8" s="1632" t="s">
        <v>739</v>
      </c>
      <c r="I8" s="940"/>
    </row>
    <row r="9" spans="1:16" ht="44.25" customHeight="1">
      <c r="A9" s="939"/>
      <c r="B9" s="338"/>
      <c r="C9" s="339"/>
      <c r="D9" s="422" t="s">
        <v>671</v>
      </c>
      <c r="E9" s="559"/>
      <c r="F9" s="559"/>
      <c r="G9" s="559"/>
      <c r="H9" s="1633"/>
      <c r="I9" s="940"/>
    </row>
    <row r="10" spans="1:16" ht="3.75" customHeight="1">
      <c r="A10" s="939"/>
      <c r="B10" s="348"/>
      <c r="C10" s="349"/>
      <c r="D10" s="350"/>
      <c r="E10" s="346"/>
      <c r="F10" s="351"/>
      <c r="G10" s="349"/>
      <c r="H10" s="962"/>
      <c r="I10" s="940"/>
    </row>
    <row r="11" spans="1:16">
      <c r="A11" s="939"/>
      <c r="B11" s="338">
        <v>5</v>
      </c>
      <c r="C11" s="339">
        <v>9</v>
      </c>
      <c r="D11" s="358" t="s">
        <v>23</v>
      </c>
      <c r="E11" s="339"/>
      <c r="F11" s="359"/>
      <c r="G11" s="347"/>
      <c r="H11" s="1634" t="s">
        <v>740</v>
      </c>
      <c r="I11" s="940"/>
    </row>
    <row r="12" spans="1:16" s="271" customFormat="1">
      <c r="A12" s="943"/>
      <c r="B12" s="338"/>
      <c r="C12" s="339"/>
      <c r="D12" s="396" t="s">
        <v>672</v>
      </c>
      <c r="E12" s="560"/>
      <c r="F12" s="561"/>
      <c r="G12" s="562"/>
      <c r="H12" s="1635"/>
      <c r="I12" s="944"/>
    </row>
    <row r="13" spans="1:16" ht="3.75" customHeight="1">
      <c r="A13" s="939"/>
      <c r="B13" s="348"/>
      <c r="C13" s="349"/>
      <c r="D13" s="350"/>
      <c r="E13" s="346"/>
      <c r="F13" s="351"/>
      <c r="G13" s="349"/>
      <c r="H13" s="962"/>
      <c r="I13" s="940"/>
    </row>
    <row r="14" spans="1:16">
      <c r="A14" s="939"/>
      <c r="B14" s="338">
        <v>6</v>
      </c>
      <c r="C14" s="339" t="s">
        <v>673</v>
      </c>
      <c r="D14" s="358" t="s">
        <v>674</v>
      </c>
      <c r="E14" s="339"/>
      <c r="F14" s="359"/>
      <c r="G14" s="347"/>
      <c r="H14" s="963"/>
      <c r="I14" s="940"/>
    </row>
    <row r="15" spans="1:16">
      <c r="A15" s="939"/>
      <c r="B15" s="338"/>
      <c r="C15" s="339"/>
      <c r="D15" s="397" t="s">
        <v>675</v>
      </c>
      <c r="E15" s="560"/>
      <c r="F15" s="561"/>
      <c r="G15" s="563"/>
      <c r="H15" s="964" t="s">
        <v>741</v>
      </c>
      <c r="I15" s="940"/>
    </row>
    <row r="16" spans="1:16">
      <c r="A16" s="939"/>
      <c r="B16" s="338"/>
      <c r="C16" s="339"/>
      <c r="D16" s="397" t="s">
        <v>676</v>
      </c>
      <c r="E16" s="560"/>
      <c r="F16" s="561"/>
      <c r="G16" s="563"/>
      <c r="H16" s="964" t="s">
        <v>747</v>
      </c>
      <c r="I16" s="940"/>
    </row>
    <row r="17" spans="1:9" ht="3.75" customHeight="1">
      <c r="A17" s="939"/>
      <c r="B17" s="348"/>
      <c r="C17" s="349"/>
      <c r="D17" s="350"/>
      <c r="E17" s="346"/>
      <c r="F17" s="351"/>
      <c r="G17" s="349"/>
      <c r="H17" s="962"/>
      <c r="I17" s="940"/>
    </row>
    <row r="18" spans="1:9">
      <c r="A18" s="939"/>
      <c r="B18" s="338">
        <v>11</v>
      </c>
      <c r="C18" s="339" t="s">
        <v>677</v>
      </c>
      <c r="D18" s="358" t="s">
        <v>678</v>
      </c>
      <c r="E18" s="423"/>
      <c r="F18" s="424"/>
      <c r="G18" s="425"/>
      <c r="H18" s="1636" t="s">
        <v>678</v>
      </c>
      <c r="I18" s="972"/>
    </row>
    <row r="19" spans="1:9">
      <c r="A19" s="939"/>
      <c r="B19" s="338"/>
      <c r="C19" s="339"/>
      <c r="D19" s="397" t="s">
        <v>679</v>
      </c>
      <c r="E19" s="564"/>
      <c r="F19" s="565"/>
      <c r="G19" s="566"/>
      <c r="H19" s="1637"/>
      <c r="I19" s="972"/>
    </row>
    <row r="20" spans="1:9">
      <c r="A20" s="939"/>
      <c r="B20" s="338"/>
      <c r="C20" s="339"/>
      <c r="D20" s="397" t="s">
        <v>680</v>
      </c>
      <c r="E20" s="339"/>
      <c r="F20" s="359"/>
      <c r="G20" s="347"/>
      <c r="H20" s="1637"/>
      <c r="I20" s="940"/>
    </row>
    <row r="21" spans="1:9" s="271" customFormat="1" ht="15" customHeight="1">
      <c r="A21" s="943"/>
      <c r="B21" s="338"/>
      <c r="C21" s="339"/>
      <c r="D21" s="396" t="s">
        <v>681</v>
      </c>
      <c r="E21" s="560"/>
      <c r="F21" s="561"/>
      <c r="G21" s="562"/>
      <c r="H21" s="1637"/>
      <c r="I21" s="944"/>
    </row>
    <row r="22" spans="1:9" ht="45" customHeight="1">
      <c r="A22" s="939"/>
      <c r="B22" s="338"/>
      <c r="C22" s="339"/>
      <c r="D22" s="396" t="s">
        <v>682</v>
      </c>
      <c r="E22" s="559"/>
      <c r="F22" s="567"/>
      <c r="G22" s="568"/>
      <c r="H22" s="1637"/>
      <c r="I22" s="940"/>
    </row>
    <row r="23" spans="1:9">
      <c r="A23" s="939"/>
      <c r="B23" s="338"/>
      <c r="C23" s="339"/>
      <c r="D23" s="397" t="s">
        <v>683</v>
      </c>
      <c r="E23" s="352"/>
      <c r="F23" s="398"/>
      <c r="G23" s="353"/>
      <c r="H23" s="1637"/>
      <c r="I23" s="940"/>
    </row>
    <row r="24" spans="1:9" s="271" customFormat="1" ht="15" customHeight="1">
      <c r="A24" s="943"/>
      <c r="B24" s="338"/>
      <c r="C24" s="339"/>
      <c r="D24" s="396" t="s">
        <v>684</v>
      </c>
      <c r="E24" s="560"/>
      <c r="F24" s="561"/>
      <c r="G24" s="562"/>
      <c r="H24" s="1637"/>
      <c r="I24" s="944"/>
    </row>
    <row r="25" spans="1:9">
      <c r="A25" s="939"/>
      <c r="B25" s="338"/>
      <c r="C25" s="339"/>
      <c r="D25" s="396" t="s">
        <v>685</v>
      </c>
      <c r="E25" s="560"/>
      <c r="F25" s="561"/>
      <c r="G25" s="562"/>
      <c r="H25" s="1637"/>
      <c r="I25" s="940"/>
    </row>
    <row r="26" spans="1:9" ht="3.75" customHeight="1">
      <c r="A26" s="939"/>
      <c r="B26" s="348"/>
      <c r="C26" s="349"/>
      <c r="D26" s="350"/>
      <c r="E26" s="346"/>
      <c r="F26" s="351"/>
      <c r="G26" s="349"/>
      <c r="H26" s="962"/>
      <c r="I26" s="940"/>
    </row>
    <row r="27" spans="1:9" s="271" customFormat="1">
      <c r="A27" s="943"/>
      <c r="B27" s="338">
        <v>14</v>
      </c>
      <c r="C27" s="339">
        <v>20</v>
      </c>
      <c r="D27" s="358" t="s">
        <v>686</v>
      </c>
      <c r="E27" s="339"/>
      <c r="F27" s="359"/>
      <c r="G27" s="347"/>
      <c r="H27" s="1636" t="s">
        <v>686</v>
      </c>
      <c r="I27" s="944"/>
    </row>
    <row r="28" spans="1:9">
      <c r="A28" s="939"/>
      <c r="B28" s="338"/>
      <c r="C28" s="339"/>
      <c r="D28" s="396" t="s">
        <v>687</v>
      </c>
      <c r="E28" s="560"/>
      <c r="F28" s="561"/>
      <c r="G28" s="563"/>
      <c r="H28" s="1637"/>
      <c r="I28" s="940"/>
    </row>
    <row r="29" spans="1:9">
      <c r="A29" s="939"/>
      <c r="B29" s="338"/>
      <c r="C29" s="339"/>
      <c r="D29" s="396" t="s">
        <v>688</v>
      </c>
      <c r="E29" s="560"/>
      <c r="F29" s="561"/>
      <c r="G29" s="563"/>
      <c r="H29" s="1637"/>
      <c r="I29" s="940"/>
    </row>
    <row r="30" spans="1:9" ht="3.75" customHeight="1">
      <c r="A30" s="939"/>
      <c r="B30" s="348"/>
      <c r="C30" s="349"/>
      <c r="D30" s="350"/>
      <c r="E30" s="346"/>
      <c r="F30" s="351"/>
      <c r="G30" s="349"/>
      <c r="H30" s="962"/>
      <c r="I30" s="940"/>
    </row>
    <row r="31" spans="1:9">
      <c r="A31" s="939"/>
      <c r="B31" s="338">
        <v>14</v>
      </c>
      <c r="C31" s="339">
        <v>21</v>
      </c>
      <c r="D31" s="358" t="s">
        <v>689</v>
      </c>
      <c r="E31" s="339"/>
      <c r="F31" s="359"/>
      <c r="G31" s="347"/>
      <c r="H31" s="1636" t="s">
        <v>689</v>
      </c>
      <c r="I31" s="940"/>
    </row>
    <row r="32" spans="1:9">
      <c r="A32" s="939"/>
      <c r="B32" s="338"/>
      <c r="C32" s="339"/>
      <c r="D32" s="396" t="s">
        <v>690</v>
      </c>
      <c r="E32" s="560"/>
      <c r="F32" s="561"/>
      <c r="G32" s="569"/>
      <c r="H32" s="1637"/>
      <c r="I32" s="940"/>
    </row>
    <row r="33" spans="1:9" ht="30">
      <c r="A33" s="939"/>
      <c r="B33" s="338"/>
      <c r="C33" s="339"/>
      <c r="D33" s="396" t="s">
        <v>691</v>
      </c>
      <c r="E33" s="560"/>
      <c r="F33" s="561"/>
      <c r="G33" s="569"/>
      <c r="H33" s="1637"/>
      <c r="I33" s="940"/>
    </row>
    <row r="34" spans="1:9" ht="3.75" customHeight="1">
      <c r="A34" s="939"/>
      <c r="B34" s="348"/>
      <c r="C34" s="349"/>
      <c r="D34" s="350"/>
      <c r="E34" s="346"/>
      <c r="F34" s="351"/>
      <c r="G34" s="349"/>
      <c r="H34" s="962"/>
      <c r="I34" s="940"/>
    </row>
    <row r="35" spans="1:9">
      <c r="A35" s="939"/>
      <c r="B35" s="338">
        <v>14</v>
      </c>
      <c r="C35" s="339">
        <v>23</v>
      </c>
      <c r="D35" s="358" t="s">
        <v>568</v>
      </c>
      <c r="E35" s="339"/>
      <c r="F35" s="359"/>
      <c r="G35" s="347"/>
      <c r="H35" s="1636" t="s">
        <v>568</v>
      </c>
      <c r="I35" s="940"/>
    </row>
    <row r="36" spans="1:9">
      <c r="A36" s="939"/>
      <c r="B36" s="338"/>
      <c r="C36" s="339"/>
      <c r="D36" s="396" t="s">
        <v>692</v>
      </c>
      <c r="E36" s="560"/>
      <c r="F36" s="561"/>
      <c r="G36" s="563"/>
      <c r="H36" s="1637"/>
      <c r="I36" s="940"/>
    </row>
    <row r="37" spans="1:9" ht="3.75" customHeight="1">
      <c r="A37" s="939"/>
      <c r="B37" s="348"/>
      <c r="C37" s="349"/>
      <c r="D37" s="350"/>
      <c r="E37" s="346"/>
      <c r="F37" s="351"/>
      <c r="G37" s="349"/>
      <c r="H37" s="962"/>
      <c r="I37" s="940"/>
    </row>
    <row r="38" spans="1:9">
      <c r="A38" s="939"/>
      <c r="B38" s="338">
        <v>14</v>
      </c>
      <c r="C38" s="339">
        <v>24</v>
      </c>
      <c r="D38" s="358" t="s">
        <v>71</v>
      </c>
      <c r="E38" s="339"/>
      <c r="F38" s="359"/>
      <c r="G38" s="347"/>
      <c r="H38" s="1636" t="s">
        <v>71</v>
      </c>
      <c r="I38" s="940"/>
    </row>
    <row r="39" spans="1:9">
      <c r="A39" s="939"/>
      <c r="B39" s="338"/>
      <c r="C39" s="339"/>
      <c r="D39" s="396" t="s">
        <v>693</v>
      </c>
      <c r="E39" s="560"/>
      <c r="F39" s="561"/>
      <c r="G39" s="563"/>
      <c r="H39" s="1637"/>
      <c r="I39" s="940"/>
    </row>
    <row r="40" spans="1:9" ht="3.75" customHeight="1">
      <c r="A40" s="939"/>
      <c r="B40" s="348"/>
      <c r="C40" s="349"/>
      <c r="D40" s="350"/>
      <c r="E40" s="346"/>
      <c r="F40" s="351"/>
      <c r="G40" s="349"/>
      <c r="H40" s="962"/>
      <c r="I40" s="940"/>
    </row>
    <row r="41" spans="1:9">
      <c r="A41" s="939"/>
      <c r="B41" s="338">
        <v>15</v>
      </c>
      <c r="C41" s="339">
        <v>26</v>
      </c>
      <c r="D41" s="358" t="s">
        <v>702</v>
      </c>
      <c r="E41" s="339"/>
      <c r="F41" s="359"/>
      <c r="G41" s="347"/>
      <c r="H41" s="1636" t="s">
        <v>742</v>
      </c>
      <c r="I41" s="940"/>
    </row>
    <row r="42" spans="1:9">
      <c r="A42" s="939"/>
      <c r="B42" s="338"/>
      <c r="C42" s="339"/>
      <c r="D42" s="396" t="s">
        <v>694</v>
      </c>
      <c r="E42" s="339"/>
      <c r="F42" s="359"/>
      <c r="G42" s="347"/>
      <c r="H42" s="1637"/>
      <c r="I42" s="940"/>
    </row>
    <row r="43" spans="1:9">
      <c r="A43" s="939"/>
      <c r="B43" s="338"/>
      <c r="C43" s="339"/>
      <c r="D43" s="397" t="s">
        <v>753</v>
      </c>
      <c r="E43" s="560"/>
      <c r="F43" s="561"/>
      <c r="G43" s="563"/>
      <c r="H43" s="1637"/>
      <c r="I43" s="940"/>
    </row>
    <row r="44" spans="1:9">
      <c r="A44" s="939"/>
      <c r="B44" s="338"/>
      <c r="C44" s="339"/>
      <c r="D44" s="397" t="s">
        <v>754</v>
      </c>
      <c r="E44" s="560"/>
      <c r="F44" s="561"/>
      <c r="G44" s="563"/>
      <c r="H44" s="1637"/>
      <c r="I44" s="940"/>
    </row>
    <row r="45" spans="1:9" ht="3.75" customHeight="1">
      <c r="A45" s="939"/>
      <c r="B45" s="348"/>
      <c r="C45" s="349"/>
      <c r="D45" s="350"/>
      <c r="E45" s="346"/>
      <c r="F45" s="351"/>
      <c r="G45" s="349"/>
      <c r="H45" s="962"/>
      <c r="I45" s="940"/>
    </row>
    <row r="46" spans="1:9">
      <c r="A46" s="939"/>
      <c r="B46" s="338">
        <v>15</v>
      </c>
      <c r="C46" s="339">
        <v>27</v>
      </c>
      <c r="D46" s="358" t="s">
        <v>662</v>
      </c>
      <c r="E46" s="339"/>
      <c r="F46" s="359"/>
      <c r="G46" s="347"/>
      <c r="H46" s="1636" t="s">
        <v>122</v>
      </c>
      <c r="I46" s="940"/>
    </row>
    <row r="47" spans="1:9">
      <c r="A47" s="939"/>
      <c r="B47" s="334"/>
      <c r="C47" s="339"/>
      <c r="D47" s="397" t="s">
        <v>703</v>
      </c>
      <c r="E47" s="560"/>
      <c r="F47" s="561"/>
      <c r="G47" s="563"/>
      <c r="H47" s="1637"/>
      <c r="I47" s="940"/>
    </row>
    <row r="48" spans="1:9" ht="3.75" customHeight="1">
      <c r="A48" s="939"/>
      <c r="B48" s="348"/>
      <c r="C48" s="349"/>
      <c r="D48" s="350"/>
      <c r="E48" s="346"/>
      <c r="F48" s="351"/>
      <c r="G48" s="349"/>
      <c r="H48" s="962"/>
      <c r="I48" s="940"/>
    </row>
    <row r="49" spans="1:9">
      <c r="A49" s="939"/>
      <c r="B49" s="338">
        <v>15</v>
      </c>
      <c r="C49" s="339">
        <v>28</v>
      </c>
      <c r="D49" s="358" t="s">
        <v>68</v>
      </c>
      <c r="E49" s="339"/>
      <c r="F49" s="359"/>
      <c r="G49" s="347"/>
      <c r="H49" s="965"/>
      <c r="I49" s="940"/>
    </row>
    <row r="50" spans="1:9">
      <c r="A50" s="939"/>
      <c r="B50" s="338"/>
      <c r="C50" s="339"/>
      <c r="D50" s="397" t="s">
        <v>704</v>
      </c>
      <c r="E50" s="560"/>
      <c r="F50" s="561"/>
      <c r="G50" s="563"/>
      <c r="H50" s="966" t="s">
        <v>743</v>
      </c>
      <c r="I50" s="940"/>
    </row>
    <row r="51" spans="1:9">
      <c r="A51" s="939"/>
      <c r="B51" s="338"/>
      <c r="C51" s="339"/>
      <c r="D51" s="397" t="s">
        <v>705</v>
      </c>
      <c r="E51" s="560"/>
      <c r="F51" s="561"/>
      <c r="G51" s="563"/>
      <c r="H51" s="964" t="s">
        <v>744</v>
      </c>
      <c r="I51" s="940"/>
    </row>
    <row r="52" spans="1:9">
      <c r="A52" s="939"/>
      <c r="B52" s="338"/>
      <c r="C52" s="339"/>
      <c r="D52" s="397" t="s">
        <v>706</v>
      </c>
      <c r="E52" s="560"/>
      <c r="F52" s="561"/>
      <c r="G52" s="563"/>
      <c r="H52" s="964" t="s">
        <v>745</v>
      </c>
      <c r="I52" s="940"/>
    </row>
    <row r="53" spans="1:9" ht="3.75" customHeight="1">
      <c r="A53" s="939"/>
      <c r="B53" s="348"/>
      <c r="C53" s="349"/>
      <c r="D53" s="350"/>
      <c r="E53" s="346"/>
      <c r="F53" s="351"/>
      <c r="G53" s="349"/>
      <c r="H53" s="962"/>
      <c r="I53" s="940"/>
    </row>
    <row r="54" spans="1:9" ht="15" customHeight="1">
      <c r="A54" s="939"/>
      <c r="B54" s="338">
        <v>15</v>
      </c>
      <c r="C54" s="339">
        <v>29</v>
      </c>
      <c r="D54" s="358" t="s">
        <v>473</v>
      </c>
      <c r="E54" s="339"/>
      <c r="F54" s="359"/>
      <c r="G54" s="347"/>
      <c r="H54" s="1634" t="s">
        <v>473</v>
      </c>
      <c r="I54" s="940"/>
    </row>
    <row r="55" spans="1:9">
      <c r="A55" s="939"/>
      <c r="B55" s="338"/>
      <c r="C55" s="339"/>
      <c r="D55" s="397" t="s">
        <v>725</v>
      </c>
      <c r="E55" s="560"/>
      <c r="F55" s="561"/>
      <c r="G55" s="563"/>
      <c r="H55" s="1635"/>
      <c r="I55" s="940"/>
    </row>
    <row r="56" spans="1:9" ht="3.75" customHeight="1">
      <c r="A56" s="939"/>
      <c r="B56" s="348"/>
      <c r="C56" s="349"/>
      <c r="D56" s="350"/>
      <c r="E56" s="346"/>
      <c r="F56" s="351"/>
      <c r="G56" s="349"/>
      <c r="H56" s="962"/>
      <c r="I56" s="940"/>
    </row>
    <row r="57" spans="1:9" ht="15" customHeight="1">
      <c r="A57" s="939"/>
      <c r="B57" s="338">
        <v>16</v>
      </c>
      <c r="C57" s="339"/>
      <c r="D57" s="358" t="s">
        <v>695</v>
      </c>
      <c r="E57" s="339"/>
      <c r="F57" s="359"/>
      <c r="G57" s="347"/>
      <c r="H57" s="1634" t="s">
        <v>748</v>
      </c>
      <c r="I57" s="940"/>
    </row>
    <row r="58" spans="1:9">
      <c r="A58" s="939"/>
      <c r="B58" s="338"/>
      <c r="C58" s="339"/>
      <c r="D58" s="397" t="s">
        <v>696</v>
      </c>
      <c r="E58" s="560"/>
      <c r="F58" s="561"/>
      <c r="G58" s="563"/>
      <c r="H58" s="1635"/>
      <c r="I58" s="940"/>
    </row>
    <row r="59" spans="1:9" ht="3.75" customHeight="1">
      <c r="A59" s="939"/>
      <c r="B59" s="348"/>
      <c r="C59" s="349"/>
      <c r="D59" s="350"/>
      <c r="E59" s="346"/>
      <c r="F59" s="351"/>
      <c r="G59" s="349"/>
      <c r="H59" s="962"/>
      <c r="I59" s="940"/>
    </row>
    <row r="60" spans="1:9">
      <c r="A60" s="939"/>
      <c r="B60" s="338">
        <v>18</v>
      </c>
      <c r="C60" s="339"/>
      <c r="D60" s="358" t="s">
        <v>697</v>
      </c>
      <c r="E60" s="339"/>
      <c r="F60" s="359"/>
      <c r="G60" s="347"/>
      <c r="H60" s="1636" t="s">
        <v>697</v>
      </c>
      <c r="I60" s="940"/>
    </row>
    <row r="61" spans="1:9">
      <c r="A61" s="939"/>
      <c r="B61" s="338"/>
      <c r="C61" s="339"/>
      <c r="D61" s="397" t="s">
        <v>844</v>
      </c>
      <c r="E61" s="560"/>
      <c r="F61" s="561"/>
      <c r="G61" s="563"/>
      <c r="H61" s="1637"/>
      <c r="I61" s="940"/>
    </row>
    <row r="62" spans="1:9" ht="3.75" customHeight="1">
      <c r="A62" s="939"/>
      <c r="B62" s="348"/>
      <c r="C62" s="349"/>
      <c r="D62" s="350"/>
      <c r="E62" s="346"/>
      <c r="F62" s="351"/>
      <c r="G62" s="349"/>
      <c r="H62" s="962"/>
      <c r="I62" s="940"/>
    </row>
    <row r="63" spans="1:9">
      <c r="A63" s="939"/>
      <c r="B63" s="338">
        <v>19</v>
      </c>
      <c r="C63" s="339"/>
      <c r="D63" s="358" t="s">
        <v>698</v>
      </c>
      <c r="E63" s="339"/>
      <c r="F63" s="359"/>
      <c r="G63" s="347"/>
      <c r="H63" s="1636" t="s">
        <v>746</v>
      </c>
      <c r="I63" s="940"/>
    </row>
    <row r="64" spans="1:9">
      <c r="A64" s="939"/>
      <c r="B64" s="338"/>
      <c r="C64" s="339"/>
      <c r="D64" s="396" t="s">
        <v>699</v>
      </c>
      <c r="E64" s="560"/>
      <c r="F64" s="561"/>
      <c r="G64" s="563"/>
      <c r="H64" s="1637"/>
      <c r="I64" s="940"/>
    </row>
    <row r="65" spans="1:9" ht="3.75" customHeight="1" thickBot="1">
      <c r="A65" s="939"/>
      <c r="B65" s="354"/>
      <c r="C65" s="355"/>
      <c r="D65" s="356"/>
      <c r="E65" s="362"/>
      <c r="F65" s="357"/>
      <c r="G65" s="355"/>
      <c r="H65" s="342"/>
      <c r="I65" s="940"/>
    </row>
    <row r="66" spans="1:9">
      <c r="A66" s="939"/>
      <c r="B66" s="397"/>
      <c r="C66" s="397"/>
      <c r="D66" s="397"/>
      <c r="E66" s="359"/>
      <c r="F66" s="359"/>
      <c r="G66" s="397"/>
      <c r="H66" s="397"/>
      <c r="I66" s="940"/>
    </row>
    <row r="67" spans="1:9">
      <c r="A67" s="939"/>
      <c r="B67" s="397"/>
      <c r="C67" s="397"/>
      <c r="D67" s="397"/>
      <c r="E67" s="359"/>
      <c r="F67" s="359"/>
      <c r="G67" s="397"/>
      <c r="H67" s="397"/>
      <c r="I67" s="940"/>
    </row>
    <row r="68" spans="1:9">
      <c r="A68" s="939"/>
      <c r="B68" s="397"/>
      <c r="C68" s="397"/>
      <c r="D68" s="397"/>
      <c r="E68" s="359"/>
      <c r="F68" s="359"/>
      <c r="G68" s="397"/>
      <c r="H68" s="397"/>
      <c r="I68" s="940"/>
    </row>
    <row r="69" spans="1:9">
      <c r="A69" s="939"/>
      <c r="B69" s="397"/>
      <c r="C69" s="397"/>
      <c r="D69" s="397"/>
      <c r="E69" s="359"/>
      <c r="F69" s="359"/>
      <c r="G69" s="397"/>
      <c r="H69" s="397"/>
      <c r="I69" s="940"/>
    </row>
    <row r="70" spans="1:9">
      <c r="A70" s="939"/>
      <c r="B70" s="397"/>
      <c r="C70" s="397"/>
      <c r="D70" s="397"/>
      <c r="E70" s="359"/>
      <c r="F70" s="359"/>
      <c r="G70" s="397"/>
      <c r="H70" s="397"/>
      <c r="I70" s="940"/>
    </row>
    <row r="71" spans="1:9" ht="12.75" customHeight="1">
      <c r="A71" s="945"/>
      <c r="B71" s="956"/>
      <c r="C71" s="956"/>
      <c r="D71" s="947"/>
      <c r="E71" s="956"/>
      <c r="F71" s="956"/>
      <c r="G71" s="947"/>
      <c r="H71" s="947"/>
      <c r="I71" s="948"/>
    </row>
    <row r="72" spans="1:9">
      <c r="B72" s="269"/>
      <c r="C72" s="269"/>
    </row>
    <row r="73" spans="1:9">
      <c r="B73" s="269"/>
      <c r="C73" s="269"/>
    </row>
    <row r="74" spans="1:9">
      <c r="B74" s="269"/>
      <c r="C74" s="269"/>
    </row>
    <row r="75" spans="1:9">
      <c r="B75" s="269"/>
      <c r="C75" s="269"/>
    </row>
    <row r="76" spans="1:9">
      <c r="B76" s="269"/>
      <c r="C76" s="269"/>
    </row>
    <row r="77" spans="1:9">
      <c r="B77" s="269"/>
      <c r="C77" s="269"/>
    </row>
    <row r="78" spans="1:9">
      <c r="B78" s="269"/>
      <c r="C78" s="269"/>
    </row>
    <row r="79" spans="1:9">
      <c r="B79" s="269"/>
      <c r="C79" s="269"/>
    </row>
    <row r="80" spans="1:9">
      <c r="B80" s="269"/>
      <c r="C80" s="269"/>
    </row>
    <row r="81" spans="2:3">
      <c r="B81" s="269"/>
      <c r="C81" s="269"/>
    </row>
    <row r="82" spans="2:3">
      <c r="B82" s="269"/>
      <c r="C82" s="269"/>
    </row>
    <row r="83" spans="2:3">
      <c r="B83" s="269"/>
      <c r="C83" s="269"/>
    </row>
    <row r="84" spans="2:3">
      <c r="B84" s="269"/>
      <c r="C84" s="269"/>
    </row>
    <row r="85" spans="2:3">
      <c r="B85" s="269"/>
      <c r="C85" s="269"/>
    </row>
    <row r="86" spans="2:3">
      <c r="B86" s="269"/>
      <c r="C86" s="269"/>
    </row>
    <row r="87" spans="2:3">
      <c r="B87" s="269"/>
      <c r="C87" s="269"/>
    </row>
    <row r="88" spans="2:3">
      <c r="B88" s="269"/>
      <c r="C88" s="269"/>
    </row>
    <row r="89" spans="2:3">
      <c r="B89" s="269"/>
      <c r="C89" s="269"/>
    </row>
    <row r="90" spans="2:3">
      <c r="B90" s="269"/>
      <c r="C90" s="269"/>
    </row>
    <row r="91" spans="2:3">
      <c r="B91" s="269"/>
      <c r="C91" s="269"/>
    </row>
    <row r="92" spans="2:3">
      <c r="B92" s="269"/>
      <c r="C92" s="269"/>
    </row>
    <row r="93" spans="2:3">
      <c r="B93" s="269"/>
      <c r="C93" s="269"/>
    </row>
    <row r="94" spans="2:3">
      <c r="B94" s="269"/>
      <c r="C94" s="269"/>
    </row>
    <row r="95" spans="2:3">
      <c r="B95" s="269"/>
      <c r="C95" s="269"/>
    </row>
    <row r="96" spans="2:3">
      <c r="B96" s="269"/>
      <c r="C96" s="269"/>
    </row>
    <row r="97" spans="2:3">
      <c r="B97" s="269"/>
      <c r="C97" s="269"/>
    </row>
    <row r="98" spans="2:3">
      <c r="B98" s="269"/>
      <c r="C98" s="269"/>
    </row>
    <row r="99" spans="2:3">
      <c r="B99" s="269"/>
      <c r="C99" s="269"/>
    </row>
    <row r="100" spans="2:3">
      <c r="B100" s="269"/>
      <c r="C100" s="269"/>
    </row>
    <row r="101" spans="2:3">
      <c r="B101" s="269"/>
      <c r="C101" s="269"/>
    </row>
    <row r="102" spans="2:3">
      <c r="B102" s="269"/>
      <c r="C102" s="269"/>
    </row>
    <row r="103" spans="2:3">
      <c r="B103" s="269"/>
      <c r="C103" s="269"/>
    </row>
    <row r="104" spans="2:3">
      <c r="B104" s="269"/>
      <c r="C104" s="269"/>
    </row>
    <row r="105" spans="2:3">
      <c r="B105" s="269"/>
      <c r="C105" s="269"/>
    </row>
    <row r="106" spans="2:3">
      <c r="B106" s="269"/>
      <c r="C106" s="269"/>
    </row>
    <row r="107" spans="2:3">
      <c r="B107" s="271"/>
      <c r="C107" s="271"/>
    </row>
    <row r="108" spans="2:3">
      <c r="B108" s="271"/>
      <c r="C108" s="271"/>
    </row>
    <row r="109" spans="2:3">
      <c r="B109" s="271"/>
      <c r="C109" s="271"/>
    </row>
    <row r="110" spans="2:3">
      <c r="B110" s="271"/>
      <c r="C110" s="271"/>
    </row>
    <row r="111" spans="2:3">
      <c r="B111" s="271"/>
      <c r="C111" s="271"/>
    </row>
  </sheetData>
  <sheetProtection algorithmName="SHA-512" hashValue="OUWQKLkRo9VMv1J12t+TQ+UijFBPGJGn0WdTQU1oiQj7q0Cf0EEhN2Ls8vAhXdiSE2vTmZuT4hqZaglFD84FZg==" saltValue="FEdksm+2BB9+zbdziJJhfQ==" spinCount="100000" sheet="1" selectLockedCells="1"/>
  <dataConsolidate/>
  <mergeCells count="20">
    <mergeCell ref="H63:H64"/>
    <mergeCell ref="H18:H25"/>
    <mergeCell ref="H27:H29"/>
    <mergeCell ref="H31:H33"/>
    <mergeCell ref="H35:H36"/>
    <mergeCell ref="H38:H39"/>
    <mergeCell ref="H41:H44"/>
    <mergeCell ref="H46:H47"/>
    <mergeCell ref="H8:H9"/>
    <mergeCell ref="H11:H12"/>
    <mergeCell ref="H54:H55"/>
    <mergeCell ref="H57:H58"/>
    <mergeCell ref="H60:H61"/>
    <mergeCell ref="B2:H2"/>
    <mergeCell ref="B3:H3"/>
    <mergeCell ref="B4:H4"/>
    <mergeCell ref="E6:E7"/>
    <mergeCell ref="F6:F7"/>
    <mergeCell ref="G6:G7"/>
    <mergeCell ref="H6:H7"/>
  </mergeCells>
  <pageMargins left="0.45" right="0.45" top="0.75" bottom="0.75" header="0.3" footer="0.3"/>
  <pageSetup scale="69" orientation="portrait" horizontalDpi="1200" verticalDpi="1200" r:id="rId1"/>
  <headerFooter>
    <oddFooter>&amp;LCDBG-DR / NSP Restore Riverview Offsite RFP&amp;C&amp;12 19&amp;R 2/2021</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BD934E-F709-479D-96FF-AFE79D41EAE6}">
  <sheetPr>
    <pageSetUpPr fitToPage="1"/>
  </sheetPr>
  <dimension ref="A1:G73"/>
  <sheetViews>
    <sheetView showGridLines="0" workbookViewId="0">
      <selection activeCell="E9" sqref="E9"/>
    </sheetView>
  </sheetViews>
  <sheetFormatPr defaultRowHeight="15"/>
  <cols>
    <col min="1" max="1" width="2.85546875" style="268" customWidth="1"/>
    <col min="2" max="2" width="5.85546875" style="268" customWidth="1"/>
    <col min="3" max="3" width="6.5703125" style="268" bestFit="1" customWidth="1"/>
    <col min="4" max="4" width="61" style="268" customWidth="1"/>
    <col min="5" max="5" width="11" style="268" customWidth="1"/>
    <col min="6" max="6" width="10.5703125" style="268" customWidth="1"/>
    <col min="7" max="7" width="3.42578125" style="268" customWidth="1"/>
    <col min="8" max="16384" width="9.140625" style="268"/>
  </cols>
  <sheetData>
    <row r="1" spans="1:7" ht="12" customHeight="1">
      <c r="A1" s="934"/>
      <c r="B1" s="935"/>
      <c r="C1" s="935"/>
      <c r="D1" s="935"/>
      <c r="E1" s="935"/>
      <c r="F1" s="935"/>
      <c r="G1" s="936"/>
    </row>
    <row r="2" spans="1:7" s="267" customFormat="1">
      <c r="A2" s="937"/>
      <c r="B2" s="1627" t="s">
        <v>418</v>
      </c>
      <c r="C2" s="1627"/>
      <c r="D2" s="1627"/>
      <c r="E2" s="1627"/>
      <c r="F2" s="1627"/>
      <c r="G2" s="938"/>
    </row>
    <row r="3" spans="1:7" s="267" customFormat="1">
      <c r="A3" s="937"/>
      <c r="B3" s="1627" t="s">
        <v>419</v>
      </c>
      <c r="C3" s="1627"/>
      <c r="D3" s="1627"/>
      <c r="E3" s="1627"/>
      <c r="F3" s="1627"/>
      <c r="G3" s="938"/>
    </row>
    <row r="4" spans="1:7" s="267" customFormat="1">
      <c r="A4" s="937"/>
      <c r="B4" s="1627" t="s">
        <v>637</v>
      </c>
      <c r="C4" s="1627"/>
      <c r="D4" s="1627"/>
      <c r="E4" s="1627"/>
      <c r="F4" s="1627"/>
      <c r="G4" s="938"/>
    </row>
    <row r="5" spans="1:7" ht="15.75" thickBot="1">
      <c r="A5" s="939"/>
      <c r="B5" s="286"/>
      <c r="C5" s="286"/>
      <c r="D5" s="286"/>
      <c r="E5" s="286"/>
      <c r="F5" s="933"/>
      <c r="G5" s="940"/>
    </row>
    <row r="6" spans="1:7" s="270" customFormat="1" ht="33.75" customHeight="1" thickBot="1">
      <c r="A6" s="941"/>
      <c r="B6" s="273" t="s">
        <v>603</v>
      </c>
      <c r="C6" s="273" t="s">
        <v>585</v>
      </c>
      <c r="D6" s="273" t="s">
        <v>665</v>
      </c>
      <c r="E6" s="1630" t="s">
        <v>758</v>
      </c>
      <c r="F6" s="1638" t="s">
        <v>749</v>
      </c>
      <c r="G6" s="942"/>
    </row>
    <row r="7" spans="1:7" s="270" customFormat="1" ht="24" customHeight="1" thickBot="1">
      <c r="A7" s="941"/>
      <c r="B7" s="274" t="s">
        <v>607</v>
      </c>
      <c r="C7" s="275"/>
      <c r="D7" s="331"/>
      <c r="E7" s="1631"/>
      <c r="F7" s="1639"/>
      <c r="G7" s="942"/>
    </row>
    <row r="8" spans="1:7">
      <c r="A8" s="939"/>
      <c r="B8" s="332">
        <v>3</v>
      </c>
      <c r="C8" s="333">
        <v>6</v>
      </c>
      <c r="D8" s="919" t="s">
        <v>655</v>
      </c>
      <c r="E8" s="922"/>
      <c r="F8" s="926"/>
      <c r="G8" s="940"/>
    </row>
    <row r="9" spans="1:7" ht="30.75" customHeight="1">
      <c r="A9" s="939"/>
      <c r="B9" s="334"/>
      <c r="C9" s="335"/>
      <c r="D9" s="396" t="s">
        <v>656</v>
      </c>
      <c r="E9" s="961"/>
      <c r="F9" s="927"/>
      <c r="G9" s="940"/>
    </row>
    <row r="10" spans="1:7" ht="6.75" customHeight="1">
      <c r="A10" s="939"/>
      <c r="B10" s="336"/>
      <c r="C10" s="337"/>
      <c r="D10" s="350"/>
      <c r="E10" s="923"/>
      <c r="F10" s="928"/>
      <c r="G10" s="940"/>
    </row>
    <row r="11" spans="1:7" s="271" customFormat="1">
      <c r="A11" s="943"/>
      <c r="B11" s="338">
        <v>4</v>
      </c>
      <c r="C11" s="339">
        <v>8</v>
      </c>
      <c r="D11" s="358" t="s">
        <v>657</v>
      </c>
      <c r="E11" s="924"/>
      <c r="F11" s="929"/>
      <c r="G11" s="944"/>
    </row>
    <row r="12" spans="1:7" ht="30">
      <c r="A12" s="939"/>
      <c r="B12" s="338"/>
      <c r="C12" s="339"/>
      <c r="D12" s="396" t="s">
        <v>658</v>
      </c>
      <c r="E12" s="961"/>
      <c r="F12" s="927"/>
      <c r="G12" s="940"/>
    </row>
    <row r="13" spans="1:7" ht="6.75" customHeight="1">
      <c r="A13" s="939"/>
      <c r="B13" s="336"/>
      <c r="C13" s="337"/>
      <c r="D13" s="350"/>
      <c r="E13" s="923"/>
      <c r="F13" s="928"/>
      <c r="G13" s="940"/>
    </row>
    <row r="14" spans="1:7">
      <c r="A14" s="939"/>
      <c r="B14" s="338">
        <v>8</v>
      </c>
      <c r="C14" s="339">
        <v>14</v>
      </c>
      <c r="D14" s="358" t="s">
        <v>385</v>
      </c>
      <c r="E14" s="924"/>
      <c r="F14" s="927"/>
      <c r="G14" s="940"/>
    </row>
    <row r="15" spans="1:7" ht="42.75" customHeight="1">
      <c r="A15" s="939"/>
      <c r="B15" s="338"/>
      <c r="C15" s="339"/>
      <c r="D15" s="396" t="s">
        <v>865</v>
      </c>
      <c r="E15" s="961"/>
      <c r="F15" s="927"/>
      <c r="G15" s="940"/>
    </row>
    <row r="16" spans="1:7" ht="6.75" customHeight="1">
      <c r="A16" s="939"/>
      <c r="B16" s="336"/>
      <c r="C16" s="337"/>
      <c r="D16" s="350"/>
      <c r="E16" s="923"/>
      <c r="F16" s="928"/>
      <c r="G16" s="940"/>
    </row>
    <row r="17" spans="1:7">
      <c r="A17" s="939"/>
      <c r="B17" s="338">
        <v>12</v>
      </c>
      <c r="C17" s="339">
        <v>17</v>
      </c>
      <c r="D17" s="358" t="s">
        <v>659</v>
      </c>
      <c r="E17" s="924"/>
      <c r="F17" s="927"/>
      <c r="G17" s="940"/>
    </row>
    <row r="18" spans="1:7" ht="45" customHeight="1">
      <c r="A18" s="939"/>
      <c r="B18" s="338"/>
      <c r="C18" s="339"/>
      <c r="D18" s="396" t="s">
        <v>660</v>
      </c>
      <c r="E18" s="961"/>
      <c r="F18" s="927"/>
      <c r="G18" s="940"/>
    </row>
    <row r="19" spans="1:7" ht="6.75" customHeight="1">
      <c r="A19" s="939"/>
      <c r="B19" s="336"/>
      <c r="C19" s="337"/>
      <c r="D19" s="350"/>
      <c r="E19" s="923"/>
      <c r="F19" s="928"/>
      <c r="G19" s="940"/>
    </row>
    <row r="20" spans="1:7" s="271" customFormat="1">
      <c r="A20" s="943"/>
      <c r="B20" s="344">
        <v>12</v>
      </c>
      <c r="C20" s="345">
        <v>18</v>
      </c>
      <c r="D20" s="920" t="s">
        <v>388</v>
      </c>
      <c r="E20" s="924"/>
      <c r="F20" s="927"/>
      <c r="G20" s="944"/>
    </row>
    <row r="21" spans="1:7" ht="30">
      <c r="A21" s="939"/>
      <c r="B21" s="338"/>
      <c r="C21" s="339"/>
      <c r="D21" s="422" t="s">
        <v>666</v>
      </c>
      <c r="E21" s="961"/>
      <c r="F21" s="927"/>
      <c r="G21" s="940"/>
    </row>
    <row r="22" spans="1:7" ht="6.75" customHeight="1">
      <c r="A22" s="939"/>
      <c r="B22" s="336"/>
      <c r="C22" s="337"/>
      <c r="D22" s="350"/>
      <c r="E22" s="923"/>
      <c r="F22" s="928"/>
      <c r="G22" s="940"/>
    </row>
    <row r="23" spans="1:7">
      <c r="A23" s="939"/>
      <c r="B23" s="338">
        <v>15</v>
      </c>
      <c r="C23" s="339">
        <v>26</v>
      </c>
      <c r="D23" s="358" t="s">
        <v>661</v>
      </c>
      <c r="E23" s="924"/>
      <c r="F23" s="927"/>
      <c r="G23" s="940"/>
    </row>
    <row r="24" spans="1:7" ht="75" customHeight="1">
      <c r="A24" s="939"/>
      <c r="B24" s="338"/>
      <c r="C24" s="339"/>
      <c r="D24" s="921" t="s">
        <v>759</v>
      </c>
      <c r="E24" s="961"/>
      <c r="F24" s="927"/>
      <c r="G24" s="940"/>
    </row>
    <row r="25" spans="1:7" ht="6.75" customHeight="1">
      <c r="A25" s="939"/>
      <c r="B25" s="336"/>
      <c r="C25" s="337"/>
      <c r="D25" s="350"/>
      <c r="E25" s="923"/>
      <c r="F25" s="928"/>
      <c r="G25" s="940"/>
    </row>
    <row r="26" spans="1:7" s="271" customFormat="1">
      <c r="A26" s="943"/>
      <c r="B26" s="338">
        <v>15</v>
      </c>
      <c r="C26" s="339">
        <v>27</v>
      </c>
      <c r="D26" s="358" t="s">
        <v>662</v>
      </c>
      <c r="E26" s="924"/>
      <c r="F26" s="927"/>
      <c r="G26" s="944"/>
    </row>
    <row r="27" spans="1:7" ht="60" customHeight="1">
      <c r="A27" s="939"/>
      <c r="B27" s="338"/>
      <c r="C27" s="339"/>
      <c r="D27" s="396" t="s">
        <v>663</v>
      </c>
      <c r="E27" s="961"/>
      <c r="F27" s="927"/>
      <c r="G27" s="940"/>
    </row>
    <row r="28" spans="1:7" ht="6.75" customHeight="1">
      <c r="A28" s="939"/>
      <c r="B28" s="336"/>
      <c r="C28" s="337"/>
      <c r="D28" s="350"/>
      <c r="E28" s="923"/>
      <c r="F28" s="928"/>
      <c r="G28" s="940"/>
    </row>
    <row r="29" spans="1:7" s="271" customFormat="1">
      <c r="A29" s="943"/>
      <c r="B29" s="338">
        <v>15</v>
      </c>
      <c r="C29" s="339">
        <v>28</v>
      </c>
      <c r="D29" s="358" t="s">
        <v>68</v>
      </c>
      <c r="E29" s="924"/>
      <c r="F29" s="927"/>
      <c r="G29" s="944"/>
    </row>
    <row r="30" spans="1:7" ht="45" customHeight="1">
      <c r="A30" s="939"/>
      <c r="B30" s="338"/>
      <c r="C30" s="339"/>
      <c r="D30" s="396" t="s">
        <v>664</v>
      </c>
      <c r="E30" s="961"/>
      <c r="F30" s="927"/>
      <c r="G30" s="940"/>
    </row>
    <row r="31" spans="1:7" ht="6.75" customHeight="1" thickBot="1">
      <c r="A31" s="939"/>
      <c r="B31" s="340"/>
      <c r="C31" s="341"/>
      <c r="D31" s="356"/>
      <c r="E31" s="925"/>
      <c r="F31" s="930"/>
      <c r="G31" s="940"/>
    </row>
    <row r="32" spans="1:7" s="951" customFormat="1">
      <c r="A32" s="949"/>
      <c r="B32" s="281"/>
      <c r="C32" s="281"/>
      <c r="D32" s="279"/>
      <c r="E32" s="279"/>
      <c r="F32" s="279"/>
      <c r="G32" s="950"/>
    </row>
    <row r="33" spans="1:7" s="951" customFormat="1">
      <c r="A33" s="949"/>
      <c r="B33" s="281"/>
      <c r="C33" s="281"/>
      <c r="D33" s="279"/>
      <c r="E33" s="279"/>
      <c r="F33" s="279"/>
      <c r="G33" s="950"/>
    </row>
    <row r="34" spans="1:7" s="951" customFormat="1">
      <c r="A34" s="949"/>
      <c r="B34" s="281"/>
      <c r="C34" s="281"/>
      <c r="D34" s="279"/>
      <c r="E34" s="279"/>
      <c r="F34" s="279"/>
      <c r="G34" s="950"/>
    </row>
    <row r="35" spans="1:7" s="951" customFormat="1">
      <c r="A35" s="949"/>
      <c r="B35" s="281"/>
      <c r="C35" s="281"/>
      <c r="D35" s="279"/>
      <c r="E35" s="279"/>
      <c r="F35" s="279"/>
      <c r="G35" s="950"/>
    </row>
    <row r="36" spans="1:7" s="951" customFormat="1">
      <c r="A36" s="949"/>
      <c r="B36" s="281"/>
      <c r="C36" s="281"/>
      <c r="D36" s="279"/>
      <c r="E36" s="279"/>
      <c r="F36" s="279"/>
      <c r="G36" s="950"/>
    </row>
    <row r="37" spans="1:7" ht="15.75" customHeight="1">
      <c r="A37" s="945"/>
      <c r="B37" s="946"/>
      <c r="C37" s="946"/>
      <c r="D37" s="947"/>
      <c r="E37" s="947"/>
      <c r="F37" s="947"/>
      <c r="G37" s="948"/>
    </row>
    <row r="38" spans="1:7">
      <c r="B38" s="272"/>
      <c r="C38" s="272"/>
    </row>
    <row r="39" spans="1:7">
      <c r="B39" s="272"/>
      <c r="C39" s="272"/>
    </row>
    <row r="40" spans="1:7">
      <c r="B40" s="272"/>
      <c r="C40" s="272"/>
    </row>
    <row r="41" spans="1:7">
      <c r="B41" s="272"/>
      <c r="C41" s="272"/>
    </row>
    <row r="42" spans="1:7">
      <c r="B42" s="272"/>
      <c r="C42" s="272"/>
    </row>
    <row r="43" spans="1:7">
      <c r="B43" s="272"/>
      <c r="C43" s="272"/>
    </row>
    <row r="44" spans="1:7">
      <c r="B44" s="272"/>
      <c r="C44" s="272"/>
    </row>
    <row r="45" spans="1:7">
      <c r="B45" s="272"/>
      <c r="C45" s="272"/>
    </row>
    <row r="46" spans="1:7">
      <c r="B46" s="272"/>
      <c r="C46" s="272"/>
    </row>
    <row r="47" spans="1:7">
      <c r="B47" s="272"/>
      <c r="C47" s="272"/>
    </row>
    <row r="48" spans="1:7">
      <c r="B48" s="272"/>
      <c r="C48" s="272"/>
    </row>
    <row r="49" spans="2:3">
      <c r="B49" s="272"/>
      <c r="C49" s="272"/>
    </row>
    <row r="50" spans="2:3">
      <c r="B50" s="272"/>
      <c r="C50" s="272"/>
    </row>
    <row r="51" spans="2:3">
      <c r="B51" s="272"/>
      <c r="C51" s="272"/>
    </row>
    <row r="52" spans="2:3">
      <c r="B52" s="272"/>
      <c r="C52" s="272"/>
    </row>
    <row r="53" spans="2:3">
      <c r="B53" s="272"/>
      <c r="C53" s="272"/>
    </row>
    <row r="54" spans="2:3">
      <c r="B54" s="272"/>
      <c r="C54" s="272"/>
    </row>
    <row r="55" spans="2:3">
      <c r="B55" s="272"/>
      <c r="C55" s="272"/>
    </row>
    <row r="56" spans="2:3">
      <c r="B56" s="272"/>
      <c r="C56" s="272"/>
    </row>
    <row r="57" spans="2:3">
      <c r="B57" s="272"/>
      <c r="C57" s="272"/>
    </row>
    <row r="58" spans="2:3">
      <c r="B58" s="272"/>
      <c r="C58" s="272"/>
    </row>
    <row r="59" spans="2:3">
      <c r="B59" s="272"/>
      <c r="C59" s="272"/>
    </row>
    <row r="60" spans="2:3">
      <c r="B60" s="272"/>
      <c r="C60" s="272"/>
    </row>
    <row r="61" spans="2:3">
      <c r="B61" s="272"/>
      <c r="C61" s="272"/>
    </row>
    <row r="62" spans="2:3">
      <c r="B62" s="272"/>
      <c r="C62" s="272"/>
    </row>
    <row r="63" spans="2:3">
      <c r="B63" s="272"/>
      <c r="C63" s="272"/>
    </row>
    <row r="64" spans="2:3">
      <c r="B64" s="272"/>
      <c r="C64" s="272"/>
    </row>
    <row r="65" spans="2:3">
      <c r="B65" s="272"/>
      <c r="C65" s="272"/>
    </row>
    <row r="66" spans="2:3">
      <c r="B66" s="272"/>
      <c r="C66" s="272"/>
    </row>
    <row r="67" spans="2:3">
      <c r="B67" s="272"/>
      <c r="C67" s="272"/>
    </row>
    <row r="68" spans="2:3">
      <c r="B68" s="272"/>
      <c r="C68" s="272"/>
    </row>
    <row r="69" spans="2:3">
      <c r="B69" s="272"/>
      <c r="C69" s="272"/>
    </row>
    <row r="70" spans="2:3">
      <c r="B70" s="272"/>
      <c r="C70" s="272"/>
    </row>
    <row r="71" spans="2:3">
      <c r="B71" s="272"/>
      <c r="C71" s="272"/>
    </row>
    <row r="72" spans="2:3">
      <c r="B72" s="272"/>
      <c r="C72" s="272"/>
    </row>
    <row r="73" spans="2:3">
      <c r="B73" s="272"/>
      <c r="C73" s="272"/>
    </row>
  </sheetData>
  <sheetProtection algorithmName="SHA-512" hashValue="uHhx9BTKGaSlvhhCQz+46pRKa6uGodSY5VmrTSrRX58iYgPzqbEX+CWfKIpWvmbM28QCE6HgIkWi4jhdsVosHQ==" saltValue="4bUe+3pV/9s1NZDLaTs/qQ==" spinCount="100000" sheet="1" selectLockedCells="1"/>
  <mergeCells count="5">
    <mergeCell ref="F6:F7"/>
    <mergeCell ref="E6:E7"/>
    <mergeCell ref="B2:F2"/>
    <mergeCell ref="B3:F3"/>
    <mergeCell ref="B4:F4"/>
  </mergeCells>
  <pageMargins left="0.5" right="0.5" top="0.75" bottom="0.75" header="0.3" footer="0.3"/>
  <pageSetup scale="92" orientation="portrait" horizontalDpi="1200" verticalDpi="1200" r:id="rId1"/>
  <headerFooter>
    <oddFooter>&amp;L&amp;8CDBG-DR / NSP Restore Riverview Offsite RFP&amp;C20&amp;R&amp;8 2/2021</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C2A762-D2D6-4B39-82E3-E946BB233748}">
  <sheetPr>
    <pageSetUpPr fitToPage="1"/>
  </sheetPr>
  <dimension ref="A1:G112"/>
  <sheetViews>
    <sheetView showGridLines="0" workbookViewId="0"/>
  </sheetViews>
  <sheetFormatPr defaultRowHeight="15"/>
  <cols>
    <col min="1" max="1" width="2.7109375" style="268" customWidth="1"/>
    <col min="2" max="2" width="5.85546875" style="268" customWidth="1"/>
    <col min="3" max="3" width="6.5703125" style="268" bestFit="1" customWidth="1"/>
    <col min="4" max="4" width="71.140625" style="268" customWidth="1"/>
    <col min="5" max="5" width="9" style="269" customWidth="1"/>
    <col min="6" max="6" width="8.7109375" style="276" customWidth="1"/>
    <col min="7" max="14" width="3.140625" style="268" customWidth="1"/>
    <col min="15" max="16384" width="9.140625" style="268"/>
  </cols>
  <sheetData>
    <row r="1" spans="1:7" ht="12.75" customHeight="1">
      <c r="A1" s="957"/>
      <c r="B1" s="958"/>
      <c r="C1" s="958"/>
      <c r="D1" s="958"/>
      <c r="E1" s="959"/>
      <c r="F1" s="959"/>
      <c r="G1" s="936"/>
    </row>
    <row r="2" spans="1:7" s="267" customFormat="1">
      <c r="A2" s="960"/>
      <c r="B2" s="1627" t="s">
        <v>418</v>
      </c>
      <c r="C2" s="1627"/>
      <c r="D2" s="1627"/>
      <c r="E2" s="1627"/>
      <c r="F2" s="1627"/>
      <c r="G2" s="938"/>
    </row>
    <row r="3" spans="1:7" s="267" customFormat="1">
      <c r="A3" s="960"/>
      <c r="B3" s="1627" t="s">
        <v>419</v>
      </c>
      <c r="C3" s="1627"/>
      <c r="D3" s="1627"/>
      <c r="E3" s="1627"/>
      <c r="F3" s="1627"/>
      <c r="G3" s="938"/>
    </row>
    <row r="4" spans="1:7" s="267" customFormat="1">
      <c r="A4" s="960"/>
      <c r="B4" s="1627" t="s">
        <v>602</v>
      </c>
      <c r="C4" s="1627"/>
      <c r="D4" s="1627"/>
      <c r="E4" s="1627"/>
      <c r="F4" s="1627"/>
      <c r="G4" s="938"/>
    </row>
    <row r="5" spans="1:7" ht="36.75" customHeight="1" thickBot="1">
      <c r="A5" s="949"/>
      <c r="B5" s="279"/>
      <c r="C5" s="279"/>
      <c r="D5" s="1640" t="s">
        <v>777</v>
      </c>
      <c r="E5" s="1640"/>
      <c r="F5" s="1640"/>
      <c r="G5" s="940"/>
    </row>
    <row r="6" spans="1:7" s="270" customFormat="1" ht="33.75" customHeight="1" thickBot="1">
      <c r="A6" s="941"/>
      <c r="B6" s="273" t="s">
        <v>603</v>
      </c>
      <c r="C6" s="273" t="s">
        <v>585</v>
      </c>
      <c r="D6" s="273" t="s">
        <v>604</v>
      </c>
      <c r="E6" s="1628" t="s">
        <v>605</v>
      </c>
      <c r="F6" s="1628" t="s">
        <v>606</v>
      </c>
      <c r="G6" s="942"/>
    </row>
    <row r="7" spans="1:7" s="270" customFormat="1" ht="24" customHeight="1" thickBot="1">
      <c r="A7" s="941"/>
      <c r="B7" s="274" t="s">
        <v>607</v>
      </c>
      <c r="C7" s="275"/>
      <c r="D7" s="275"/>
      <c r="E7" s="1629"/>
      <c r="F7" s="1629"/>
      <c r="G7" s="942"/>
    </row>
    <row r="8" spans="1:7">
      <c r="A8" s="939"/>
      <c r="B8" s="315">
        <v>9</v>
      </c>
      <c r="C8" s="308" t="s">
        <v>638</v>
      </c>
      <c r="D8" s="285" t="s">
        <v>608</v>
      </c>
      <c r="E8" s="454"/>
      <c r="F8" s="463"/>
      <c r="G8" s="940"/>
    </row>
    <row r="9" spans="1:7">
      <c r="A9" s="939"/>
      <c r="B9" s="316"/>
      <c r="C9" s="309"/>
      <c r="D9" s="279" t="s">
        <v>609</v>
      </c>
      <c r="E9" s="455">
        <v>20</v>
      </c>
      <c r="F9" s="460" t="str">
        <f>IF('Pg. 9 Selection (1)'!N7=TRUE,E9,"")</f>
        <v/>
      </c>
      <c r="G9" s="940"/>
    </row>
    <row r="10" spans="1:7">
      <c r="A10" s="939"/>
      <c r="B10" s="316"/>
      <c r="C10" s="309"/>
      <c r="D10" s="279" t="s">
        <v>610</v>
      </c>
      <c r="E10" s="455">
        <v>10</v>
      </c>
      <c r="F10" s="460" t="str">
        <f>IF('Pg. 9 Selection (1)'!N9=TRUE,E10,"")</f>
        <v/>
      </c>
      <c r="G10" s="940"/>
    </row>
    <row r="11" spans="1:7">
      <c r="A11" s="939"/>
      <c r="B11" s="316"/>
      <c r="C11" s="309"/>
      <c r="D11" s="279" t="s">
        <v>611</v>
      </c>
      <c r="E11" s="455">
        <v>0</v>
      </c>
      <c r="F11" s="460" t="str">
        <f>IF('Pg. 9 Selection (1)'!N11=TRUE,E11,"")</f>
        <v/>
      </c>
      <c r="G11" s="940"/>
    </row>
    <row r="12" spans="1:7" ht="6.75" customHeight="1">
      <c r="A12" s="939"/>
      <c r="B12" s="317"/>
      <c r="C12" s="310"/>
      <c r="D12" s="284"/>
      <c r="E12" s="456"/>
      <c r="F12" s="464"/>
      <c r="G12" s="940"/>
    </row>
    <row r="13" spans="1:7" s="271" customFormat="1">
      <c r="A13" s="943"/>
      <c r="B13" s="318">
        <v>9</v>
      </c>
      <c r="C13" s="311" t="s">
        <v>639</v>
      </c>
      <c r="D13" s="278" t="s">
        <v>612</v>
      </c>
      <c r="E13" s="457"/>
      <c r="F13" s="466"/>
      <c r="G13" s="944"/>
    </row>
    <row r="14" spans="1:7">
      <c r="A14" s="939"/>
      <c r="B14" s="318"/>
      <c r="C14" s="311"/>
      <c r="D14" s="279" t="s">
        <v>613</v>
      </c>
      <c r="E14" s="455">
        <v>5</v>
      </c>
      <c r="F14" s="460" t="str">
        <f>IF('Pg. 9 Selection (1)'!N36=TRUE,E14,"")</f>
        <v/>
      </c>
      <c r="G14" s="940"/>
    </row>
    <row r="15" spans="1:7">
      <c r="A15" s="939"/>
      <c r="B15" s="318"/>
      <c r="C15" s="311"/>
      <c r="D15" s="279" t="s">
        <v>614</v>
      </c>
      <c r="E15" s="455">
        <v>0</v>
      </c>
      <c r="F15" s="460">
        <f>IF('Pg. 9 Selection (1)'!N38=TRUE,E15,"")</f>
        <v>0</v>
      </c>
      <c r="G15" s="940"/>
    </row>
    <row r="16" spans="1:7" ht="6.75" customHeight="1">
      <c r="A16" s="939"/>
      <c r="B16" s="317"/>
      <c r="C16" s="310"/>
      <c r="D16" s="284"/>
      <c r="E16" s="456"/>
      <c r="F16" s="462"/>
      <c r="G16" s="940"/>
    </row>
    <row r="17" spans="1:7" s="271" customFormat="1">
      <c r="A17" s="943"/>
      <c r="B17" s="318">
        <v>9</v>
      </c>
      <c r="C17" s="311" t="s">
        <v>640</v>
      </c>
      <c r="D17" s="278" t="s">
        <v>773</v>
      </c>
      <c r="E17" s="457"/>
      <c r="F17" s="466"/>
      <c r="G17" s="944"/>
    </row>
    <row r="18" spans="1:7">
      <c r="A18" s="939"/>
      <c r="B18" s="318"/>
      <c r="C18" s="311"/>
      <c r="D18" s="279" t="s">
        <v>774</v>
      </c>
      <c r="E18" s="455">
        <v>15</v>
      </c>
      <c r="F18" s="460">
        <f>IF('Pg. 9 Selection (1)'!N42=TRUE,E18,"")</f>
        <v>15</v>
      </c>
      <c r="G18" s="940"/>
    </row>
    <row r="19" spans="1:7">
      <c r="A19" s="939"/>
      <c r="B19" s="318"/>
      <c r="C19" s="311"/>
      <c r="D19" s="279" t="s">
        <v>775</v>
      </c>
      <c r="E19" s="455">
        <v>0</v>
      </c>
      <c r="F19" s="460" t="str">
        <f>IF(F18=15,"",0)</f>
        <v/>
      </c>
      <c r="G19" s="940"/>
    </row>
    <row r="20" spans="1:7" ht="6.75" customHeight="1">
      <c r="A20" s="939"/>
      <c r="B20" s="317"/>
      <c r="C20" s="310"/>
      <c r="D20" s="284"/>
      <c r="E20" s="456"/>
      <c r="F20" s="462"/>
      <c r="G20" s="940"/>
    </row>
    <row r="21" spans="1:7" s="271" customFormat="1">
      <c r="A21" s="943"/>
      <c r="B21" s="318">
        <v>9</v>
      </c>
      <c r="C21" s="311" t="s">
        <v>641</v>
      </c>
      <c r="D21" s="1097" t="s">
        <v>846</v>
      </c>
      <c r="E21" s="457"/>
      <c r="F21" s="1098"/>
      <c r="G21" s="944"/>
    </row>
    <row r="22" spans="1:7">
      <c r="A22" s="939"/>
      <c r="B22" s="318"/>
      <c r="C22" s="311"/>
      <c r="D22" s="951" t="s">
        <v>847</v>
      </c>
      <c r="E22" s="455">
        <v>30</v>
      </c>
      <c r="F22" s="1085" t="str">
        <f>IF('Pg. 9 Selection (1)'!N47=TRUE,E22,"")</f>
        <v/>
      </c>
      <c r="G22" s="940"/>
    </row>
    <row r="23" spans="1:7">
      <c r="A23" s="939"/>
      <c r="B23" s="318"/>
      <c r="C23" s="311"/>
      <c r="D23" s="951" t="s">
        <v>848</v>
      </c>
      <c r="E23" s="455">
        <v>25</v>
      </c>
      <c r="F23" s="1085" t="str">
        <f>IF('Pg. 9 Selection (1)'!N49=TRUE,E23,"")</f>
        <v/>
      </c>
      <c r="G23" s="940"/>
    </row>
    <row r="24" spans="1:7">
      <c r="A24" s="939"/>
      <c r="B24" s="318"/>
      <c r="C24" s="311"/>
      <c r="D24" s="951" t="s">
        <v>849</v>
      </c>
      <c r="E24" s="455">
        <v>20</v>
      </c>
      <c r="F24" s="1085" t="str">
        <f>IF('Pg. 9 Selection (1)'!N51=TRUE,E24,"")</f>
        <v/>
      </c>
      <c r="G24" s="940"/>
    </row>
    <row r="25" spans="1:7">
      <c r="A25" s="939"/>
      <c r="B25" s="318"/>
      <c r="C25" s="311"/>
      <c r="D25" s="951" t="s">
        <v>850</v>
      </c>
      <c r="E25" s="455">
        <v>15</v>
      </c>
      <c r="F25" s="1085" t="str">
        <f>IF('Pg. 9 Selection (1)'!N53=TRUE,E25,"")</f>
        <v/>
      </c>
      <c r="G25" s="940"/>
    </row>
    <row r="26" spans="1:7">
      <c r="A26" s="939"/>
      <c r="B26" s="318"/>
      <c r="C26" s="311"/>
      <c r="D26" s="951" t="s">
        <v>851</v>
      </c>
      <c r="E26" s="455">
        <v>0</v>
      </c>
      <c r="F26" s="1085" t="str">
        <f>IF('Pg. 9 Selection (1)'!N55=TRUE,E26,"")</f>
        <v/>
      </c>
      <c r="G26" s="940"/>
    </row>
    <row r="27" spans="1:7" ht="6.75" customHeight="1">
      <c r="A27" s="939"/>
      <c r="B27" s="317"/>
      <c r="C27" s="310"/>
      <c r="D27" s="284"/>
      <c r="E27" s="456"/>
      <c r="F27" s="1099"/>
      <c r="G27" s="940"/>
    </row>
    <row r="28" spans="1:7" s="271" customFormat="1">
      <c r="A28" s="943"/>
      <c r="B28" s="318">
        <v>10</v>
      </c>
      <c r="C28" s="311" t="s">
        <v>642</v>
      </c>
      <c r="D28" s="278" t="s">
        <v>615</v>
      </c>
      <c r="E28" s="457"/>
      <c r="F28" s="466"/>
      <c r="G28" s="944"/>
    </row>
    <row r="29" spans="1:7" ht="30">
      <c r="A29" s="939"/>
      <c r="B29" s="318"/>
      <c r="C29" s="311"/>
      <c r="D29" s="282" t="s">
        <v>700</v>
      </c>
      <c r="E29" s="458">
        <v>5</v>
      </c>
      <c r="F29" s="476" t="str">
        <f>IF('Pg. 10 Selection (2)'!L6=TRUE,E29,"")</f>
        <v/>
      </c>
      <c r="G29" s="940"/>
    </row>
    <row r="30" spans="1:7" ht="30">
      <c r="A30" s="939"/>
      <c r="B30" s="318"/>
      <c r="C30" s="311"/>
      <c r="D30" s="282" t="s">
        <v>616</v>
      </c>
      <c r="E30" s="458">
        <v>5</v>
      </c>
      <c r="F30" s="476" t="str">
        <f>IF('Pg. 10 Selection (2)'!L8=TRUE,E30,"")</f>
        <v/>
      </c>
      <c r="G30" s="940"/>
    </row>
    <row r="31" spans="1:7">
      <c r="A31" s="939"/>
      <c r="B31" s="318"/>
      <c r="C31" s="311"/>
      <c r="D31" s="282" t="s">
        <v>617</v>
      </c>
      <c r="E31" s="458">
        <v>0</v>
      </c>
      <c r="F31" s="460" t="str">
        <f>IF('Pg. 10 Selection (2)'!L10=TRUE,E31,"")</f>
        <v/>
      </c>
      <c r="G31" s="940"/>
    </row>
    <row r="32" spans="1:7" ht="6.75" customHeight="1">
      <c r="A32" s="939"/>
      <c r="B32" s="317"/>
      <c r="C32" s="310"/>
      <c r="D32" s="284"/>
      <c r="E32" s="456"/>
      <c r="F32" s="462"/>
      <c r="G32" s="940"/>
    </row>
    <row r="33" spans="1:7" s="271" customFormat="1">
      <c r="A33" s="943"/>
      <c r="B33" s="318">
        <v>10</v>
      </c>
      <c r="C33" s="311" t="s">
        <v>643</v>
      </c>
      <c r="D33" s="278" t="s">
        <v>618</v>
      </c>
      <c r="E33" s="457" t="s">
        <v>40</v>
      </c>
      <c r="F33" s="466"/>
      <c r="G33" s="944"/>
    </row>
    <row r="34" spans="1:7">
      <c r="A34" s="939"/>
      <c r="B34" s="318"/>
      <c r="C34" s="311"/>
      <c r="D34" s="279" t="s">
        <v>619</v>
      </c>
      <c r="E34" s="455">
        <v>20</v>
      </c>
      <c r="F34" s="460" t="str">
        <f>IF('Pg. 10 Selection (2)'!L14=TRUE,E34,"")</f>
        <v/>
      </c>
      <c r="G34" s="940"/>
    </row>
    <row r="35" spans="1:7">
      <c r="A35" s="939"/>
      <c r="B35" s="318"/>
      <c r="C35" s="311"/>
      <c r="D35" s="279" t="s">
        <v>620</v>
      </c>
      <c r="E35" s="455">
        <v>10</v>
      </c>
      <c r="F35" s="460" t="str">
        <f>IF('Pg. 10 Selection (2)'!L16=TRUE,E35,"")</f>
        <v/>
      </c>
      <c r="G35" s="940"/>
    </row>
    <row r="36" spans="1:7">
      <c r="A36" s="939"/>
      <c r="B36" s="318"/>
      <c r="C36" s="311"/>
      <c r="D36" s="279" t="s">
        <v>621</v>
      </c>
      <c r="E36" s="455">
        <v>0</v>
      </c>
      <c r="F36" s="460" t="str">
        <f>IF('Pg. 10 Selection (2)'!L18=TRUE,E36,"")</f>
        <v/>
      </c>
      <c r="G36" s="940"/>
    </row>
    <row r="37" spans="1:7" ht="6.75" customHeight="1">
      <c r="A37" s="939"/>
      <c r="B37" s="317"/>
      <c r="C37" s="310"/>
      <c r="D37" s="284"/>
      <c r="E37" s="456"/>
      <c r="F37" s="462"/>
      <c r="G37" s="940"/>
    </row>
    <row r="38" spans="1:7" ht="30" customHeight="1">
      <c r="A38" s="939"/>
      <c r="B38" s="319">
        <v>10</v>
      </c>
      <c r="C38" s="312" t="s">
        <v>644</v>
      </c>
      <c r="D38" s="280" t="s">
        <v>622</v>
      </c>
      <c r="E38" s="455"/>
      <c r="F38" s="466"/>
      <c r="G38" s="940"/>
    </row>
    <row r="39" spans="1:7">
      <c r="A39" s="939"/>
      <c r="B39" s="318"/>
      <c r="C39" s="311"/>
      <c r="D39" s="282" t="s">
        <v>623</v>
      </c>
      <c r="E39" s="455">
        <v>20</v>
      </c>
      <c r="F39" s="460" t="str">
        <f>IF('Pg. 10 Selection (2)'!L23=TRUE,E39,"")</f>
        <v/>
      </c>
      <c r="G39" s="940"/>
    </row>
    <row r="40" spans="1:7">
      <c r="A40" s="939"/>
      <c r="B40" s="318"/>
      <c r="C40" s="311"/>
      <c r="D40" s="279" t="s">
        <v>624</v>
      </c>
      <c r="E40" s="455">
        <v>15</v>
      </c>
      <c r="F40" s="460" t="str">
        <f>IF('Pg. 10 Selection (2)'!L25=TRUE,E40,"")</f>
        <v/>
      </c>
      <c r="G40" s="940"/>
    </row>
    <row r="41" spans="1:7">
      <c r="A41" s="939"/>
      <c r="B41" s="318"/>
      <c r="C41" s="311"/>
      <c r="D41" s="282" t="s">
        <v>625</v>
      </c>
      <c r="E41" s="455">
        <v>10</v>
      </c>
      <c r="F41" s="460" t="str">
        <f>IF('Pg. 10 Selection (2)'!L27=TRUE,E41,"")</f>
        <v/>
      </c>
      <c r="G41" s="940"/>
    </row>
    <row r="42" spans="1:7">
      <c r="A42" s="939"/>
      <c r="B42" s="318"/>
      <c r="C42" s="311"/>
      <c r="D42" s="279" t="s">
        <v>626</v>
      </c>
      <c r="E42" s="455">
        <v>5</v>
      </c>
      <c r="F42" s="460" t="str">
        <f>IF('Pg. 10 Selection (2)'!L29=TRUE,E42,"")</f>
        <v/>
      </c>
      <c r="G42" s="940"/>
    </row>
    <row r="43" spans="1:7">
      <c r="A43" s="939"/>
      <c r="B43" s="318"/>
      <c r="C43" s="311"/>
      <c r="D43" s="279" t="s">
        <v>627</v>
      </c>
      <c r="E43" s="455">
        <v>0</v>
      </c>
      <c r="F43" s="460" t="str">
        <f>IF('Pg. 10 Selection (2)'!L31=TRUE,E43,"")</f>
        <v/>
      </c>
      <c r="G43" s="940"/>
    </row>
    <row r="44" spans="1:7" ht="6.75" customHeight="1">
      <c r="A44" s="939"/>
      <c r="B44" s="317"/>
      <c r="C44" s="310"/>
      <c r="D44" s="284"/>
      <c r="E44" s="456"/>
      <c r="F44" s="462"/>
      <c r="G44" s="940"/>
    </row>
    <row r="45" spans="1:7">
      <c r="A45" s="939"/>
      <c r="B45" s="320">
        <v>10</v>
      </c>
      <c r="C45" s="313" t="s">
        <v>645</v>
      </c>
      <c r="D45" s="283" t="s">
        <v>788</v>
      </c>
      <c r="E45" s="457"/>
      <c r="F45" s="466"/>
      <c r="G45" s="940"/>
    </row>
    <row r="46" spans="1:7">
      <c r="A46" s="939"/>
      <c r="B46" s="318"/>
      <c r="C46" s="311"/>
      <c r="D46" s="279" t="s">
        <v>789</v>
      </c>
      <c r="E46" s="455">
        <v>15</v>
      </c>
      <c r="F46" s="460" t="str">
        <f>IF('Pg. 10 Selection (2)'!L37=TRUE,E46,"")</f>
        <v/>
      </c>
      <c r="G46" s="940"/>
    </row>
    <row r="47" spans="1:7">
      <c r="A47" s="939"/>
      <c r="B47" s="318"/>
      <c r="C47" s="311"/>
      <c r="D47" s="279" t="s">
        <v>798</v>
      </c>
      <c r="E47" s="455">
        <v>10</v>
      </c>
      <c r="F47" s="460" t="str">
        <f>IF('Pg. 10 Selection (2)'!L39=TRUE,E47,"")</f>
        <v/>
      </c>
      <c r="G47" s="940"/>
    </row>
    <row r="48" spans="1:7">
      <c r="A48" s="939"/>
      <c r="B48" s="318"/>
      <c r="C48" s="311"/>
      <c r="D48" s="279" t="s">
        <v>790</v>
      </c>
      <c r="E48" s="455">
        <v>0</v>
      </c>
      <c r="F48" s="460" t="str">
        <f>IF('Pg. 10 Selection (2)'!L41=TRUE,E48,"")</f>
        <v/>
      </c>
      <c r="G48" s="940"/>
    </row>
    <row r="49" spans="1:7">
      <c r="A49" s="939"/>
      <c r="B49" s="318"/>
      <c r="C49" s="311"/>
      <c r="D49" s="279" t="s">
        <v>796</v>
      </c>
      <c r="E49" s="455">
        <v>15</v>
      </c>
      <c r="F49" s="460" t="str">
        <f>IF('Pg. 10 Selection (2)'!L43=TRUE,E49,"")</f>
        <v/>
      </c>
      <c r="G49" s="940"/>
    </row>
    <row r="50" spans="1:7">
      <c r="A50" s="939"/>
      <c r="B50" s="318"/>
      <c r="C50" s="311"/>
      <c r="D50" s="279" t="s">
        <v>793</v>
      </c>
      <c r="E50" s="455">
        <v>10</v>
      </c>
      <c r="F50" s="460" t="str">
        <f>IF('Pg. 10 Selection (2)'!L45=TRUE,E50,"")</f>
        <v/>
      </c>
      <c r="G50" s="940"/>
    </row>
    <row r="51" spans="1:7">
      <c r="A51" s="939"/>
      <c r="B51" s="318"/>
      <c r="C51" s="311"/>
      <c r="D51" s="279" t="s">
        <v>795</v>
      </c>
      <c r="E51" s="455">
        <v>0</v>
      </c>
      <c r="F51" s="460" t="str">
        <f>IF('Pg. 10 Selection (2)'!L47=TRUE,E51,"")</f>
        <v/>
      </c>
      <c r="G51" s="940"/>
    </row>
    <row r="52" spans="1:7" ht="6.75" customHeight="1">
      <c r="A52" s="939"/>
      <c r="B52" s="317"/>
      <c r="C52" s="310"/>
      <c r="D52" s="284"/>
      <c r="E52" s="456"/>
      <c r="F52" s="462"/>
      <c r="G52" s="940"/>
    </row>
    <row r="53" spans="1:7">
      <c r="A53" s="939"/>
      <c r="B53" s="320">
        <v>11</v>
      </c>
      <c r="C53" s="313" t="s">
        <v>845</v>
      </c>
      <c r="D53" s="283" t="s">
        <v>367</v>
      </c>
      <c r="E53" s="457"/>
      <c r="F53" s="465"/>
      <c r="G53" s="940"/>
    </row>
    <row r="54" spans="1:7">
      <c r="A54" s="939"/>
      <c r="B54" s="318"/>
      <c r="C54" s="311"/>
      <c r="D54" s="279" t="s">
        <v>701</v>
      </c>
      <c r="E54" s="455"/>
      <c r="F54" s="461"/>
      <c r="G54" s="940"/>
    </row>
    <row r="55" spans="1:7">
      <c r="A55" s="939"/>
      <c r="B55" s="318"/>
      <c r="C55" s="311"/>
      <c r="D55" s="279" t="s">
        <v>629</v>
      </c>
      <c r="E55" s="455">
        <v>20</v>
      </c>
      <c r="F55" s="460" t="str">
        <f>IF('Pg. 11 Selection (3)'!S22=TRUE,E55,"")</f>
        <v/>
      </c>
      <c r="G55" s="940"/>
    </row>
    <row r="56" spans="1:7">
      <c r="A56" s="939"/>
      <c r="B56" s="318"/>
      <c r="C56" s="311"/>
      <c r="D56" s="279" t="s">
        <v>630</v>
      </c>
      <c r="E56" s="455">
        <v>15</v>
      </c>
      <c r="F56" s="460" t="str">
        <f>IF('Pg. 11 Selection (3)'!S24=TRUE,E56,"")</f>
        <v/>
      </c>
      <c r="G56" s="940"/>
    </row>
    <row r="57" spans="1:7">
      <c r="A57" s="939"/>
      <c r="B57" s="318"/>
      <c r="C57" s="311"/>
      <c r="D57" s="279" t="s">
        <v>631</v>
      </c>
      <c r="E57" s="455">
        <v>10</v>
      </c>
      <c r="F57" s="460" t="str">
        <f>IF('Pg. 11 Selection (3)'!S26=TRUE,E57,"")</f>
        <v/>
      </c>
      <c r="G57" s="940"/>
    </row>
    <row r="58" spans="1:7">
      <c r="A58" s="939"/>
      <c r="B58" s="318"/>
      <c r="C58" s="311"/>
      <c r="D58" s="279" t="s">
        <v>627</v>
      </c>
      <c r="E58" s="455">
        <v>0</v>
      </c>
      <c r="F58" s="460" t="str">
        <f>IF('Pg. 11 Selection (3)'!S28=TRUE,E58,"")</f>
        <v/>
      </c>
      <c r="G58" s="940"/>
    </row>
    <row r="59" spans="1:7" ht="6.75" customHeight="1" thickBot="1">
      <c r="A59" s="939"/>
      <c r="B59" s="321"/>
      <c r="C59" s="314"/>
      <c r="D59" s="286"/>
      <c r="E59" s="459"/>
      <c r="F59" s="467"/>
      <c r="G59" s="940"/>
    </row>
    <row r="60" spans="1:7" ht="6.75" customHeight="1" thickBot="1">
      <c r="A60" s="939"/>
      <c r="B60" s="281"/>
      <c r="C60" s="281"/>
      <c r="D60" s="279"/>
      <c r="E60" s="287"/>
      <c r="F60" s="277"/>
      <c r="G60" s="940"/>
    </row>
    <row r="61" spans="1:7" ht="18.75" customHeight="1" thickBot="1">
      <c r="A61" s="939"/>
      <c r="B61" s="954"/>
      <c r="C61" s="954"/>
      <c r="D61" s="955" t="s">
        <v>632</v>
      </c>
      <c r="E61" s="932">
        <f>E55+E46+E39+E34+E29+E22+E18+E14+E9</f>
        <v>150</v>
      </c>
      <c r="F61" s="931">
        <f>SUM(F9:F58)</f>
        <v>15</v>
      </c>
      <c r="G61" s="940"/>
    </row>
    <row r="62" spans="1:7">
      <c r="A62" s="945"/>
      <c r="B62" s="946"/>
      <c r="C62" s="946"/>
      <c r="D62" s="947"/>
      <c r="E62" s="956"/>
      <c r="F62" s="956"/>
      <c r="G62" s="948"/>
    </row>
    <row r="63" spans="1:7">
      <c r="B63" s="272"/>
      <c r="C63" s="272"/>
    </row>
    <row r="64" spans="1:7">
      <c r="B64" s="272"/>
      <c r="C64" s="272"/>
    </row>
    <row r="65" spans="2:3">
      <c r="B65" s="272"/>
      <c r="C65" s="272"/>
    </row>
    <row r="66" spans="2:3">
      <c r="B66" s="272"/>
      <c r="C66" s="272"/>
    </row>
    <row r="67" spans="2:3">
      <c r="B67" s="272"/>
      <c r="C67" s="272"/>
    </row>
    <row r="68" spans="2:3">
      <c r="B68" s="272"/>
      <c r="C68" s="272"/>
    </row>
    <row r="69" spans="2:3">
      <c r="B69" s="272"/>
      <c r="C69" s="272"/>
    </row>
    <row r="70" spans="2:3">
      <c r="B70" s="272"/>
      <c r="C70" s="272"/>
    </row>
    <row r="71" spans="2:3">
      <c r="B71" s="272"/>
      <c r="C71" s="272"/>
    </row>
    <row r="72" spans="2:3">
      <c r="B72" s="272"/>
      <c r="C72" s="272"/>
    </row>
    <row r="73" spans="2:3">
      <c r="B73" s="272"/>
      <c r="C73" s="272"/>
    </row>
    <row r="74" spans="2:3">
      <c r="B74" s="272"/>
      <c r="C74" s="272"/>
    </row>
    <row r="75" spans="2:3">
      <c r="B75" s="272"/>
      <c r="C75" s="272"/>
    </row>
    <row r="76" spans="2:3">
      <c r="B76" s="272"/>
      <c r="C76" s="272"/>
    </row>
    <row r="77" spans="2:3">
      <c r="B77" s="272"/>
      <c r="C77" s="272"/>
    </row>
    <row r="78" spans="2:3">
      <c r="B78" s="272"/>
      <c r="C78" s="272"/>
    </row>
    <row r="79" spans="2:3">
      <c r="B79" s="272"/>
      <c r="C79" s="272"/>
    </row>
    <row r="80" spans="2:3">
      <c r="B80" s="272"/>
      <c r="C80" s="272"/>
    </row>
    <row r="81" spans="2:3">
      <c r="B81" s="272"/>
      <c r="C81" s="272"/>
    </row>
    <row r="82" spans="2:3">
      <c r="B82" s="272"/>
      <c r="C82" s="272"/>
    </row>
    <row r="83" spans="2:3">
      <c r="B83" s="272"/>
      <c r="C83" s="272"/>
    </row>
    <row r="84" spans="2:3">
      <c r="B84" s="272"/>
      <c r="C84" s="272"/>
    </row>
    <row r="85" spans="2:3">
      <c r="B85" s="272"/>
      <c r="C85" s="272"/>
    </row>
    <row r="86" spans="2:3">
      <c r="B86" s="272"/>
      <c r="C86" s="272"/>
    </row>
    <row r="87" spans="2:3">
      <c r="B87" s="272"/>
      <c r="C87" s="272"/>
    </row>
    <row r="88" spans="2:3">
      <c r="B88" s="272"/>
      <c r="C88" s="272"/>
    </row>
    <row r="89" spans="2:3">
      <c r="B89" s="272"/>
      <c r="C89" s="272"/>
    </row>
    <row r="90" spans="2:3">
      <c r="B90" s="272"/>
      <c r="C90" s="272"/>
    </row>
    <row r="91" spans="2:3">
      <c r="B91" s="272"/>
      <c r="C91" s="272"/>
    </row>
    <row r="92" spans="2:3">
      <c r="B92" s="272"/>
      <c r="C92" s="272"/>
    </row>
    <row r="93" spans="2:3">
      <c r="B93" s="272"/>
      <c r="C93" s="272"/>
    </row>
    <row r="94" spans="2:3">
      <c r="B94" s="272"/>
      <c r="C94" s="272"/>
    </row>
    <row r="95" spans="2:3">
      <c r="B95" s="272"/>
      <c r="C95" s="272"/>
    </row>
    <row r="96" spans="2:3">
      <c r="B96" s="272"/>
      <c r="C96" s="272"/>
    </row>
    <row r="97" spans="2:3">
      <c r="B97" s="272"/>
      <c r="C97" s="272"/>
    </row>
    <row r="98" spans="2:3">
      <c r="B98" s="272"/>
      <c r="C98" s="272"/>
    </row>
    <row r="99" spans="2:3">
      <c r="B99" s="272"/>
      <c r="C99" s="272"/>
    </row>
    <row r="100" spans="2:3">
      <c r="B100" s="272"/>
      <c r="C100" s="272"/>
    </row>
    <row r="101" spans="2:3">
      <c r="B101" s="272"/>
      <c r="C101" s="272"/>
    </row>
    <row r="102" spans="2:3">
      <c r="B102" s="272"/>
      <c r="C102" s="272"/>
    </row>
    <row r="103" spans="2:3">
      <c r="B103" s="272"/>
      <c r="C103" s="272"/>
    </row>
    <row r="104" spans="2:3">
      <c r="B104" s="272"/>
      <c r="C104" s="272"/>
    </row>
    <row r="105" spans="2:3">
      <c r="B105" s="272"/>
      <c r="C105" s="272"/>
    </row>
    <row r="106" spans="2:3">
      <c r="B106" s="272"/>
      <c r="C106" s="272"/>
    </row>
    <row r="107" spans="2:3">
      <c r="B107" s="272"/>
      <c r="C107" s="272"/>
    </row>
    <row r="108" spans="2:3">
      <c r="B108" s="272"/>
      <c r="C108" s="272"/>
    </row>
    <row r="109" spans="2:3">
      <c r="B109" s="272"/>
      <c r="C109" s="272"/>
    </row>
    <row r="110" spans="2:3">
      <c r="B110" s="272"/>
      <c r="C110" s="272"/>
    </row>
    <row r="111" spans="2:3">
      <c r="B111" s="272"/>
      <c r="C111" s="272"/>
    </row>
    <row r="112" spans="2:3">
      <c r="B112" s="272"/>
      <c r="C112" s="272"/>
    </row>
  </sheetData>
  <sheetProtection algorithmName="SHA-512" hashValue="XPW9tK+FeMCEKE+DbxIG1dmPWr+an4MJnT+peTjq7qiIk4vOCnCPl0Bo/ZuVPilxvySo2xfDGUYvNJ6sTf6JzA==" saltValue="3op8PMZCTlc3LtpBzUD9aw==" spinCount="100000" sheet="1" selectLockedCells="1"/>
  <mergeCells count="6">
    <mergeCell ref="B2:F2"/>
    <mergeCell ref="B3:F3"/>
    <mergeCell ref="B4:F4"/>
    <mergeCell ref="E6:E7"/>
    <mergeCell ref="F6:F7"/>
    <mergeCell ref="D5:F5"/>
  </mergeCells>
  <printOptions horizontalCentered="1"/>
  <pageMargins left="0.5" right="0.5" top="0.75" bottom="0.75" header="0.3" footer="0.3"/>
  <pageSetup scale="74" orientation="portrait" horizontalDpi="1200" verticalDpi="1200" r:id="rId1"/>
  <headerFooter>
    <oddFooter>&amp;L&amp;8CDBG-DR / NSP Restore Riverview Offsite RFP&amp;C21&amp;R&amp;8 2/2021</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8E17438DEB9CE45AC9EADC61E3C034F" ma:contentTypeVersion="4" ma:contentTypeDescription="Create a new document." ma:contentTypeScope="" ma:versionID="3fcea0b6730c9f889b7f61c23101f6d6">
  <xsd:schema xmlns:xsd="http://www.w3.org/2001/XMLSchema" xmlns:xs="http://www.w3.org/2001/XMLSchema" xmlns:p="http://schemas.microsoft.com/office/2006/metadata/properties" xmlns:ns2="3c7ec123-86ff-4acf-be80-e80409d52be0" targetNamespace="http://schemas.microsoft.com/office/2006/metadata/properties" ma:root="true" ma:fieldsID="0b048236ba462248dc0e77075f697e0c" ns2:_="">
    <xsd:import namespace="3c7ec123-86ff-4acf-be80-e80409d52be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c7ec123-86ff-4acf-be80-e80409d52be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994C770-CF74-4FEF-A87D-4A7D696AF730}">
  <ds:schemaRefs>
    <ds:schemaRef ds:uri="http://www.w3.org/XML/1998/namespace"/>
    <ds:schemaRef ds:uri="http://purl.org/dc/dcmitype/"/>
    <ds:schemaRef ds:uri="http://schemas.microsoft.com/office/2006/documentManagement/types"/>
    <ds:schemaRef ds:uri="http://purl.org/dc/elements/1.1/"/>
    <ds:schemaRef ds:uri="http://schemas.microsoft.com/office/infopath/2007/PartnerControls"/>
    <ds:schemaRef ds:uri="3c7ec123-86ff-4acf-be80-e80409d52be0"/>
    <ds:schemaRef ds:uri="http://schemas.openxmlformats.org/package/2006/metadata/core-properties"/>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A3A635DB-23ED-4AA9-96DC-1B1FE39A357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c7ec123-86ff-4acf-be80-e80409d52b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1A4D46C-3F82-42AF-A2E0-89B9093C1C3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27</vt:i4>
      </vt:variant>
    </vt:vector>
  </HeadingPairs>
  <TitlesOfParts>
    <vt:vector size="52" baseType="lpstr">
      <vt:lpstr>Instructions</vt:lpstr>
      <vt:lpstr>RFP COVER</vt:lpstr>
      <vt:lpstr>Pre-Appl</vt:lpstr>
      <vt:lpstr>Elig Form</vt:lpstr>
      <vt:lpstr>Pg. 1 Owner-Dev Info.</vt:lpstr>
      <vt:lpstr>Pg. 2 Dev Team &amp; Sched</vt:lpstr>
      <vt:lpstr>Pg. 3 Uses</vt:lpstr>
      <vt:lpstr>Pg. 4 Sources</vt:lpstr>
      <vt:lpstr>Pg. 5 Util-Rents-Prop Inc</vt:lpstr>
      <vt:lpstr>Pg. 6 Prop Annual Exp</vt:lpstr>
      <vt:lpstr>Pg. 7 Annual Cash Flow</vt:lpstr>
      <vt:lpstr>Pg. 8 20-Yr Cash Flow </vt:lpstr>
      <vt:lpstr>Pg. 9 Selection (1)</vt:lpstr>
      <vt:lpstr>Pg. 10 Selection (2)</vt:lpstr>
      <vt:lpstr>Pg. 11 Selection (3)</vt:lpstr>
      <vt:lpstr>Pg. 12 Proj Type-Gr Bldg-Intern</vt:lpstr>
      <vt:lpstr>Pg 13 Prop Amenities</vt:lpstr>
      <vt:lpstr>Pg 14 Various Info</vt:lpstr>
      <vt:lpstr>Pg 15 Various Info (2) </vt:lpstr>
      <vt:lpstr>Pg 16 Sec 3 Cert</vt:lpstr>
      <vt:lpstr>Pg 17 Authorization</vt:lpstr>
      <vt:lpstr>Pg 18 Signature Pg</vt:lpstr>
      <vt:lpstr>Pg 19 Attachments</vt:lpstr>
      <vt:lpstr>Pg 20 Score (Min)</vt:lpstr>
      <vt:lpstr>Pg 21 Score (Pts)</vt:lpstr>
      <vt:lpstr>'Pg 16 Sec 3 Cert'!_Toc287517598</vt:lpstr>
      <vt:lpstr>'Pg 16 Sec 3 Cert'!Attachment_2</vt:lpstr>
      <vt:lpstr>'Elig Form'!Print_Area</vt:lpstr>
      <vt:lpstr>Instructions!Print_Area</vt:lpstr>
      <vt:lpstr>'Pg 13 Prop Amenities'!Print_Area</vt:lpstr>
      <vt:lpstr>'Pg 14 Various Info'!Print_Area</vt:lpstr>
      <vt:lpstr>'Pg 15 Various Info (2) '!Print_Area</vt:lpstr>
      <vt:lpstr>'Pg 16 Sec 3 Cert'!Print_Area</vt:lpstr>
      <vt:lpstr>'Pg 17 Authorization'!Print_Area</vt:lpstr>
      <vt:lpstr>'Pg 18 Signature Pg'!Print_Area</vt:lpstr>
      <vt:lpstr>'Pg 19 Attachments'!Print_Area</vt:lpstr>
      <vt:lpstr>'Pg 20 Score (Min)'!Print_Area</vt:lpstr>
      <vt:lpstr>'Pg 21 Score (Pts)'!Print_Area</vt:lpstr>
      <vt:lpstr>'Pg. 1 Owner-Dev Info.'!Print_Area</vt:lpstr>
      <vt:lpstr>'Pg. 10 Selection (2)'!Print_Area</vt:lpstr>
      <vt:lpstr>'Pg. 11 Selection (3)'!Print_Area</vt:lpstr>
      <vt:lpstr>'Pg. 12 Proj Type-Gr Bldg-Intern'!Print_Area</vt:lpstr>
      <vt:lpstr>'Pg. 2 Dev Team &amp; Sched'!Print_Area</vt:lpstr>
      <vt:lpstr>'Pg. 3 Uses'!Print_Area</vt:lpstr>
      <vt:lpstr>'Pg. 4 Sources'!Print_Area</vt:lpstr>
      <vt:lpstr>'Pg. 5 Util-Rents-Prop Inc'!Print_Area</vt:lpstr>
      <vt:lpstr>'Pg. 6 Prop Annual Exp'!Print_Area</vt:lpstr>
      <vt:lpstr>'Pg. 7 Annual Cash Flow'!Print_Area</vt:lpstr>
      <vt:lpstr>'Pg. 8 20-Yr Cash Flow '!Print_Area</vt:lpstr>
      <vt:lpstr>'Pg. 9 Selection (1)'!Print_Area</vt:lpstr>
      <vt:lpstr>'Pre-Appl'!Print_Area</vt:lpstr>
      <vt:lpstr>'RFP COVER'!Print_Area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WEST VIRGINIA HOUSING DEVELOPME</dc:creator>
  <cp:lastModifiedBy>Dorothy White</cp:lastModifiedBy>
  <cp:lastPrinted>2021-02-12T17:00:21Z</cp:lastPrinted>
  <dcterms:created xsi:type="dcterms:W3CDTF">1997-06-02T14:24:51Z</dcterms:created>
  <dcterms:modified xsi:type="dcterms:W3CDTF">2021-07-13T18:56:42Z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0x010100E8E17438DEB9CE45AC9EADC61E3C034F</vt:lpwstr>
  </property>
</Properties>
</file>