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1.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ate1904="1" codeName="ThisWorkbook"/>
  <mc:AlternateContent xmlns:mc="http://schemas.openxmlformats.org/markup-compatibility/2006">
    <mc:Choice Requires="x15">
      <x15ac:absPath xmlns:x15ac="http://schemas.microsoft.com/office/spreadsheetml/2010/11/ac" url="O:\MFD &amp; TS\HOME\Request for Proposals\2021 RFP\"/>
    </mc:Choice>
  </mc:AlternateContent>
  <xr:revisionPtr revIDLastSave="0" documentId="13_ncr:1_{5F4D88F4-AEB7-47AC-BDDA-56A5CEDACA18}" xr6:coauthVersionLast="45" xr6:coauthVersionMax="46" xr10:uidLastSave="{00000000-0000-0000-0000-000000000000}"/>
  <workbookProtection workbookAlgorithmName="SHA-512" workbookHashValue="Amp6rFVD9O9W8tdW1PDIgi93cBnZMzTfBeGIpoGh+xnWww9UBormyd7Kf6YdIE0s/+dbJ1yAHB8jpPmQkk0HXw==" workbookSaltValue="WIkGM7SNIBsaG3xppnL+PA==" workbookSpinCount="100000" lockStructure="1"/>
  <bookViews>
    <workbookView xWindow="-120" yWindow="-120" windowWidth="29040" windowHeight="15840" tabRatio="877" xr2:uid="{00000000-000D-0000-FFFF-FFFF00000000}"/>
  </bookViews>
  <sheets>
    <sheet name="Pg. 1 Owner-Developer Info." sheetId="1" r:id="rId1"/>
    <sheet name="Pg. 2 Developer Info." sheetId="62" r:id="rId2"/>
    <sheet name="Pg. 3 Owner-Project details" sheetId="65" r:id="rId3"/>
    <sheet name="Pg. 4 Development Team &amp; Sched" sheetId="3" r:id="rId4"/>
    <sheet name="Pg. 5 504-Fair Hsg.-Exp." sheetId="4" r:id="rId5"/>
    <sheet name="Pg. 6 CEO Not.-Supp. Serv.-Fin" sheetId="33" r:id="rId6"/>
    <sheet name="Pg. 7 Rehabilitation" sheetId="63" r:id="rId7"/>
    <sheet name="Pg. 8 Residential" sheetId="40" r:id="rId8"/>
    <sheet name="Pg. 9 Non-Residential" sheetId="43" r:id="rId9"/>
    <sheet name="Pg. 10 Davis Bac-Sources &amp; Uses" sheetId="15" r:id="rId10"/>
    <sheet name="Pg. 11 Utilities &amp; Rents" sheetId="39" r:id="rId11"/>
    <sheet name="Pg. 12 Prop. Amenities, Fac." sheetId="47" r:id="rId12"/>
    <sheet name="Pg. 13 En. Star-Fire Prev. Cert" sheetId="45" r:id="rId13"/>
    <sheet name="Pg. 14 Project Type" sheetId="19" r:id="rId14"/>
    <sheet name="Pg. 15 Project Subsidy" sheetId="60" r:id="rId15"/>
    <sheet name="Pg. 16 Property Income" sheetId="20" r:id="rId16"/>
    <sheet name="Pg. 17 Property Annual Expenses" sheetId="21" r:id="rId17"/>
    <sheet name="Pg. 18 Annual Cash Flow" sheetId="22" r:id="rId18"/>
    <sheet name="Pg. 19 30-Yr. Annual Cash Flow " sheetId="50" r:id="rId19"/>
    <sheet name="Pg. 20 Annual Cash Flow cont." sheetId="28" r:id="rId20"/>
    <sheet name="Pg. 21 Section 3 Certification" sheetId="34" r:id="rId21"/>
    <sheet name="Pg. 22 Owner Certification" sheetId="49" r:id="rId22"/>
    <sheet name="Pg. 23 Sample CEO Notification " sheetId="44" r:id="rId23"/>
    <sheet name="Pg. 24 CHDO Proceeds Report" sheetId="51" r:id="rId24"/>
    <sheet name="Pg. 25 Authorization" sheetId="52" r:id="rId25"/>
    <sheet name="Pg. 26 Attachments Checklist" sheetId="53" r:id="rId26"/>
    <sheet name="Pg. 27 Attachments Checklist" sheetId="38" r:id="rId27"/>
    <sheet name="Pg. 28 Self-Score" sheetId="57" r:id="rId28"/>
    <sheet name="Pg. 29 Self-Score" sheetId="58" r:id="rId29"/>
    <sheet name="Pg. 30 Self-Score" sheetId="59" r:id="rId30"/>
  </sheets>
  <definedNames>
    <definedName name="_0_Bdrm">'Pg. 11 Utilities &amp; Rents'!#REF!</definedName>
    <definedName name="_6_Bdrm">'Pg. 11 Utilities &amp; Rents'!#REF!</definedName>
    <definedName name="_Toc287517598" localSheetId="20">'Pg. 21 Section 3 Certification'!$A$2</definedName>
    <definedName name="Attachment_2" localSheetId="20">'Pg. 21 Section 3 Certification'!$F$43</definedName>
    <definedName name="Bedrooom">'Pg. 11 Utilities &amp; Rents'!#REF!</definedName>
    <definedName name="HOMErent" localSheetId="13">'Pg. 14 Project Type'!#REF!</definedName>
    <definedName name="HOMErent" localSheetId="14">'Pg. 15 Project Subsidy'!#REF!</definedName>
    <definedName name="_xlnm.Print_Area" localSheetId="0">'Pg. 1 Owner-Developer Info.'!$A$1:$P$58</definedName>
    <definedName name="_xlnm.Print_Area" localSheetId="9">'Pg. 10 Davis Bac-Sources &amp; Uses'!$A$1:$I$55</definedName>
    <definedName name="_xlnm.Print_Area" localSheetId="10">'Pg. 11 Utilities &amp; Rents'!$A$1:$R$38</definedName>
    <definedName name="_xlnm.Print_Area" localSheetId="11">'Pg. 12 Prop. Amenities, Fac.'!$A$1:$P$52</definedName>
    <definedName name="_xlnm.Print_Area" localSheetId="12">'Pg. 13 En. Star-Fire Prev. Cert'!$A$1:$F$32</definedName>
    <definedName name="_xlnm.Print_Area" localSheetId="13">'Pg. 14 Project Type'!$A$1:$W$42</definedName>
    <definedName name="_xlnm.Print_Area" localSheetId="14">'Pg. 15 Project Subsidy'!$A$1:$X$34</definedName>
    <definedName name="_xlnm.Print_Area" localSheetId="15">'Pg. 16 Property Income'!$A$1:$K$19</definedName>
    <definedName name="_xlnm.Print_Area" localSheetId="16">'Pg. 17 Property Annual Expenses'!$A$1:$H$35</definedName>
    <definedName name="_xlnm.Print_Area" localSheetId="17">'Pg. 18 Annual Cash Flow'!$A$1:$I$38</definedName>
    <definedName name="_xlnm.Print_Area" localSheetId="18">'Pg. 19 30-Yr. Annual Cash Flow '!$A$1:$J$46</definedName>
    <definedName name="_xlnm.Print_Area" localSheetId="1">'Pg. 2 Developer Info.'!$A$1:$S$43</definedName>
    <definedName name="_xlnm.Print_Area" localSheetId="19">'Pg. 20 Annual Cash Flow cont.'!$A$1:$J$46</definedName>
    <definedName name="_xlnm.Print_Area" localSheetId="21">'Pg. 22 Owner Certification'!$A$1:$W$28</definedName>
    <definedName name="_xlnm.Print_Area" localSheetId="22">'Pg. 23 Sample CEO Notification '!$A$1:$J$49</definedName>
    <definedName name="_xlnm.Print_Area" localSheetId="23">'Pg. 24 CHDO Proceeds Report'!$A$1:$G$20</definedName>
    <definedName name="_xlnm.Print_Area" localSheetId="24">'Pg. 25 Authorization'!$A$1:$L$35</definedName>
    <definedName name="_xlnm.Print_Area" localSheetId="25">'Pg. 26 Attachments Checklist'!$A$1:$L$49</definedName>
    <definedName name="_xlnm.Print_Area" localSheetId="26">'Pg. 27 Attachments Checklist'!$A$1:$L$47</definedName>
    <definedName name="_xlnm.Print_Area" localSheetId="27">'Pg. 28 Self-Score'!$A$1:$F$34</definedName>
    <definedName name="_xlnm.Print_Area" localSheetId="28">'Pg. 29 Self-Score'!$A$1:$H$27</definedName>
    <definedName name="_xlnm.Print_Area" localSheetId="2">'Pg. 3 Owner-Project details'!$A$1:$Q$47</definedName>
    <definedName name="_xlnm.Print_Area" localSheetId="29">'Pg. 30 Self-Score'!$A$1:$H$38</definedName>
    <definedName name="_xlnm.Print_Area" localSheetId="3">'Pg. 4 Development Team &amp; Sched'!$A$1:$I$51</definedName>
    <definedName name="_xlnm.Print_Area" localSheetId="4">'Pg. 5 504-Fair Hsg.-Exp.'!$A$1:$O$41</definedName>
    <definedName name="_xlnm.Print_Area" localSheetId="5">'Pg. 6 CEO Not.-Supp. Serv.-Fin'!$A$1:$P$23</definedName>
    <definedName name="_xlnm.Print_Area" localSheetId="6">'Pg. 7 Rehabilitation'!$A$1:$P$6</definedName>
    <definedName name="_xlnm.Print_Area" localSheetId="7">'Pg. 8 Residential'!$A$1:$P$75</definedName>
    <definedName name="_xlnm.Print_Area" localSheetId="8">'Pg. 9 Non-Residential'!$A$1:$I$73</definedName>
    <definedName name="Select_One">#REF!</definedName>
    <definedName name="selectone">'Pg. 11 Utilities &amp; Rents'!#REF!</definedName>
    <definedName name="Unitsize">'Pg. 11 Utilities &amp; Rents'!#REF!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28" l="1"/>
  <c r="H44" i="28"/>
  <c r="G44" i="28"/>
  <c r="F44" i="28"/>
  <c r="E44" i="28"/>
  <c r="D44" i="28"/>
  <c r="C44" i="28"/>
  <c r="J20" i="28"/>
  <c r="I20" i="28"/>
  <c r="H20" i="28"/>
  <c r="G20" i="28"/>
  <c r="F20" i="28"/>
  <c r="E20" i="28"/>
  <c r="D20" i="28"/>
  <c r="C20" i="28"/>
  <c r="I44" i="50"/>
  <c r="H44" i="50"/>
  <c r="G44" i="50"/>
  <c r="F44" i="50"/>
  <c r="E44" i="50"/>
  <c r="D44" i="50"/>
  <c r="C44" i="50"/>
  <c r="J20" i="50"/>
  <c r="I20" i="50"/>
  <c r="H20" i="50"/>
  <c r="G20" i="50"/>
  <c r="F20" i="50"/>
  <c r="E20" i="50"/>
  <c r="D20" i="50"/>
  <c r="C20" i="50"/>
  <c r="I22" i="22" l="1"/>
  <c r="E73" i="43"/>
  <c r="F73" i="43"/>
  <c r="G73" i="43"/>
  <c r="H73" i="43"/>
  <c r="P5" i="40"/>
  <c r="I5" i="40" s="1"/>
  <c r="I72" i="40"/>
  <c r="I73" i="40"/>
  <c r="I74" i="40"/>
  <c r="I75" i="40"/>
  <c r="I66" i="40"/>
  <c r="I67" i="40"/>
  <c r="I68" i="40"/>
  <c r="I69" i="40"/>
  <c r="I60" i="40"/>
  <c r="I61" i="40"/>
  <c r="I62" i="40"/>
  <c r="I63" i="40"/>
  <c r="I71" i="40"/>
  <c r="I65" i="40"/>
  <c r="I59" i="40"/>
  <c r="I51" i="40"/>
  <c r="I52" i="40"/>
  <c r="I53" i="40"/>
  <c r="I54" i="40"/>
  <c r="I55" i="40"/>
  <c r="I56" i="40"/>
  <c r="I57" i="40"/>
  <c r="I50" i="40"/>
  <c r="I45" i="40"/>
  <c r="I46" i="40"/>
  <c r="I47" i="40"/>
  <c r="I48" i="40"/>
  <c r="I33" i="40"/>
  <c r="I34" i="40"/>
  <c r="I35" i="40"/>
  <c r="I36" i="40"/>
  <c r="I37" i="40"/>
  <c r="I38" i="40"/>
  <c r="I39" i="40"/>
  <c r="I40" i="40"/>
  <c r="I41" i="40"/>
  <c r="I42" i="40"/>
  <c r="I44" i="40"/>
  <c r="I32" i="40"/>
  <c r="I28" i="40"/>
  <c r="I29" i="40"/>
  <c r="I30" i="40"/>
  <c r="I12" i="40"/>
  <c r="I13" i="40"/>
  <c r="I14" i="40"/>
  <c r="I17" i="40"/>
  <c r="I18" i="40"/>
  <c r="I19" i="40"/>
  <c r="I20" i="40"/>
  <c r="I21" i="40"/>
  <c r="I22" i="40"/>
  <c r="I23" i="40"/>
  <c r="I24" i="40"/>
  <c r="I25" i="40"/>
  <c r="I27" i="40"/>
  <c r="I16" i="40"/>
  <c r="I11" i="40"/>
  <c r="I8" i="40"/>
  <c r="I9" i="40"/>
  <c r="I7" i="40"/>
  <c r="J75" i="40"/>
  <c r="K75" i="40"/>
  <c r="L75" i="40"/>
  <c r="M75" i="40"/>
  <c r="N75" i="40"/>
  <c r="O75" i="40"/>
  <c r="P75" i="40"/>
  <c r="P72" i="40"/>
  <c r="P73" i="40"/>
  <c r="P74" i="40"/>
  <c r="P66" i="40"/>
  <c r="P67" i="40"/>
  <c r="P68" i="40"/>
  <c r="P69" i="40"/>
  <c r="P71" i="40"/>
  <c r="P65" i="40"/>
  <c r="P60" i="40"/>
  <c r="P61" i="40"/>
  <c r="P62" i="40"/>
  <c r="P63" i="40"/>
  <c r="P51" i="40"/>
  <c r="P52" i="40"/>
  <c r="P53" i="40"/>
  <c r="P54" i="40"/>
  <c r="P55" i="40"/>
  <c r="P56" i="40"/>
  <c r="P57" i="40"/>
  <c r="P45" i="40"/>
  <c r="P46" i="40"/>
  <c r="P47" i="40"/>
  <c r="P48" i="40"/>
  <c r="P59" i="40"/>
  <c r="P50" i="40"/>
  <c r="P44" i="40"/>
  <c r="P33" i="40"/>
  <c r="P34" i="40"/>
  <c r="P35" i="40"/>
  <c r="P36" i="40"/>
  <c r="P37" i="40"/>
  <c r="P38" i="40"/>
  <c r="P39" i="40"/>
  <c r="P40" i="40"/>
  <c r="P41" i="40"/>
  <c r="P42" i="40"/>
  <c r="P28" i="40"/>
  <c r="P29" i="40"/>
  <c r="P30" i="40"/>
  <c r="P32" i="40"/>
  <c r="P27" i="40"/>
  <c r="P17" i="40"/>
  <c r="P18" i="40"/>
  <c r="P19" i="40"/>
  <c r="P20" i="40"/>
  <c r="P21" i="40"/>
  <c r="P22" i="40"/>
  <c r="P23" i="40"/>
  <c r="P24" i="40"/>
  <c r="P25" i="40"/>
  <c r="P16" i="40"/>
  <c r="P12" i="40"/>
  <c r="P13" i="40"/>
  <c r="P14" i="40"/>
  <c r="P11" i="40"/>
  <c r="P8" i="40"/>
  <c r="P9" i="40"/>
  <c r="P7" i="40"/>
  <c r="D71" i="43"/>
  <c r="D72" i="43"/>
  <c r="D65" i="43"/>
  <c r="D66" i="43"/>
  <c r="D67" i="43"/>
  <c r="D68" i="43"/>
  <c r="D70" i="43"/>
  <c r="D64" i="43"/>
  <c r="D59" i="43"/>
  <c r="D60" i="43"/>
  <c r="D61" i="43"/>
  <c r="D62" i="43"/>
  <c r="D58" i="43"/>
  <c r="D50" i="43"/>
  <c r="D51" i="43"/>
  <c r="D52" i="43"/>
  <c r="D53" i="43"/>
  <c r="D54" i="43"/>
  <c r="D55" i="43"/>
  <c r="D56" i="43"/>
  <c r="D49" i="43"/>
  <c r="D44" i="43"/>
  <c r="D45" i="43"/>
  <c r="D46" i="43"/>
  <c r="D47" i="43"/>
  <c r="D43" i="43"/>
  <c r="I71" i="43"/>
  <c r="I72" i="43"/>
  <c r="I70" i="43"/>
  <c r="I65" i="43"/>
  <c r="I66" i="43"/>
  <c r="I67" i="43"/>
  <c r="I68" i="43"/>
  <c r="I64" i="43"/>
  <c r="I59" i="43"/>
  <c r="I60" i="43"/>
  <c r="I61" i="43"/>
  <c r="I62" i="43"/>
  <c r="I58" i="43"/>
  <c r="I50" i="43"/>
  <c r="I51" i="43"/>
  <c r="I52" i="43"/>
  <c r="I53" i="43"/>
  <c r="I54" i="43"/>
  <c r="I55" i="43"/>
  <c r="I56" i="43"/>
  <c r="I49" i="43"/>
  <c r="I44" i="43"/>
  <c r="I45" i="43"/>
  <c r="I46" i="43"/>
  <c r="I47" i="43"/>
  <c r="I43" i="43"/>
  <c r="I32" i="43"/>
  <c r="D32" i="43" s="1"/>
  <c r="I33" i="43"/>
  <c r="I34" i="43"/>
  <c r="I35" i="43"/>
  <c r="D35" i="43" s="1"/>
  <c r="I36" i="43"/>
  <c r="D36" i="43" s="1"/>
  <c r="I37" i="43"/>
  <c r="D37" i="43" s="1"/>
  <c r="I38" i="43"/>
  <c r="D38" i="43" s="1"/>
  <c r="I39" i="43"/>
  <c r="D39" i="43" s="1"/>
  <c r="I40" i="43"/>
  <c r="D40" i="43" s="1"/>
  <c r="I41" i="43"/>
  <c r="I31" i="43"/>
  <c r="D31" i="43" s="1"/>
  <c r="I27" i="43"/>
  <c r="D27" i="43" s="1"/>
  <c r="I28" i="43"/>
  <c r="D28" i="43" s="1"/>
  <c r="I29" i="43"/>
  <c r="I26" i="43"/>
  <c r="I73" i="43" s="1"/>
  <c r="I17" i="43"/>
  <c r="D17" i="43" s="1"/>
  <c r="I18" i="43"/>
  <c r="D18" i="43" s="1"/>
  <c r="I19" i="43"/>
  <c r="D19" i="43" s="1"/>
  <c r="I20" i="43"/>
  <c r="I21" i="43"/>
  <c r="I22" i="43"/>
  <c r="D22" i="43" s="1"/>
  <c r="I23" i="43"/>
  <c r="I24" i="43"/>
  <c r="D24" i="43" s="1"/>
  <c r="I16" i="43"/>
  <c r="D16" i="43" s="1"/>
  <c r="I12" i="43"/>
  <c r="D12" i="43" s="1"/>
  <c r="I13" i="43"/>
  <c r="D13" i="43" s="1"/>
  <c r="I14" i="43"/>
  <c r="I11" i="43"/>
  <c r="D11" i="43" s="1"/>
  <c r="I8" i="43"/>
  <c r="D8" i="43" s="1"/>
  <c r="I9" i="43"/>
  <c r="D9" i="43" s="1"/>
  <c r="I7" i="43"/>
  <c r="D33" i="43"/>
  <c r="D34" i="43"/>
  <c r="D41" i="43"/>
  <c r="D29" i="43"/>
  <c r="D20" i="43"/>
  <c r="D21" i="43"/>
  <c r="D23" i="43"/>
  <c r="D14" i="43"/>
  <c r="D7" i="43"/>
  <c r="I5" i="43"/>
  <c r="D5" i="43" s="1"/>
  <c r="G40" i="19" l="1"/>
  <c r="G34" i="19"/>
  <c r="R23" i="39" l="1"/>
  <c r="Q23" i="39"/>
  <c r="P23" i="39"/>
  <c r="O23" i="39"/>
  <c r="N23" i="39"/>
  <c r="F37" i="59" l="1"/>
  <c r="D7" i="57" s="1"/>
  <c r="H53" i="15" l="1"/>
  <c r="H46" i="15"/>
  <c r="C13" i="20" l="1"/>
  <c r="G13" i="51" l="1"/>
  <c r="G14" i="51" s="1"/>
  <c r="G15" i="51" s="1"/>
  <c r="G16" i="51" s="1"/>
  <c r="G17" i="51" s="1"/>
  <c r="G18" i="51" s="1"/>
  <c r="G19" i="51" s="1"/>
  <c r="C15" i="50"/>
  <c r="D15" i="50" s="1"/>
  <c r="E15" i="50" s="1"/>
  <c r="F15" i="50" s="1"/>
  <c r="G15" i="50" s="1"/>
  <c r="H15" i="50" s="1"/>
  <c r="I15" i="50" s="1"/>
  <c r="J15" i="50" s="1"/>
  <c r="C39" i="50" s="1"/>
  <c r="D39" i="50" s="1"/>
  <c r="E39" i="50" s="1"/>
  <c r="F39" i="50" s="1"/>
  <c r="G39" i="50" s="1"/>
  <c r="H39" i="50" s="1"/>
  <c r="I39" i="50" s="1"/>
  <c r="C15" i="28" s="1"/>
  <c r="D15" i="28" s="1"/>
  <c r="E15" i="28" s="1"/>
  <c r="F15" i="28" s="1"/>
  <c r="G15" i="28" s="1"/>
  <c r="H15" i="28" s="1"/>
  <c r="I15" i="28" s="1"/>
  <c r="J15" i="28" s="1"/>
  <c r="C39" i="28" s="1"/>
  <c r="D39" i="28" s="1"/>
  <c r="E39" i="28" s="1"/>
  <c r="F39" i="28" s="1"/>
  <c r="G39" i="28" s="1"/>
  <c r="H39" i="28" s="1"/>
  <c r="I39" i="28" s="1"/>
  <c r="C14" i="50"/>
  <c r="D14" i="50" s="1"/>
  <c r="E14" i="50" s="1"/>
  <c r="F14" i="50" s="1"/>
  <c r="G14" i="50" s="1"/>
  <c r="I10" i="22"/>
  <c r="C9" i="50" s="1"/>
  <c r="D9" i="50" s="1"/>
  <c r="E9" i="50" s="1"/>
  <c r="F9" i="50" s="1"/>
  <c r="G9" i="50" s="1"/>
  <c r="H9" i="50" s="1"/>
  <c r="I9" i="50" s="1"/>
  <c r="J9" i="50" s="1"/>
  <c r="C33" i="50" s="1"/>
  <c r="D33" i="50" s="1"/>
  <c r="E33" i="50" s="1"/>
  <c r="F33" i="50" s="1"/>
  <c r="G33" i="50" s="1"/>
  <c r="H33" i="50" s="1"/>
  <c r="I33" i="50" s="1"/>
  <c r="C9" i="28" s="1"/>
  <c r="D9" i="28" s="1"/>
  <c r="E9" i="28" s="1"/>
  <c r="F9" i="28" s="1"/>
  <c r="G9" i="28" s="1"/>
  <c r="H9" i="28" s="1"/>
  <c r="I9" i="28" s="1"/>
  <c r="J9" i="28" s="1"/>
  <c r="C33" i="28" s="1"/>
  <c r="D33" i="28" s="1"/>
  <c r="E33" i="28" s="1"/>
  <c r="F33" i="28" s="1"/>
  <c r="G33" i="28" s="1"/>
  <c r="H33" i="28" s="1"/>
  <c r="I33" i="28" s="1"/>
  <c r="H29" i="21"/>
  <c r="D29" i="21"/>
  <c r="D21" i="21"/>
  <c r="H18" i="21"/>
  <c r="J19" i="20"/>
  <c r="H19" i="20"/>
  <c r="K18" i="20"/>
  <c r="K17" i="20"/>
  <c r="K19" i="20" s="1"/>
  <c r="H5" i="22" s="1"/>
  <c r="I13" i="20"/>
  <c r="K12" i="20"/>
  <c r="F12" i="20"/>
  <c r="K11" i="20"/>
  <c r="F11" i="20"/>
  <c r="K10" i="20"/>
  <c r="F10" i="20"/>
  <c r="K9" i="20"/>
  <c r="F9" i="20"/>
  <c r="K8" i="20"/>
  <c r="F8" i="20"/>
  <c r="K7" i="20"/>
  <c r="F7" i="20"/>
  <c r="K6" i="20"/>
  <c r="F6" i="20"/>
  <c r="K5" i="20"/>
  <c r="F5" i="20"/>
  <c r="G42" i="19"/>
  <c r="G36" i="19"/>
  <c r="I38" i="39"/>
  <c r="H38" i="39"/>
  <c r="O37" i="39"/>
  <c r="L37" i="39"/>
  <c r="O36" i="39"/>
  <c r="L36" i="39"/>
  <c r="O35" i="39"/>
  <c r="L35" i="39"/>
  <c r="O34" i="39"/>
  <c r="L34" i="39"/>
  <c r="O33" i="39"/>
  <c r="L33" i="39"/>
  <c r="O32" i="39"/>
  <c r="L32" i="39"/>
  <c r="O31" i="39"/>
  <c r="L31" i="39"/>
  <c r="O30" i="39"/>
  <c r="L30" i="39"/>
  <c r="O29" i="39"/>
  <c r="L29" i="39"/>
  <c r="I45" i="15"/>
  <c r="I20" i="15"/>
  <c r="F20" i="15"/>
  <c r="D26" i="43"/>
  <c r="D73" i="43" s="1"/>
  <c r="I57" i="1"/>
  <c r="H54" i="15" l="1"/>
  <c r="I53" i="15" s="1"/>
  <c r="E39" i="15"/>
  <c r="I39" i="15" s="1"/>
  <c r="F13" i="20"/>
  <c r="F5" i="22" s="1"/>
  <c r="F6" i="22" s="1"/>
  <c r="F8" i="22" s="1"/>
  <c r="K13" i="20"/>
  <c r="G5" i="22" s="1"/>
  <c r="H31" i="21"/>
  <c r="H32" i="21" s="1"/>
  <c r="H6" i="22"/>
  <c r="H8" i="22" s="1"/>
  <c r="I5" i="22" l="1"/>
  <c r="I14" i="22"/>
  <c r="C11" i="50" s="1"/>
  <c r="D11" i="50" s="1"/>
  <c r="E11" i="50" s="1"/>
  <c r="F11" i="50" s="1"/>
  <c r="G11" i="50" s="1"/>
  <c r="H11" i="50" s="1"/>
  <c r="I11" i="50" s="1"/>
  <c r="J11" i="50" s="1"/>
  <c r="C35" i="50" s="1"/>
  <c r="D35" i="50" s="1"/>
  <c r="E35" i="50" s="1"/>
  <c r="F35" i="50" s="1"/>
  <c r="G35" i="50" s="1"/>
  <c r="H35" i="50" s="1"/>
  <c r="I35" i="50" s="1"/>
  <c r="C11" i="28" s="1"/>
  <c r="D11" i="28" s="1"/>
  <c r="E11" i="28" s="1"/>
  <c r="F11" i="28" s="1"/>
  <c r="G11" i="28" s="1"/>
  <c r="H11" i="28" s="1"/>
  <c r="I11" i="28" s="1"/>
  <c r="J11" i="28" s="1"/>
  <c r="C35" i="28" s="1"/>
  <c r="D35" i="28" s="1"/>
  <c r="E35" i="28" s="1"/>
  <c r="F35" i="28" s="1"/>
  <c r="G35" i="28" s="1"/>
  <c r="H35" i="28" s="1"/>
  <c r="I35" i="28" s="1"/>
  <c r="G6" i="22"/>
  <c r="G8" i="22" s="1"/>
  <c r="G11" i="22" s="1"/>
  <c r="C6" i="50"/>
  <c r="D6" i="50" s="1"/>
  <c r="E6" i="50" s="1"/>
  <c r="F6" i="50" s="1"/>
  <c r="G6" i="50" s="1"/>
  <c r="H6" i="50" s="1"/>
  <c r="I6" i="50" s="1"/>
  <c r="J6" i="50" s="1"/>
  <c r="C30" i="50" s="1"/>
  <c r="D30" i="50" s="1"/>
  <c r="E30" i="50" s="1"/>
  <c r="F30" i="50" s="1"/>
  <c r="G30" i="50" s="1"/>
  <c r="H30" i="50" s="1"/>
  <c r="I30" i="50" s="1"/>
  <c r="C6" i="28" s="1"/>
  <c r="D6" i="28" s="1"/>
  <c r="E6" i="28" s="1"/>
  <c r="F6" i="28" s="1"/>
  <c r="G6" i="28" s="1"/>
  <c r="H6" i="28" s="1"/>
  <c r="I6" i="28" s="1"/>
  <c r="J6" i="28" s="1"/>
  <c r="C30" i="28" s="1"/>
  <c r="D30" i="28" s="1"/>
  <c r="E30" i="28" s="1"/>
  <c r="F30" i="28" s="1"/>
  <c r="G30" i="28" s="1"/>
  <c r="H30" i="28" s="1"/>
  <c r="I30" i="28" s="1"/>
  <c r="H11" i="22"/>
  <c r="F11" i="22"/>
  <c r="C4" i="50"/>
  <c r="H14" i="50" l="1"/>
  <c r="I6" i="22"/>
  <c r="I8" i="22"/>
  <c r="I11" i="22" s="1"/>
  <c r="I16" i="22" s="1"/>
  <c r="C5" i="50"/>
  <c r="D5" i="50" s="1"/>
  <c r="E5" i="50" s="1"/>
  <c r="F5" i="50" s="1"/>
  <c r="G5" i="50" s="1"/>
  <c r="H5" i="50" s="1"/>
  <c r="I5" i="50" s="1"/>
  <c r="J5" i="50" s="1"/>
  <c r="C29" i="50" s="1"/>
  <c r="D29" i="50" s="1"/>
  <c r="E29" i="50" s="1"/>
  <c r="F29" i="50" s="1"/>
  <c r="G29" i="50" s="1"/>
  <c r="H29" i="50" s="1"/>
  <c r="I29" i="50" s="1"/>
  <c r="C5" i="28" s="1"/>
  <c r="D5" i="28" s="1"/>
  <c r="E5" i="28" s="1"/>
  <c r="F5" i="28" s="1"/>
  <c r="G5" i="28" s="1"/>
  <c r="H5" i="28" s="1"/>
  <c r="I5" i="28" s="1"/>
  <c r="J5" i="28" s="1"/>
  <c r="C29" i="28" s="1"/>
  <c r="D29" i="28" s="1"/>
  <c r="E29" i="28" s="1"/>
  <c r="F29" i="28" s="1"/>
  <c r="G29" i="28" s="1"/>
  <c r="H29" i="28" s="1"/>
  <c r="I29" i="28" s="1"/>
  <c r="D4" i="50"/>
  <c r="I14" i="50" l="1"/>
  <c r="I21" i="22"/>
  <c r="C7" i="50"/>
  <c r="C13" i="50" s="1"/>
  <c r="E4" i="50"/>
  <c r="D7" i="50"/>
  <c r="D13" i="50" s="1"/>
  <c r="C19" i="50" l="1"/>
  <c r="C17" i="50"/>
  <c r="C18" i="50" s="1"/>
  <c r="D19" i="50"/>
  <c r="D17" i="50"/>
  <c r="J14" i="50"/>
  <c r="E7" i="50"/>
  <c r="E13" i="50" s="1"/>
  <c r="F4" i="50"/>
  <c r="D18" i="50" l="1"/>
  <c r="E19" i="50"/>
  <c r="E17" i="50"/>
  <c r="C38" i="50"/>
  <c r="C21" i="50"/>
  <c r="F7" i="50"/>
  <c r="F13" i="50" s="1"/>
  <c r="G4" i="50"/>
  <c r="E18" i="50" l="1"/>
  <c r="F19" i="50"/>
  <c r="F17" i="50"/>
  <c r="D38" i="50"/>
  <c r="D21" i="50"/>
  <c r="E21" i="50"/>
  <c r="G7" i="50"/>
  <c r="G13" i="50" s="1"/>
  <c r="H4" i="50"/>
  <c r="F18" i="50" l="1"/>
  <c r="F21" i="50"/>
  <c r="G17" i="50"/>
  <c r="G19" i="50"/>
  <c r="E38" i="50"/>
  <c r="I4" i="50"/>
  <c r="H7" i="50"/>
  <c r="H13" i="50" s="1"/>
  <c r="G18" i="50" l="1"/>
  <c r="H19" i="50"/>
  <c r="H17" i="50"/>
  <c r="H18" i="50" s="1"/>
  <c r="F38" i="50"/>
  <c r="G21" i="50"/>
  <c r="J4" i="50"/>
  <c r="I7" i="50"/>
  <c r="I13" i="50" s="1"/>
  <c r="I19" i="50" l="1"/>
  <c r="I17" i="50"/>
  <c r="I18" i="50" s="1"/>
  <c r="G38" i="50"/>
  <c r="H21" i="50"/>
  <c r="C28" i="50"/>
  <c r="J7" i="50"/>
  <c r="J13" i="50" s="1"/>
  <c r="I21" i="50" l="1"/>
  <c r="J19" i="50"/>
  <c r="J17" i="50"/>
  <c r="J18" i="50" s="1"/>
  <c r="H38" i="50"/>
  <c r="D28" i="50"/>
  <c r="C31" i="50"/>
  <c r="C37" i="50" s="1"/>
  <c r="C43" i="50" l="1"/>
  <c r="C41" i="50"/>
  <c r="C42" i="50" s="1"/>
  <c r="J21" i="50"/>
  <c r="I38" i="50"/>
  <c r="D31" i="50"/>
  <c r="D37" i="50" s="1"/>
  <c r="E28" i="50"/>
  <c r="D43" i="50" l="1"/>
  <c r="D41" i="50"/>
  <c r="D42" i="50" s="1"/>
  <c r="C14" i="28"/>
  <c r="C45" i="50"/>
  <c r="F28" i="50"/>
  <c r="E31" i="50"/>
  <c r="E37" i="50" s="1"/>
  <c r="E41" i="50" l="1"/>
  <c r="E42" i="50" s="1"/>
  <c r="E43" i="50"/>
  <c r="D14" i="28"/>
  <c r="D45" i="50"/>
  <c r="G28" i="50"/>
  <c r="F31" i="50"/>
  <c r="F37" i="50" s="1"/>
  <c r="F43" i="50" l="1"/>
  <c r="F41" i="50"/>
  <c r="F42" i="50" s="1"/>
  <c r="E14" i="28"/>
  <c r="E45" i="50"/>
  <c r="G31" i="50"/>
  <c r="G37" i="50" s="1"/>
  <c r="H28" i="50"/>
  <c r="F45" i="50" l="1"/>
  <c r="G43" i="50"/>
  <c r="G41" i="50"/>
  <c r="G42" i="50" s="1"/>
  <c r="F14" i="28"/>
  <c r="H31" i="50"/>
  <c r="H37" i="50" s="1"/>
  <c r="I28" i="50"/>
  <c r="H43" i="50" l="1"/>
  <c r="H41" i="50"/>
  <c r="H42" i="50" s="1"/>
  <c r="G14" i="28"/>
  <c r="G45" i="50"/>
  <c r="C4" i="28"/>
  <c r="I31" i="50"/>
  <c r="I37" i="50" s="1"/>
  <c r="I41" i="50" l="1"/>
  <c r="I42" i="50" s="1"/>
  <c r="I43" i="50"/>
  <c r="H14" i="28"/>
  <c r="H45" i="50"/>
  <c r="D4" i="28"/>
  <c r="C7" i="28"/>
  <c r="C13" i="28" s="1"/>
  <c r="C17" i="28" l="1"/>
  <c r="C18" i="28" s="1"/>
  <c r="C19" i="28"/>
  <c r="I14" i="28"/>
  <c r="I45" i="50"/>
  <c r="E4" i="28"/>
  <c r="D7" i="28"/>
  <c r="D13" i="28" s="1"/>
  <c r="D19" i="28" l="1"/>
  <c r="D17" i="28"/>
  <c r="D18" i="28" s="1"/>
  <c r="J14" i="28"/>
  <c r="C21" i="28"/>
  <c r="F4" i="28"/>
  <c r="E7" i="28"/>
  <c r="E13" i="28" s="1"/>
  <c r="D21" i="28" l="1"/>
  <c r="E19" i="28"/>
  <c r="E17" i="28"/>
  <c r="E18" i="28" s="1"/>
  <c r="C38" i="28"/>
  <c r="F7" i="28"/>
  <c r="F13" i="28" s="1"/>
  <c r="G4" i="28"/>
  <c r="F17" i="28" l="1"/>
  <c r="F18" i="28" s="1"/>
  <c r="F19" i="28"/>
  <c r="E21" i="28"/>
  <c r="D38" i="28"/>
  <c r="H4" i="28"/>
  <c r="G7" i="28"/>
  <c r="G13" i="28" s="1"/>
  <c r="G19" i="28" l="1"/>
  <c r="G17" i="28"/>
  <c r="G18" i="28" s="1"/>
  <c r="E38" i="28"/>
  <c r="F21" i="28"/>
  <c r="I4" i="28"/>
  <c r="H7" i="28"/>
  <c r="H13" i="28" s="1"/>
  <c r="H19" i="28" l="1"/>
  <c r="H17" i="28"/>
  <c r="H18" i="28" s="1"/>
  <c r="F38" i="28"/>
  <c r="G21" i="28"/>
  <c r="J4" i="28"/>
  <c r="I7" i="28"/>
  <c r="I13" i="28" s="1"/>
  <c r="I17" i="28" l="1"/>
  <c r="I18" i="28" s="1"/>
  <c r="I19" i="28"/>
  <c r="G38" i="28"/>
  <c r="H21" i="28"/>
  <c r="J7" i="28"/>
  <c r="J13" i="28" s="1"/>
  <c r="C28" i="28"/>
  <c r="I21" i="28" l="1"/>
  <c r="J19" i="28"/>
  <c r="J17" i="28"/>
  <c r="J18" i="28" s="1"/>
  <c r="H38" i="28"/>
  <c r="C31" i="28"/>
  <c r="C37" i="28" s="1"/>
  <c r="D28" i="28"/>
  <c r="C43" i="28" l="1"/>
  <c r="C45" i="28" s="1"/>
  <c r="C41" i="28"/>
  <c r="C42" i="28" s="1"/>
  <c r="I38" i="28"/>
  <c r="J21" i="28"/>
  <c r="D31" i="28"/>
  <c r="D37" i="28" s="1"/>
  <c r="E28" i="28"/>
  <c r="D41" i="28" l="1"/>
  <c r="D42" i="28" s="1"/>
  <c r="D43" i="28"/>
  <c r="D45" i="28" s="1"/>
  <c r="E31" i="28"/>
  <c r="E37" i="28" s="1"/>
  <c r="F28" i="28"/>
  <c r="E43" i="28" l="1"/>
  <c r="E41" i="28"/>
  <c r="E42" i="28" s="1"/>
  <c r="G28" i="28"/>
  <c r="F31" i="28"/>
  <c r="F37" i="28" s="1"/>
  <c r="F43" i="28" l="1"/>
  <c r="F41" i="28"/>
  <c r="F42" i="28" s="1"/>
  <c r="E45" i="28"/>
  <c r="H28" i="28"/>
  <c r="G31" i="28"/>
  <c r="G37" i="28" s="1"/>
  <c r="G43" i="28" l="1"/>
  <c r="G41" i="28"/>
  <c r="G42" i="28" s="1"/>
  <c r="F45" i="28"/>
  <c r="H31" i="28"/>
  <c r="H37" i="28" s="1"/>
  <c r="I28" i="28"/>
  <c r="I31" i="28" s="1"/>
  <c r="I37" i="28" s="1"/>
  <c r="I43" i="28" l="1"/>
  <c r="I41" i="28"/>
  <c r="H41" i="28"/>
  <c r="H42" i="28" s="1"/>
  <c r="H43" i="28"/>
  <c r="G45" i="28"/>
  <c r="I42" i="28" l="1"/>
  <c r="I45" i="28"/>
  <c r="H45" i="28"/>
</calcChain>
</file>

<file path=xl/sharedStrings.xml><?xml version="1.0" encoding="utf-8"?>
<sst xmlns="http://schemas.openxmlformats.org/spreadsheetml/2006/main" count="1508" uniqueCount="956">
  <si>
    <t>Number of Units</t>
  </si>
  <si>
    <t>a.</t>
  </si>
  <si>
    <t>b.</t>
  </si>
  <si>
    <t>c.</t>
  </si>
  <si>
    <t>Full Year of Annualized Operations</t>
  </si>
  <si>
    <t>Year 1</t>
  </si>
  <si>
    <t>Year 2</t>
  </si>
  <si>
    <t>Year 3</t>
  </si>
  <si>
    <t>Year 4</t>
  </si>
  <si>
    <t>Year 5</t>
  </si>
  <si>
    <t>Year 6</t>
  </si>
  <si>
    <t>Year 7</t>
  </si>
  <si>
    <t>Year 8</t>
  </si>
  <si>
    <t>Year 9</t>
  </si>
  <si>
    <t>Year 10</t>
  </si>
  <si>
    <t>Year 11</t>
  </si>
  <si>
    <t>Year 12</t>
  </si>
  <si>
    <t>Year 13</t>
  </si>
  <si>
    <t>Year 14</t>
  </si>
  <si>
    <t>Year 15</t>
  </si>
  <si>
    <t>Net Rent - Commercial Rental Units</t>
  </si>
  <si>
    <t>Less: Additions to Replacement Reserve</t>
  </si>
  <si>
    <t>d.</t>
  </si>
  <si>
    <t>e.</t>
  </si>
  <si>
    <t>Tenant Paid Utility Allowance Calculation</t>
  </si>
  <si>
    <t>0 BR</t>
  </si>
  <si>
    <t>2 BR</t>
  </si>
  <si>
    <t>3 BR</t>
  </si>
  <si>
    <t>4 BR</t>
  </si>
  <si>
    <t>Heating</t>
  </si>
  <si>
    <t>Cooking</t>
  </si>
  <si>
    <t>Water</t>
  </si>
  <si>
    <t>Sewer</t>
  </si>
  <si>
    <t>Trash</t>
  </si>
  <si>
    <t>Total Tenant Paid Utility Allowance</t>
  </si>
  <si>
    <t>1 BR</t>
  </si>
  <si>
    <t>Market Rate Units</t>
  </si>
  <si>
    <t>Owner</t>
  </si>
  <si>
    <t>Legal</t>
  </si>
  <si>
    <t>Gas</t>
  </si>
  <si>
    <t>City</t>
  </si>
  <si>
    <t xml:space="preserve"> </t>
  </si>
  <si>
    <t>A.</t>
  </si>
  <si>
    <t>B.</t>
  </si>
  <si>
    <t>C.</t>
  </si>
  <si>
    <t>D.</t>
  </si>
  <si>
    <t>Commercial Rental Units</t>
  </si>
  <si>
    <t>Annual Expense</t>
  </si>
  <si>
    <t>Total Maintenance</t>
  </si>
  <si>
    <t>Residential Rental Units</t>
  </si>
  <si>
    <t>Other Income (Describe):</t>
  </si>
  <si>
    <t>Total Expenses Other than Interest and Depreciation</t>
  </si>
  <si>
    <t>Net Operating Income Before Interest and Depreciation</t>
  </si>
  <si>
    <t>Less:  Additions to the Replacement Reserve</t>
  </si>
  <si>
    <t>Accountant</t>
  </si>
  <si>
    <t>Architect</t>
  </si>
  <si>
    <t>Attorney</t>
  </si>
  <si>
    <t>Property Utilities</t>
  </si>
  <si>
    <t>Property Estimated Annual Expense Information</t>
  </si>
  <si>
    <t>Property Annual Cash Flow</t>
  </si>
  <si>
    <t>Description</t>
  </si>
  <si>
    <t>*</t>
  </si>
  <si>
    <t>Totals</t>
  </si>
  <si>
    <t>Amount of Financing</t>
  </si>
  <si>
    <t>Interest Rate</t>
  </si>
  <si>
    <t>Total Sources</t>
  </si>
  <si>
    <t>Total Annual Debt Service</t>
  </si>
  <si>
    <t>Commercial</t>
  </si>
  <si>
    <t>Market Rate</t>
  </si>
  <si>
    <t>Rental Units</t>
  </si>
  <si>
    <t>Occupancy Type:</t>
  </si>
  <si>
    <t>Building Type:</t>
  </si>
  <si>
    <t>HOME CHDO PROGRAM</t>
  </si>
  <si>
    <t>RENTAL HOUSING PROPOSAL</t>
  </si>
  <si>
    <t># of Units</t>
  </si>
  <si>
    <t>Rehabilitation</t>
  </si>
  <si>
    <t>Project Name</t>
  </si>
  <si>
    <t>f.</t>
  </si>
  <si>
    <t>Zoning</t>
  </si>
  <si>
    <t>Tenant Relocation</t>
  </si>
  <si>
    <t>2.</t>
  </si>
  <si>
    <t>3.</t>
  </si>
  <si>
    <t>4.</t>
  </si>
  <si>
    <t>5.</t>
  </si>
  <si>
    <t>6.</t>
  </si>
  <si>
    <t>7.</t>
  </si>
  <si>
    <t>Name(s)</t>
  </si>
  <si>
    <t>Engineer</t>
  </si>
  <si>
    <t>Construction Lender</t>
  </si>
  <si>
    <t>General Contractor</t>
  </si>
  <si>
    <t>Consultant (if applicable)</t>
  </si>
  <si>
    <t>Property Management Provider</t>
  </si>
  <si>
    <t>Date(s)</t>
  </si>
  <si>
    <t>Construction Bids</t>
  </si>
  <si>
    <t>Construction Start</t>
  </si>
  <si>
    <t>End Construction</t>
  </si>
  <si>
    <t>Start of Rent-Up</t>
  </si>
  <si>
    <t>9.</t>
  </si>
  <si>
    <t>Construction Specifications and Cost Estimates</t>
  </si>
  <si>
    <t>10.</t>
  </si>
  <si>
    <t>Is this the developer's first housing project?</t>
  </si>
  <si>
    <t>New or Rehab</t>
  </si>
  <si>
    <t>11.</t>
  </si>
  <si>
    <t>12.</t>
  </si>
  <si>
    <t>Name of Source</t>
  </si>
  <si>
    <t>Date of Commitment</t>
  </si>
  <si>
    <t>Annual Debt Service</t>
  </si>
  <si>
    <t>14.</t>
  </si>
  <si>
    <t>15.</t>
  </si>
  <si>
    <t>Construction Contingency</t>
  </si>
  <si>
    <t>Construction Interest</t>
  </si>
  <si>
    <t>Utility Service</t>
  </si>
  <si>
    <t>Type of Service</t>
  </si>
  <si>
    <t>Utility Paid By</t>
  </si>
  <si>
    <t>Unit Size</t>
  </si>
  <si>
    <t>Gross Tenant Rent</t>
  </si>
  <si>
    <t>HUD Low HOME Rent Restriction</t>
  </si>
  <si>
    <t>Tenant Paid Allowance By Bedroom Size (Dollars)</t>
  </si>
  <si>
    <t>1.</t>
  </si>
  <si>
    <t>16.</t>
  </si>
  <si>
    <t>17.</t>
  </si>
  <si>
    <t>Owner Monthly Rent</t>
  </si>
  <si>
    <t>Total Monthly Rent</t>
  </si>
  <si>
    <t>Unit Description</t>
  </si>
  <si>
    <t>Total Monthly Rent for Commercial Units</t>
  </si>
  <si>
    <t>18.</t>
  </si>
  <si>
    <t>Street Address</t>
  </si>
  <si>
    <t>Telephone</t>
  </si>
  <si>
    <t>Contact Person</t>
  </si>
  <si>
    <t>Contact's Telephone</t>
  </si>
  <si>
    <t>Date</t>
  </si>
  <si>
    <t>Utility Allowance</t>
  </si>
  <si>
    <t>Street</t>
  </si>
  <si>
    <t>County</t>
  </si>
  <si>
    <t>State</t>
  </si>
  <si>
    <t>Zip</t>
  </si>
  <si>
    <t>Project Address</t>
  </si>
  <si>
    <t>N/A</t>
  </si>
  <si>
    <t>Federal Tax ID Number or Social Security Number</t>
  </si>
  <si>
    <t>Developer's Fee</t>
  </si>
  <si>
    <t>Location by street address including an area map with the indicated property(ies).</t>
  </si>
  <si>
    <t>If no, list Completed Projects below.</t>
  </si>
  <si>
    <t>Email Address</t>
  </si>
  <si>
    <t>27.</t>
  </si>
  <si>
    <t>Owner Name</t>
  </si>
  <si>
    <t>Attachment</t>
  </si>
  <si>
    <t>Included</t>
  </si>
  <si>
    <t>WVHDF Use Only</t>
  </si>
  <si>
    <t>Evidence of Site Control</t>
  </si>
  <si>
    <t>Zoning Approval</t>
  </si>
  <si>
    <t>Audited Financial Statements (3 Most Recent)</t>
  </si>
  <si>
    <t>Market Study</t>
  </si>
  <si>
    <t>Previous Year's Rent Roll</t>
  </si>
  <si>
    <t>28.</t>
  </si>
  <si>
    <t>Property Owner Information</t>
  </si>
  <si>
    <t>E.</t>
  </si>
  <si>
    <t>Total Utilities</t>
  </si>
  <si>
    <t>Total Taxes &amp; Insurance</t>
  </si>
  <si>
    <t>Janitor/Cleaning-Supplies</t>
  </si>
  <si>
    <t>Security-Payroll/Contract</t>
  </si>
  <si>
    <t>Grounds-Payroll/Contract</t>
  </si>
  <si>
    <t>Grounds-Supplies</t>
  </si>
  <si>
    <t>Maintenance-Payroll/Contract</t>
  </si>
  <si>
    <t>Maintenance-Supplies</t>
  </si>
  <si>
    <t>Decorating-Supplies</t>
  </si>
  <si>
    <t>Elevator Maintenance</t>
  </si>
  <si>
    <t>Exterminating</t>
  </si>
  <si>
    <t>HVAC Maintenance</t>
  </si>
  <si>
    <t>Snow Removal</t>
  </si>
  <si>
    <t>Trash Removal</t>
  </si>
  <si>
    <t>Miscellaneous Operating &amp; Maint.</t>
  </si>
  <si>
    <t>Management Fee</t>
  </si>
  <si>
    <t>Manager-Payroll</t>
  </si>
  <si>
    <t>Office Staff-Payroll</t>
  </si>
  <si>
    <t>Office-Supplies</t>
  </si>
  <si>
    <t>Auditing</t>
  </si>
  <si>
    <t>Bookkeeping/Accounting Fees</t>
  </si>
  <si>
    <t>Telephone/Answering Service</t>
  </si>
  <si>
    <t>Advertising</t>
  </si>
  <si>
    <t>Electricity</t>
  </si>
  <si>
    <t>Miscellaneous Utilities</t>
  </si>
  <si>
    <t>Real Estate Taxes*</t>
  </si>
  <si>
    <t>Property &amp; Liability Insurance*</t>
  </si>
  <si>
    <t>Payroll Taxes</t>
  </si>
  <si>
    <t>Fidelity Bond</t>
  </si>
  <si>
    <t>Workers' Compensation</t>
  </si>
  <si>
    <t>Miscellaneous Taxes</t>
  </si>
  <si>
    <t>Miscellaneous Insurance</t>
  </si>
  <si>
    <t>F.</t>
  </si>
  <si>
    <t>Less:</t>
  </si>
  <si>
    <t>Vacancy Allowances</t>
  </si>
  <si>
    <t>Vacancy Percentages</t>
  </si>
  <si>
    <t>Market Rate Rental Units:</t>
  </si>
  <si>
    <t>Commercial Rental Units:</t>
  </si>
  <si>
    <t>Other Income Sources:</t>
  </si>
  <si>
    <t>Operating Expenses:</t>
  </si>
  <si>
    <t>Additions to Replacement Reserve</t>
  </si>
  <si>
    <t>Percentage of Ownership</t>
  </si>
  <si>
    <t>Owner Role</t>
  </si>
  <si>
    <t>30.</t>
  </si>
  <si>
    <t>29.</t>
  </si>
  <si>
    <t>Section 504 and Fair Housing Compliance</t>
  </si>
  <si>
    <t>Land</t>
  </si>
  <si>
    <t>Existing Structures</t>
  </si>
  <si>
    <t>Other Acquisition Costs</t>
  </si>
  <si>
    <t xml:space="preserve">Demolition/Clearance </t>
  </si>
  <si>
    <t>Site Remediation</t>
  </si>
  <si>
    <t>Improvements</t>
  </si>
  <si>
    <t>Other Site Work Costs</t>
  </si>
  <si>
    <t>Other Site Work</t>
  </si>
  <si>
    <t>New Construction</t>
  </si>
  <si>
    <t>General Requirements</t>
  </si>
  <si>
    <t>Builder’s Overhead</t>
  </si>
  <si>
    <t xml:space="preserve">Builder Profit </t>
  </si>
  <si>
    <t>Performance Bond Premium</t>
  </si>
  <si>
    <t>Other Construction / Rehabilitation Costs</t>
  </si>
  <si>
    <t>Architect Fee -- Design</t>
  </si>
  <si>
    <t>Engineering Fees</t>
  </si>
  <si>
    <t>Other Owner Costs</t>
  </si>
  <si>
    <t>Project Consultant Fees</t>
  </si>
  <si>
    <t>Legal and Organizational Expenses</t>
  </si>
  <si>
    <t>Survey</t>
  </si>
  <si>
    <t>Appraisal Fees</t>
  </si>
  <si>
    <t>Tap Fees and Impact Fees</t>
  </si>
  <si>
    <t>Permitting Fees</t>
  </si>
  <si>
    <t>Real Estate Attorney Fees</t>
  </si>
  <si>
    <t>Construction Loan Legal Fees</t>
  </si>
  <si>
    <t>Acquisition Costs:</t>
  </si>
  <si>
    <t>Other Owner Costs:</t>
  </si>
  <si>
    <t>Architectural and Engineering Fees:</t>
  </si>
  <si>
    <t>Source</t>
  </si>
  <si>
    <t>Architect Fee-Construction Supervision</t>
  </si>
  <si>
    <t>Interim Financing Costs</t>
  </si>
  <si>
    <t>Construction Insurance</t>
  </si>
  <si>
    <t>Other Interim Financing Costs</t>
  </si>
  <si>
    <t>Credit Report</t>
  </si>
  <si>
    <t>Mortgage Broker Fees</t>
  </si>
  <si>
    <t>Counsel's Fee</t>
  </si>
  <si>
    <t>Lender’s Counsel Fee</t>
  </si>
  <si>
    <t>Initial Project Reserves</t>
  </si>
  <si>
    <t>Initial Rent-Up Reserve</t>
  </si>
  <si>
    <t>Initial Operating Reserve</t>
  </si>
  <si>
    <t>Initial Replacement Reserve</t>
  </si>
  <si>
    <t>Other Initial Project Reserves Costs</t>
  </si>
  <si>
    <t>Tenant Relocation Costs</t>
  </si>
  <si>
    <t>Marketing/Management</t>
  </si>
  <si>
    <t>Operating Expenses</t>
  </si>
  <si>
    <t>Taxes</t>
  </si>
  <si>
    <t>Insurance</t>
  </si>
  <si>
    <t>Other Development Costs</t>
  </si>
  <si>
    <t>Other Development Cost 3</t>
  </si>
  <si>
    <t>Other Development Cost 4</t>
  </si>
  <si>
    <t>Residential</t>
  </si>
  <si>
    <t>Indicate the number of units that meet Section 504</t>
  </si>
  <si>
    <t>Units designated as section 504 units for persons with mobility impairment (5% required)</t>
  </si>
  <si>
    <t>Units designated as section 504 units for persons with sensory impairment (2% required)</t>
  </si>
  <si>
    <t>Property Name</t>
  </si>
  <si>
    <t>Property Location</t>
  </si>
  <si>
    <t>Property Owner</t>
  </si>
  <si>
    <t>Property Developer</t>
  </si>
  <si>
    <t>Number of Buildings in Property</t>
  </si>
  <si>
    <t>Number of Units in Property</t>
  </si>
  <si>
    <t>Occupancy Type</t>
  </si>
  <si>
    <t>Building Type</t>
  </si>
  <si>
    <t>Area of Site</t>
  </si>
  <si>
    <t>If you would like any additional information regarding the property that is not provided above, please contact me.</t>
  </si>
  <si>
    <t>I (We) have prepared the following summary of the proposed property.</t>
  </si>
  <si>
    <t>Units designated as section 504 units for persons with mobility impairment.</t>
  </si>
  <si>
    <t>Units designated as section 504 units for persons with sensory impairment.</t>
  </si>
  <si>
    <t>ADA only applies to common areas that are open to the public (i.e. rental/sales office)</t>
  </si>
  <si>
    <t>Sincerely,</t>
  </si>
  <si>
    <t>cc: Catherine Colby, WVHDF</t>
  </si>
  <si>
    <t>FEIN or SSN</t>
  </si>
  <si>
    <t>Project Description - Submit the following information</t>
  </si>
  <si>
    <t xml:space="preserve">Submit a letter from the local jurisdiction verifying that the current zoning of the site for the proposed project is compatible with the anticipated use, or include documentation verifying that a request to change current zoning has been submitted to the local jurisdiction.  Should the project receive funding approval, appropriate zoning must be in place prior to executing loan documents.  </t>
  </si>
  <si>
    <t>Entity Name</t>
  </si>
  <si>
    <t>Market Analyst</t>
  </si>
  <si>
    <t>Phase I Environmental Site Assessment Provider</t>
  </si>
  <si>
    <t>Capital Needs Assessment Provider (if applicable)</t>
  </si>
  <si>
    <t>PROJECT INVOLVED</t>
  </si>
  <si>
    <t>Davis-Bacon</t>
  </si>
  <si>
    <t>The property is located in city limits:</t>
  </si>
  <si>
    <t>Mayor's Name</t>
  </si>
  <si>
    <t>CEO's Name</t>
  </si>
  <si>
    <t>Davis-Bacon and other Federal wage rates and labor rules apply if either:</t>
  </si>
  <si>
    <t>Amount</t>
  </si>
  <si>
    <t>Percentage</t>
  </si>
  <si>
    <t>Type of Unit</t>
  </si>
  <si>
    <t>Total Number of Units</t>
  </si>
  <si>
    <t>Number of total years of the rental assistance contract*:</t>
  </si>
  <si>
    <t>Expiration date of rental assistance contract*:</t>
  </si>
  <si>
    <t>*Submit Rental Assistance Contract evidencing total years, expirations date, and option to renew.</t>
  </si>
  <si>
    <t>Year 16</t>
  </si>
  <si>
    <t>Year 17</t>
  </si>
  <si>
    <t>Year 18</t>
  </si>
  <si>
    <t>Year 19</t>
  </si>
  <si>
    <t>Year 20</t>
  </si>
  <si>
    <t>Year 21</t>
  </si>
  <si>
    <t>Year 22</t>
  </si>
  <si>
    <t>Year 23</t>
  </si>
  <si>
    <t>Year 24</t>
  </si>
  <si>
    <t>Year 25</t>
  </si>
  <si>
    <t>Year 26</t>
  </si>
  <si>
    <t>Year 27</t>
  </si>
  <si>
    <t>Year 28</t>
  </si>
  <si>
    <t>Year 29</t>
  </si>
  <si>
    <t>Year 30</t>
  </si>
  <si>
    <t>OWNER:</t>
  </si>
  <si>
    <t>Property Amenities, Facilities, Equipment or Services</t>
  </si>
  <si>
    <t>Smoke Detectors</t>
  </si>
  <si>
    <t>Fire Alarms</t>
  </si>
  <si>
    <t>Range</t>
  </si>
  <si>
    <t>Kitchen Exhaust</t>
  </si>
  <si>
    <t>Sprinkler Systems</t>
  </si>
  <si>
    <t>Air Conditioning</t>
  </si>
  <si>
    <t>Garbage Disposal</t>
  </si>
  <si>
    <t>Fire Extinguishers</t>
  </si>
  <si>
    <t>Dishwasher</t>
  </si>
  <si>
    <t>Refrigerator</t>
  </si>
  <si>
    <t>Elevator</t>
  </si>
  <si>
    <t>Bathroom Exhaust</t>
  </si>
  <si>
    <t>The property will provide social activities/facilities:</t>
  </si>
  <si>
    <t>The property will provide security features:</t>
  </si>
  <si>
    <t>The property will provide recreational activities/facilities:</t>
  </si>
  <si>
    <t>The property will provide other amenities, facilities, equipment or services not listed above:</t>
  </si>
  <si>
    <t>The property contains market rate residential rental units:</t>
  </si>
  <si>
    <t>Parking - Number of spaces:</t>
  </si>
  <si>
    <t>Owner Certification - The undersigned owner:</t>
  </si>
  <si>
    <t>understands and agrees that he/she is responsible for the inclusion with this application of any and all of the attachments necessary to substantiate and verify the property's satisfaction of the requirements for the type of application being herein submitted, and to substantiate and verify the responses and information provided in this application;</t>
  </si>
  <si>
    <t>G.</t>
  </si>
  <si>
    <t>H.</t>
  </si>
  <si>
    <t>J.</t>
  </si>
  <si>
    <t>K.</t>
  </si>
  <si>
    <t>L.</t>
  </si>
  <si>
    <t>By:</t>
  </si>
  <si>
    <t>(Legal Name of Owner)</t>
  </si>
  <si>
    <t>(Authorized Representative's Signature)</t>
  </si>
  <si>
    <t>Name:</t>
  </si>
  <si>
    <t>Title:</t>
  </si>
  <si>
    <t xml:space="preserve">STATE OF :  </t>
  </si>
  <si>
    <t>COUNTY OF:</t>
  </si>
  <si>
    <t>To-Wit:</t>
  </si>
  <si>
    <t>My commission expires:</t>
  </si>
  <si>
    <t>Notary Public:</t>
  </si>
  <si>
    <t>(Notary Public's Signature)</t>
  </si>
  <si>
    <t>is responsible for all amounts, calculations and other information relating to the determination of each unit's (building's) costs;</t>
  </si>
  <si>
    <t>Units:</t>
  </si>
  <si>
    <t>Interest rate</t>
  </si>
  <si>
    <t>Loan term</t>
  </si>
  <si>
    <t>Amortization term</t>
  </si>
  <si>
    <t>Primary Developer Information</t>
  </si>
  <si>
    <t>Co-Developer Information</t>
  </si>
  <si>
    <t>Primary Developer Name</t>
  </si>
  <si>
    <t>Co-Developer Name</t>
  </si>
  <si>
    <t>Total Number of HOME Units</t>
  </si>
  <si>
    <t>Total Ownership</t>
  </si>
  <si>
    <t>Primary Developer</t>
  </si>
  <si>
    <t>Phone Number</t>
  </si>
  <si>
    <t>Contact Person for Above Source</t>
  </si>
  <si>
    <t>1-800-983-9843</t>
  </si>
  <si>
    <t>Loan Term</t>
  </si>
  <si>
    <t>Amortization Term</t>
  </si>
  <si>
    <t>Financing Type</t>
  </si>
  <si>
    <t>Uses of Funds:  Summarize the property costs below.</t>
  </si>
  <si>
    <t>Property Costs - Residential Rental Units</t>
  </si>
  <si>
    <t>Property Costs - Commercial Residential Rental Units</t>
  </si>
  <si>
    <t>Property Cost Total</t>
  </si>
  <si>
    <t>Composite</t>
  </si>
  <si>
    <t>TABLE B.  USES OF FUNDS</t>
  </si>
  <si>
    <t>Microwave</t>
  </si>
  <si>
    <t>Window Treatment - Type:</t>
  </si>
  <si>
    <t>Janitor/Cleaning-Payroll/Contract</t>
  </si>
  <si>
    <t>Miscellaneous Administrative</t>
  </si>
  <si>
    <t>Demonstration of Value</t>
  </si>
  <si>
    <t>Number of Project Based Rental Assistance</t>
  </si>
  <si>
    <t>Eligible Match Funds</t>
  </si>
  <si>
    <t>Lead Based Paint and/or Asbestos</t>
  </si>
  <si>
    <t>Copy of letter sent to CEO of Jurisdiction</t>
  </si>
  <si>
    <t>Bylaws</t>
  </si>
  <si>
    <t>Area Map indicating project location</t>
  </si>
  <si>
    <t>Proof of Date Structure Built (for existing property)</t>
  </si>
  <si>
    <t>Permanent Financing Commitments</t>
  </si>
  <si>
    <t>Rent Roll Reports</t>
  </si>
  <si>
    <t>Fully executed Certificate of Section 3 Compliance</t>
  </si>
  <si>
    <t>Executed and notarized Owner Certification</t>
  </si>
  <si>
    <t>Other Lender</t>
  </si>
  <si>
    <t xml:space="preserve">Complete the grid below.  </t>
  </si>
  <si>
    <t>Historic Review</t>
  </si>
  <si>
    <t>Anticipated Date of First Draw</t>
  </si>
  <si>
    <t>Achievement of Full Occupancy</t>
  </si>
  <si>
    <t>MBE</t>
  </si>
  <si>
    <t>WBE</t>
  </si>
  <si>
    <t>The previous year's Rent Roll.</t>
  </si>
  <si>
    <t>Total Project Costs</t>
  </si>
  <si>
    <t>Fully completed Self-Score Tally Sheet</t>
  </si>
  <si>
    <t>Permanent Financing (Points available:  0  [Minimum Requirement])</t>
  </si>
  <si>
    <t>Development Team (Points available:  0-5)</t>
  </si>
  <si>
    <t>Development Schedule (Points available:  0-15)</t>
  </si>
  <si>
    <t>Experience and Qualifications - Rental Development and Property Management (Points Available:  0-20)</t>
  </si>
  <si>
    <t>Notification of the Chief Executive Officer of the Local Jurisdiction (Points available:  0  [Minimum Requirement])</t>
  </si>
  <si>
    <t>Marketing (Points available:  0  [Minimum Requirement])</t>
  </si>
  <si>
    <t>TABLE C.  MATCH SUMMARY</t>
  </si>
  <si>
    <t>TABLE D.  LEVERAGE SUMMARY</t>
  </si>
  <si>
    <t>Funds Proposal (DSCR Points available:  0-15)</t>
  </si>
  <si>
    <t>NAME OF NONPROFIT CHDO</t>
  </si>
  <si>
    <t>Property</t>
  </si>
  <si>
    <t>Debit</t>
  </si>
  <si>
    <t>Credit</t>
  </si>
  <si>
    <t>Balance</t>
  </si>
  <si>
    <t>123 Main St., City,</t>
  </si>
  <si>
    <t>Proceeds from sale of 123 Main St., City, County</t>
  </si>
  <si>
    <t>New Project Unit 1, City</t>
  </si>
  <si>
    <t>Title Opinion</t>
  </si>
  <si>
    <t>Plans &amp; Specifications</t>
  </si>
  <si>
    <t>Site Development Plan</t>
  </si>
  <si>
    <t>456 Main St., City</t>
  </si>
  <si>
    <t>Proceeds from sale of 456 Main St., City, County</t>
  </si>
  <si>
    <t>THE FOLLOWING IS INCLUDED FOR EXAMPLE PURPOSES ONLY AND SHOULD BE DELETED WHEN PROCEEDS REPORT IS COMPLETED.</t>
  </si>
  <si>
    <t>Rental Assistance Contract</t>
  </si>
  <si>
    <t>Fully completed and executed Authorization to Release Information</t>
  </si>
  <si>
    <t>Title</t>
  </si>
  <si>
    <t>The project's audited financial statements (3 most recent).</t>
  </si>
  <si>
    <t>Year-end operating information from comparable project currently in operation</t>
  </si>
  <si>
    <t>Year-end operating information from previous year</t>
  </si>
  <si>
    <t>19.</t>
  </si>
  <si>
    <t>Related to Owner/ Contractor and/or Developer</t>
  </si>
  <si>
    <t>Has this entity ever been debarred or suspended from any local, state, or federal housing program?</t>
  </si>
  <si>
    <t>32.</t>
  </si>
  <si>
    <t>33.</t>
  </si>
  <si>
    <t>35.</t>
  </si>
  <si>
    <t>36.</t>
  </si>
  <si>
    <t>37.</t>
  </si>
  <si>
    <t>38.</t>
  </si>
  <si>
    <t>Interior Square
Feet</t>
  </si>
  <si>
    <t>Total
Square
Feet</t>
  </si>
  <si>
    <t>Unit
Size</t>
  </si>
  <si>
    <t>HUD High HOME
Rent Restriction</t>
  </si>
  <si>
    <t>#
of Units</t>
  </si>
  <si>
    <r>
      <t>Total</t>
    </r>
    <r>
      <rPr>
        <sz val="9"/>
        <rFont val="Arial Narrow"/>
        <family val="2"/>
      </rPr>
      <t xml:space="preserve"> </t>
    </r>
    <r>
      <rPr>
        <b/>
        <sz val="9"/>
        <rFont val="Arial Narrow"/>
        <family val="2"/>
      </rPr>
      <t>Operating</t>
    </r>
    <r>
      <rPr>
        <sz val="9"/>
        <rFont val="Arial Narrow"/>
        <family val="2"/>
      </rPr>
      <t xml:space="preserve"> </t>
    </r>
    <r>
      <rPr>
        <b/>
        <sz val="9"/>
        <rFont val="Arial Narrow"/>
        <family val="2"/>
      </rPr>
      <t>&amp;</t>
    </r>
    <r>
      <rPr>
        <sz val="9"/>
        <rFont val="Arial Narrow"/>
        <family val="2"/>
      </rPr>
      <t xml:space="preserve"> </t>
    </r>
    <r>
      <rPr>
        <b/>
        <sz val="9"/>
        <rFont val="Arial Narrow"/>
        <family val="2"/>
      </rPr>
      <t>Administrative</t>
    </r>
  </si>
  <si>
    <r>
      <t>Health</t>
    </r>
    <r>
      <rPr>
        <sz val="8"/>
        <rFont val="Arial Narrow"/>
        <family val="2"/>
      </rPr>
      <t xml:space="preserve"> </t>
    </r>
    <r>
      <rPr>
        <sz val="10"/>
        <rFont val="Arial Narrow"/>
        <family val="2"/>
      </rPr>
      <t>Insurance</t>
    </r>
    <r>
      <rPr>
        <sz val="8"/>
        <rFont val="Arial Narrow"/>
        <family val="2"/>
      </rPr>
      <t xml:space="preserve"> </t>
    </r>
    <r>
      <rPr>
        <sz val="10"/>
        <rFont val="Arial Narrow"/>
        <family val="2"/>
      </rPr>
      <t>&amp; Employee</t>
    </r>
    <r>
      <rPr>
        <sz val="8"/>
        <rFont val="Arial Narrow"/>
        <family val="2"/>
      </rPr>
      <t xml:space="preserve"> </t>
    </r>
    <r>
      <rPr>
        <sz val="10"/>
        <rFont val="Arial Narrow"/>
        <family val="2"/>
      </rPr>
      <t>Benefits</t>
    </r>
  </si>
  <si>
    <r>
      <t xml:space="preserve">Indicate those items that are provided to the tenants in the units </t>
    </r>
    <r>
      <rPr>
        <b/>
        <u/>
        <sz val="10"/>
        <rFont val="Arial Narrow"/>
        <family val="2"/>
      </rPr>
      <t>OR</t>
    </r>
    <r>
      <rPr>
        <b/>
        <sz val="10"/>
        <rFont val="Arial Narrow"/>
        <family val="2"/>
      </rPr>
      <t xml:space="preserve"> for common use for all tenants:</t>
    </r>
  </si>
  <si>
    <t>34.</t>
  </si>
  <si>
    <t>39.</t>
  </si>
  <si>
    <t xml:space="preserve">Authorization to Release Information </t>
  </si>
  <si>
    <t xml:space="preserve">Project Name:  </t>
  </si>
  <si>
    <t xml:space="preserve">Project Address:  </t>
  </si>
  <si>
    <t>To Whom It May Concern:</t>
  </si>
  <si>
    <t>A copy of this authorization may be accepted as an original.</t>
  </si>
  <si>
    <t xml:space="preserve">Date: </t>
  </si>
  <si>
    <t>40.</t>
  </si>
  <si>
    <t>If Developer has completed more than 13 projects, list projects on additional sheet.</t>
  </si>
  <si>
    <t>Permanent Loan Origination Fees</t>
  </si>
  <si>
    <t>Other Development Cost 1</t>
  </si>
  <si>
    <t>Other Development Cost 2</t>
  </si>
  <si>
    <t>Total Residential Costs</t>
  </si>
  <si>
    <t>Example:  Land</t>
  </si>
  <si>
    <t>HOME</t>
  </si>
  <si>
    <t>Total Non-Residential Costs</t>
  </si>
  <si>
    <t>I.</t>
  </si>
  <si>
    <t>If there is (are) existing structure(s), provide documentation from the taxing authority or other third-party source indicating the year the structure was built.</t>
  </si>
  <si>
    <t>Transfer of physical assets is required:</t>
  </si>
  <si>
    <t>Select One</t>
  </si>
  <si>
    <t>There is an identity of interest between the buyer and seller:</t>
  </si>
  <si>
    <t>Site Control is in the name of the ownership entity in the form of a (an):</t>
  </si>
  <si>
    <t>Expiration date of site control document:</t>
  </si>
  <si>
    <t>State whether the project is occupied at the time of proposal submission:</t>
  </si>
  <si>
    <t>If "yes" to above, do the Sources and Uses reflect labor costs based on Davis-Bacon rates?</t>
  </si>
  <si>
    <t>Multi-Family Residential Rental</t>
  </si>
  <si>
    <t>Single Room Occupancy</t>
  </si>
  <si>
    <t>Group Home</t>
  </si>
  <si>
    <t>Acquisition</t>
  </si>
  <si>
    <t>Adaptive Re-Use</t>
  </si>
  <si>
    <t>Family</t>
  </si>
  <si>
    <t>Elderly</t>
  </si>
  <si>
    <t>Garden</t>
  </si>
  <si>
    <t>Townhouse</t>
  </si>
  <si>
    <t>Other</t>
  </si>
  <si>
    <t xml:space="preserve">There is an option to renew the rental assistance contract*: </t>
  </si>
  <si>
    <t>CERTIFICATE OF SECTION 3 COMPLIANCE</t>
  </si>
  <si>
    <t>PURPOSE, AUTHORITY AND RESPONSIBILITY</t>
  </si>
  <si>
    <t>Certificate of Section 3 Compliance To Be Submitted With Funding Applications</t>
  </si>
  <si>
    <t>Signed and sworn to before me, the undersigned authority on this</t>
  </si>
  <si>
    <t>, day of</t>
  </si>
  <si>
    <t>property (is/are/will be) located.</t>
  </si>
  <si>
    <t xml:space="preserve">Commission), the locality within which the building(s) in the proposed </t>
  </si>
  <si>
    <t>VIA</t>
  </si>
  <si>
    <t>(Project Name)</t>
  </si>
  <si>
    <t>Dear</t>
  </si>
  <si>
    <t>:</t>
  </si>
  <si>
    <t>Re:</t>
  </si>
  <si>
    <t>M.</t>
  </si>
  <si>
    <t>Transitional</t>
  </si>
  <si>
    <t>Total Eligible Match Funds</t>
  </si>
  <si>
    <t>[If B. above is YES] Describe:</t>
  </si>
  <si>
    <t>[If C. above is YES] Describe:</t>
  </si>
  <si>
    <t>[If D. above is YES] Describe:</t>
  </si>
  <si>
    <t>[If E. above is YES] Describe:</t>
  </si>
  <si>
    <t>Resolution</t>
  </si>
  <si>
    <t>List of Current Officers/Members/Partners</t>
  </si>
  <si>
    <t>Net Rent - Market Rate Rental Units</t>
  </si>
  <si>
    <t>Total Net Rent</t>
  </si>
  <si>
    <t>Total Other Income</t>
  </si>
  <si>
    <t>Less: Total Expenses Other than Interest and Depreciation</t>
  </si>
  <si>
    <t xml:space="preserve">          Debt Service</t>
  </si>
  <si>
    <t>30-Year Annual Cash Flow Projection</t>
  </si>
  <si>
    <t>Estimated Annual Percentage of Increase for:</t>
  </si>
  <si>
    <t xml:space="preserve">or explain increase* </t>
  </si>
  <si>
    <t>from HUD</t>
  </si>
  <si>
    <t>from RD</t>
  </si>
  <si>
    <t>Identify the entities anticipated to be involved in implementing the project.</t>
  </si>
  <si>
    <t>Name</t>
  </si>
  <si>
    <t>Select</t>
  </si>
  <si>
    <t>SAMPLE</t>
  </si>
  <si>
    <t>[If A, above is YES] Provide city name:</t>
  </si>
  <si>
    <t>[If A, above is NO] Provide county name:</t>
  </si>
  <si>
    <t>Operating Costs (MINIUMUM REQUIREMENT)</t>
  </si>
  <si>
    <t>Sources &amp; Uses of Funds (MINIUMUM REQUIREMENT)</t>
  </si>
  <si>
    <t>Project budget is complete and anticipated development costs are reasonable.</t>
  </si>
  <si>
    <t>Project Budget (MINIMUM REQUIREMENT)</t>
  </si>
  <si>
    <t>Upon thorough review of three most recent years of audited financial statements (which includes, but is not limited to the analysis of:  cash flows, financial ratios, debt service coverage ratios, and any audit findings), the developer(s) and ownership entity are determined to be fiscally sound.</t>
  </si>
  <si>
    <t>Fiscal Soundness of Developer(s) and Ownership Entity (MINIUMUM REQUIREMENT)</t>
  </si>
  <si>
    <t>Notification of CEO of Jurisdiction (MINIMUM REQUIREMENT)</t>
  </si>
  <si>
    <t>Continuous Site Control (MINIMUM REQUIREMENT)</t>
  </si>
  <si>
    <t>Prop.
Page #</t>
  </si>
  <si>
    <t>MINIMUM REQUIREMENTS (MUST BE MET TO BE CONSIDERED)</t>
  </si>
  <si>
    <t>Score</t>
  </si>
  <si>
    <t>Applicant</t>
  </si>
  <si>
    <t>Self-Scoring Tally Sheet</t>
  </si>
  <si>
    <t>West Virginia Housing Development Fund</t>
  </si>
  <si>
    <t>41.</t>
  </si>
  <si>
    <t>Scoring Criteria</t>
  </si>
  <si>
    <t>POINTS AVAILABLE FOR SELF SCORING</t>
  </si>
  <si>
    <t>Points</t>
  </si>
  <si>
    <t>Available</t>
  </si>
  <si>
    <t>MBE/WBE Project Participation</t>
  </si>
  <si>
    <t>Entities anticipated to be involved in implementing the project include registered minority- or women-owned business enterprise(s).</t>
  </si>
  <si>
    <t>Rehabilitation of Existing Projects or Adaptive Re-Use Projects</t>
  </si>
  <si>
    <t>Within 12 months</t>
  </si>
  <si>
    <t>Within 15 months</t>
  </si>
  <si>
    <t>Within 18 months</t>
  </si>
  <si>
    <t>Within 24 months</t>
  </si>
  <si>
    <t>Developer Experience</t>
  </si>
  <si>
    <t>Property Management</t>
  </si>
  <si>
    <t>Property Type and Size</t>
  </si>
  <si>
    <t>Debt Service Coverage Ratio</t>
  </si>
  <si>
    <t>Greater than or equal to 1.25</t>
  </si>
  <si>
    <t>Greater than or equal to 1.20 and less than 1.25</t>
  </si>
  <si>
    <t>Less than 1.20</t>
  </si>
  <si>
    <t>Unit Features</t>
  </si>
  <si>
    <t>(select all that are applicable)</t>
  </si>
  <si>
    <t>Outstanding and/or Unresolved Issues of Noncompliance (MINIUMUM REQUIREMENT)</t>
  </si>
  <si>
    <t>Total Self-Score</t>
  </si>
  <si>
    <t>Less than or equal to 20%</t>
  </si>
  <si>
    <t>Greater than 20% to less than or equal to 40%</t>
  </si>
  <si>
    <t>Greater than 40% to less than or equal to 60%</t>
  </si>
  <si>
    <t>Greater than 60% to less than or equal to 100%</t>
  </si>
  <si>
    <t>g.</t>
  </si>
  <si>
    <t>501(c)(3) Status</t>
  </si>
  <si>
    <t>Articles of Incorporation or Articles of Organization from SOS Office</t>
  </si>
  <si>
    <t>Certificate of Authorization from SOS Office</t>
  </si>
  <si>
    <t xml:space="preserve">Ownership Entity Governing Documents and Project Resolution     </t>
  </si>
  <si>
    <t>Stove Top Fire Suppression or Prevention (Points available:  0-15)</t>
  </si>
  <si>
    <t>Stove Top Fire Suppression or Prevention</t>
  </si>
  <si>
    <t>No outstanding and/or unresolved issues of noncompliance after the end of the correction period as regulated by the Fund's Asset Management Department.</t>
  </si>
  <si>
    <t xml:space="preserve">WVHDF </t>
  </si>
  <si>
    <r>
      <t xml:space="preserve">The </t>
    </r>
    <r>
      <rPr>
        <b/>
        <i/>
        <u/>
        <sz val="10"/>
        <rFont val="Arial Narrow"/>
        <family val="2"/>
      </rPr>
      <t>professionally prepared</t>
    </r>
    <r>
      <rPr>
        <sz val="10"/>
        <rFont val="Arial Narrow"/>
        <family val="2"/>
      </rPr>
      <t xml:space="preserve"> lead-based paint and asbestos plan(s), if applicable.</t>
    </r>
  </si>
  <si>
    <r>
      <t xml:space="preserve">Evidence of delivery of letter </t>
    </r>
    <r>
      <rPr>
        <b/>
        <i/>
        <sz val="10"/>
        <color theme="1"/>
        <rFont val="Arial Narrow"/>
        <family val="2"/>
      </rPr>
      <t>ON OR BEFORE DUE DATE OF RFP</t>
    </r>
  </si>
  <si>
    <r>
      <t>Rehabilitation and less than</t>
    </r>
    <r>
      <rPr>
        <b/>
        <sz val="10"/>
        <rFont val="Arial Narrow"/>
        <family val="2"/>
      </rPr>
      <t xml:space="preserve"> 21 total units</t>
    </r>
  </si>
  <si>
    <r>
      <t xml:space="preserve">Rehabilitation and greater than or equal to </t>
    </r>
    <r>
      <rPr>
        <b/>
        <sz val="10"/>
        <rFont val="Arial Narrow"/>
        <family val="2"/>
      </rPr>
      <t>21 total units</t>
    </r>
  </si>
  <si>
    <r>
      <t>New construction and less than</t>
    </r>
    <r>
      <rPr>
        <b/>
        <sz val="10"/>
        <rFont val="Arial Narrow"/>
        <family val="2"/>
      </rPr>
      <t xml:space="preserve"> 21 total units</t>
    </r>
  </si>
  <si>
    <r>
      <t xml:space="preserve">New construction and greater than or equal to </t>
    </r>
    <r>
      <rPr>
        <b/>
        <sz val="10"/>
        <rFont val="Arial Narrow"/>
        <family val="2"/>
      </rPr>
      <t>21 total units</t>
    </r>
  </si>
  <si>
    <r>
      <t xml:space="preserve">Asbestos Plan </t>
    </r>
    <r>
      <rPr>
        <b/>
        <i/>
        <sz val="10"/>
        <color theme="1"/>
        <rFont val="Arial Narrow"/>
        <family val="2"/>
      </rPr>
      <t>professionally prepared</t>
    </r>
  </si>
  <si>
    <r>
      <t xml:space="preserve">Lead-Based Paint Plan </t>
    </r>
    <r>
      <rPr>
        <b/>
        <i/>
        <sz val="10"/>
        <color theme="1"/>
        <rFont val="Arial Narrow"/>
        <family val="2"/>
      </rPr>
      <t>professionally prepared</t>
    </r>
  </si>
  <si>
    <t>Relocation Consultant (if applicable)</t>
  </si>
  <si>
    <t>**</t>
  </si>
  <si>
    <t>understands that no project will be considered if there are outstanding and/or unresolved issues of noncompliance after the end of the correction period as regulated by the Fund's Asset Management Department.</t>
  </si>
  <si>
    <t>10% CHDO fee</t>
  </si>
  <si>
    <t xml:space="preserve">Marketing (MINIMUM REQUIREMENT)   </t>
  </si>
  <si>
    <t>Does a Habitability Code Standard exist for the local jurisdiction in which the project is located?</t>
  </si>
  <si>
    <t>Habitability Code Standard</t>
  </si>
  <si>
    <t>If the answer is yes, provide a copy of the Habitability Code Standard for the local jurisdiction in which the project is located.</t>
  </si>
  <si>
    <t>Co-Developer (if applicable)</t>
  </si>
  <si>
    <t>Non-Residential</t>
  </si>
  <si>
    <t>IN WITNESS WHEREOF, the owner has caused this document to be duly executed in its name on this</t>
  </si>
  <si>
    <t>Attachments Checklist</t>
  </si>
  <si>
    <t>NON-RESIDENTIAL DEVELOPMENT SOURCES AND USES (Points available:  0  [Minimum Requirement])</t>
  </si>
  <si>
    <t>RESIDENTIAL DEVELOPMENT SOURCES AND USES (Points available:  0  [Minimum Requirement])</t>
  </si>
  <si>
    <t>Persons with Disabilities</t>
  </si>
  <si>
    <t>HOME and HTF PROGRAMS</t>
  </si>
  <si>
    <t>HTF</t>
  </si>
  <si>
    <t>Proposed HOME Funds</t>
  </si>
  <si>
    <t>Proposed HTF Funds</t>
  </si>
  <si>
    <t>HOME and/or HTF-assisted units</t>
  </si>
  <si>
    <t>non-HOME and/or HTF units</t>
  </si>
  <si>
    <t>Proposed HOME and/or HTF Funds</t>
  </si>
  <si>
    <t>Property Rents for HOME, HTF and LIHTC Residential Rental Units</t>
  </si>
  <si>
    <t>HUD HTF Rent Restriction</t>
  </si>
  <si>
    <t>Requesting the following HOME amount and terms:</t>
  </si>
  <si>
    <t>Requesting the following HTF amount and terms:</t>
  </si>
  <si>
    <t>HOME amount</t>
  </si>
  <si>
    <t>HTF amount</t>
  </si>
  <si>
    <t>Type of Rent Subsidy:  (Points available:  0-25)</t>
  </si>
  <si>
    <t>Number of units that have or will receive assistance:</t>
  </si>
  <si>
    <t>OR</t>
  </si>
  <si>
    <t>The undersigned owner, being duly authorized, hereby represents and certifies that the information set forth in this application, or in any revisions submitted thereto, and in any attachments, in support thereof, is true, correct, accurate and complete to the best of his/her knowledge and belief.  The undersigned owner also certifies that all HOME and/or HTF application forms have not been changed (other than the completion of the appropriate blanks) from the original form, format, and content provided by the Fund.</t>
  </si>
  <si>
    <t>agrees that the Fund will not be held responsible or liable for any representations made to the undersigned owner or its investors relating to the Fund's HOME and/or HTF Programs;</t>
  </si>
  <si>
    <t>is responsible for all responses and information furnished in this application and understands that any improper or incorrect response or information could result in a reduction or an elimination of the HOME and/or HTF funds requested;</t>
  </si>
  <si>
    <t>understands that the Fund's obligation to monitor for compliance with the requirements of the Codes, as applicable, do not make the Fund liable for an owner's noncompliance or relieve an owner of its responsibility for compliance;</t>
  </si>
  <si>
    <t>I am (We are) proposing to develop the above-referenced property using HOME Investment Partnerships Program funds</t>
  </si>
  <si>
    <t>Edit the letter to include the funding requested.</t>
  </si>
  <si>
    <r>
      <t>and Housing Trust Fund Program funds</t>
    </r>
    <r>
      <rPr>
        <b/>
        <sz val="10"/>
        <rFont val="Arial Narrow"/>
        <family val="2"/>
      </rPr>
      <t>**</t>
    </r>
    <r>
      <rPr>
        <sz val="10"/>
        <rFont val="Arial Narrow"/>
        <family val="2"/>
      </rPr>
      <t xml:space="preserve">.  I am (We are) notifying you, as the Mayor (President) of the (Municipality/County </t>
    </r>
  </si>
  <si>
    <t>CHDO PROCEEDS REPORT (TO BE COMPLETED BY CERTIFIED CHDOS)</t>
  </si>
  <si>
    <t>HOME and/or HTF Applicant</t>
  </si>
  <si>
    <t>If the Project is selected for an award of HOME and/or HTF funds, then an appraisal must be submitted, prior to the execution of the Written Agreement, that states the appraised value on an "as is" and "after improvements" basis for the Project (prepared under the cost method).</t>
  </si>
  <si>
    <t>Submit written permanent, firm financing commitments from all sources of permanent financing, including developer-provided financing.</t>
  </si>
  <si>
    <t>WVHDF reserves the right to adjust the HOME and/or HTF sources, which will be determined in project underwriting.</t>
  </si>
  <si>
    <r>
      <rPr>
        <b/>
        <i/>
        <sz val="10"/>
        <rFont val="Arial Narrow"/>
        <family val="2"/>
      </rPr>
      <t>For projects containing 1 to 4 units:</t>
    </r>
    <r>
      <rPr>
        <sz val="10"/>
        <rFont val="Arial Narrow"/>
        <family val="2"/>
      </rPr>
      <t xml:space="preserve">  The </t>
    </r>
    <r>
      <rPr>
        <b/>
        <i/>
        <u/>
        <sz val="10"/>
        <rFont val="Arial Narrow"/>
        <family val="2"/>
      </rPr>
      <t>owner/developer prepared</t>
    </r>
    <r>
      <rPr>
        <sz val="10"/>
        <rFont val="Arial Narrow"/>
        <family val="2"/>
      </rPr>
      <t xml:space="preserve"> Capital Needs Assessment.</t>
    </r>
    <r>
      <rPr>
        <b/>
        <sz val="10"/>
        <rFont val="Arial Narrow"/>
        <family val="2"/>
      </rPr>
      <t xml:space="preserve"> </t>
    </r>
  </si>
  <si>
    <r>
      <rPr>
        <b/>
        <i/>
        <sz val="10"/>
        <rFont val="Arial Narrow"/>
        <family val="2"/>
      </rPr>
      <t>For projects containing 5 or greater units:</t>
    </r>
    <r>
      <rPr>
        <sz val="10"/>
        <rFont val="Arial Narrow"/>
        <family val="2"/>
      </rPr>
      <t xml:space="preserve"> The </t>
    </r>
    <r>
      <rPr>
        <b/>
        <i/>
        <u/>
        <sz val="10"/>
        <rFont val="Arial Narrow"/>
        <family val="2"/>
      </rPr>
      <t>professionally prepared</t>
    </r>
    <r>
      <rPr>
        <sz val="10"/>
        <rFont val="Arial Narrow"/>
        <family val="2"/>
      </rPr>
      <t xml:space="preserve"> Capital Needs Assessment.</t>
    </r>
    <r>
      <rPr>
        <b/>
        <sz val="10"/>
        <rFont val="Arial Narrow"/>
        <family val="2"/>
      </rPr>
      <t xml:space="preserve"> </t>
    </r>
  </si>
  <si>
    <t>Is (are) the developer(s) a CHDO(s)?</t>
  </si>
  <si>
    <t>Is (are) the developer(s) a Public Housing Authority?</t>
  </si>
  <si>
    <t>Primary Developer and Co-Developer Information</t>
  </si>
  <si>
    <t>TABLE A.  SOURCES OF FUNDS PROPOSAL *</t>
  </si>
  <si>
    <t>5</t>
  </si>
  <si>
    <t>HOME Investments Partnerships and Housing Trust Fund Programs</t>
  </si>
  <si>
    <t>Date of UA</t>
  </si>
  <si>
    <t>Total Number of HTF Units</t>
  </si>
  <si>
    <t>assumes all damages, losses, costs, and expenses directly or indirectly resulting from, arising out of, or relating to information concerning acceptance in, consideration for approval or disapproval for participation in the Fund's HOME and/or HTF Programs, and, accordingly, agrees to indemnify and hold harmless the Fund against any and all claims, suits, losses, damages, costs, and expenses of any kind and of any nature that the Fund, the undersigned owner or its investors may suffer, incur, or pay;</t>
  </si>
  <si>
    <t>understands that the Fund will charge the owner a Compliance Monitoring Fee, and hereby agrees and consents to pay such Fee upon written notification by the Fund;</t>
  </si>
  <si>
    <t>The undersigned applied for a HOME and/or HTF loan(s) from the West Virginia Housing Development Fund (the “Fund”) to finance a portion of the Project.  As part of the application process, the Fund may verify other sources of funding for the Project.</t>
  </si>
  <si>
    <t>The undersigned authorizes all funding sources for the Project to provide to the Fund any and all information and documentation requested by the Fund regarding the undersigned and/or Project.  Such information includes, but is not limited to, account history, length of business relationship, history or business relationship, credit worthiness, and the terms of or a copy of the financing commitment for the Project.  The Fund may address this authorization to any party named in the HOME and/or HTF loan application.</t>
  </si>
  <si>
    <t>understands that the Codes, as applicable, require the Fund, as the participating jurisdiction for the State of West Virginia and the state-designated entity, as applicable, to monitor for compliance as mandated by the Codes;</t>
  </si>
  <si>
    <t xml:space="preserve">Tenant
Paid
Rent </t>
  </si>
  <si>
    <t xml:space="preserve"># of Res. Rental Buildings </t>
  </si>
  <si>
    <r>
      <t xml:space="preserve">Site Work Costs </t>
    </r>
    <r>
      <rPr>
        <b/>
        <i/>
        <sz val="10"/>
        <rFont val="Arial Narrow"/>
        <family val="2"/>
      </rPr>
      <t>(not included in construction contract):</t>
    </r>
  </si>
  <si>
    <t xml:space="preserve">Demolition / Clearance </t>
  </si>
  <si>
    <t>Architect Fee Construction Supervision</t>
  </si>
  <si>
    <t>Other Architectural and Engineering Fees</t>
  </si>
  <si>
    <t>Soil Boring, Envir. Survey, Lead-Based Paint Eval.</t>
  </si>
  <si>
    <t>Title and Recording Costs (for permanent financing)</t>
  </si>
  <si>
    <t>Other Project Administration &amp; Management Costs</t>
  </si>
  <si>
    <t>Title &amp; Recording Costs (for the construction loan)</t>
  </si>
  <si>
    <t>Permanent Financing Fees &amp; Expenses</t>
  </si>
  <si>
    <t>Other Perm. Financing Fees &amp; Expenses</t>
  </si>
  <si>
    <t>Other Project Admin. &amp; Management Costs</t>
  </si>
  <si>
    <t>Other Construction/ Rehabilitation Costs</t>
  </si>
  <si>
    <t>For Profit or
Not for Profit</t>
  </si>
  <si>
    <t xml:space="preserve">Is the proposed project requesting HTF funds for the rehabilitation of existing public housing units in which the public housing assistance will be converted and used at the properties under the Rental Assistance Demonstration (RAD) program under HUD's 2012 Appropriations Act or subsequent statutes?  The public housing units rehabilitated using HTF funds must receive Public Housing Operating Fund assistance (and may receive Public Housing Capital Fund assistance) under section 9 of the Act.  These units cannot receive HTF Operating Cost Assistance.    </t>
  </si>
  <si>
    <r>
      <rPr>
        <u/>
        <sz val="9.75"/>
        <rFont val="Arial Narrow"/>
        <family val="2"/>
      </rPr>
      <t>Profit or nonprofit corporations:</t>
    </r>
    <r>
      <rPr>
        <sz val="9.75"/>
        <rFont val="Arial Narrow"/>
        <family val="2"/>
      </rPr>
      <t xml:space="preserve"> include a copy of the Board of Directors’ Resolution approving the project and authorizing the request for funding.  Attach a copy of your Articles of Incorporation (from SOS Office), Bylaws, 501(c)(3) status, if applicable, and list of current officers.</t>
    </r>
  </si>
  <si>
    <r>
      <rPr>
        <u/>
        <sz val="9.75"/>
        <rFont val="Arial Narrow"/>
        <family val="2"/>
      </rPr>
      <t>Limited Liability Company</t>
    </r>
    <r>
      <rPr>
        <sz val="9.75"/>
        <rFont val="Arial Narrow"/>
        <family val="2"/>
      </rPr>
      <t>:  include a copy of the ownership entity's Resolution approving the project and authorizing the request for funding.  Attach a copy of your Articles of Organization (from SOS Office), Certificate of Limited Liability Company (from SOS Office), Certificate of Authorization (from SOS Office), if applicable, and list of members.</t>
    </r>
  </si>
  <si>
    <t>Is the proposed project requesting HTF funds for new construction or rehabilitation of public housing as part of the Choice Neighborhoods for new public housing units that have or will request Low-Income Housing Tax Credits?  The public housing units constructed using HTF funds must replace units that were removed from a PHA's public housing inventory as part of a Choice program grant, or as part of a mixed-financed development under section 35 of the 1937 Act.  The number of replacement units cannot be more than the number of units removed from the PHA's inventory.  The public housing units constructed or rehabilitated using funds under this part must receive Public Housing Operating Fund assistance (and may receive Public Housing Capital Fund assistance) under section 9 of the 1937 Act.  These units cannot receive HTF Operating Cost Assistance.</t>
  </si>
  <si>
    <r>
      <t xml:space="preserve">Title &amp; Recording Costs </t>
    </r>
    <r>
      <rPr>
        <sz val="9"/>
        <rFont val="Arial Narrow"/>
        <family val="2"/>
      </rPr>
      <t>(for permanent financing)</t>
    </r>
  </si>
  <si>
    <r>
      <t xml:space="preserve">Title &amp; Recording Costs </t>
    </r>
    <r>
      <rPr>
        <sz val="9"/>
        <rFont val="Arial Narrow"/>
        <family val="2"/>
      </rPr>
      <t>(for the construction loan)</t>
    </r>
  </si>
  <si>
    <r>
      <t xml:space="preserve">The local jurisdiction is the city, town, or municipality within which the buildings in a property are or will be located. In the event the buildings in a property are not, or will not be located within a city's, town's or municipality's limits, the local jurisdiction is the county within which the buildings are or will be located.  The Chief Executive Officer for a city, town, or municipality is the </t>
    </r>
    <r>
      <rPr>
        <u/>
        <sz val="10"/>
        <rFont val="Arial Narrow"/>
        <family val="2"/>
      </rPr>
      <t>Mayor</t>
    </r>
    <r>
      <rPr>
        <sz val="10"/>
        <rFont val="Arial Narrow"/>
        <family val="2"/>
      </rPr>
      <t xml:space="preserve">.  The Chief Executive Officer for a county is the </t>
    </r>
    <r>
      <rPr>
        <u/>
        <sz val="10"/>
        <rFont val="Arial Narrow"/>
        <family val="2"/>
      </rPr>
      <t>President of the County Commission</t>
    </r>
    <r>
      <rPr>
        <sz val="10"/>
        <rFont val="Arial Narrow"/>
        <family val="2"/>
      </rPr>
      <t>.</t>
    </r>
  </si>
  <si>
    <t>Stand-alone Accessory Buildings</t>
  </si>
  <si>
    <r>
      <t>Construction / Rehabilitation Costs (</t>
    </r>
    <r>
      <rPr>
        <b/>
        <sz val="9"/>
        <rFont val="Arial Narrow"/>
        <family val="2"/>
      </rPr>
      <t>const. contract costs</t>
    </r>
    <r>
      <rPr>
        <b/>
        <sz val="10"/>
        <rFont val="Arial Narrow"/>
        <family val="2"/>
      </rPr>
      <t>):</t>
    </r>
  </si>
  <si>
    <t>Construction Loan Origination Fee</t>
  </si>
  <si>
    <t>Other Permanent Financing Fees and Expenses</t>
  </si>
  <si>
    <r>
      <t xml:space="preserve">Project Admin. &amp; Mgmt. Costs </t>
    </r>
    <r>
      <rPr>
        <b/>
        <sz val="9"/>
        <rFont val="Arial Narrow"/>
        <family val="2"/>
      </rPr>
      <t>(during construction)</t>
    </r>
  </si>
  <si>
    <r>
      <t xml:space="preserve">Site Work Costs </t>
    </r>
    <r>
      <rPr>
        <b/>
        <i/>
        <sz val="10"/>
        <rFont val="Arial Narrow"/>
        <family val="2"/>
      </rPr>
      <t>(not incl. in construction contract):</t>
    </r>
  </si>
  <si>
    <t>Construction/Rehab Costs (const. contract costs):</t>
  </si>
  <si>
    <t>Sources of Funds:  Permanent Financing listed in order by lien position.  The preferred lien position for HOME and HTF funds is the first position.  When the project is underwritten, the lien positions of HOME and HTF funds will be discussed.</t>
  </si>
  <si>
    <t># of Non-Res. Buildings</t>
  </si>
  <si>
    <t>years</t>
  </si>
  <si>
    <t>(cont)</t>
  </si>
  <si>
    <t>Prop. Page #</t>
  </si>
  <si>
    <t>Section 8 Moderate Rehabilitation</t>
  </si>
  <si>
    <t>HUD Housing Choice Vouchers (HCV), tenant-based</t>
  </si>
  <si>
    <t>Public Housing Operating Subsidy</t>
  </si>
  <si>
    <t>HUD Project-Based Vouchers (PBV)</t>
  </si>
  <si>
    <t>USDA Rental Assistance Program</t>
  </si>
  <si>
    <t>Other Federal Rental Assistance, describe:</t>
  </si>
  <si>
    <t>Net Rents:</t>
  </si>
  <si>
    <t>Total Income:</t>
  </si>
  <si>
    <t>points will be awarded to a property which has property-based rental assistance (e.g. Rural Development, HUD, or applicable public housing authority) for at least 50% but less than 75% of the residential rental units in the property.</t>
  </si>
  <si>
    <t>points will be awarded to a property which has property-based rental assistance (e.g. Rural Development, HUD, or applicable public housing authority) for at least 25% but less than 50% of the residential rental units in the property.</t>
  </si>
  <si>
    <t xml:space="preserve">points will be awarded to a property which has property-based rental assistance (e.g. Rural Development, HUD, or applicable public housing authority) for at least 75% of the residential rental units in the property.  </t>
  </si>
  <si>
    <t>In either case, the commitment must be executed by an authorized representative of the assistance provider.</t>
  </si>
  <si>
    <r>
      <t xml:space="preserve">In order to be awarded the points above, evidence of the property-based rental assistance satisfactory to the Fund must be provided, and such evidence </t>
    </r>
    <r>
      <rPr>
        <b/>
        <sz val="10"/>
        <rFont val="Arial Narrow"/>
        <family val="2"/>
      </rPr>
      <t>must include the number of units covered</t>
    </r>
    <r>
      <rPr>
        <sz val="10"/>
        <rFont val="Arial Narrow"/>
        <family val="2"/>
      </rPr>
      <t xml:space="preserve"> in the assistance.  The following documentation will generally be considered satisfactory to evidence fulfillment of this criterion:</t>
    </r>
  </si>
  <si>
    <t>For existing property-based subsidy:</t>
  </si>
  <si>
    <t>An unexpired commitment for property-based rental subsidy for the property, OR</t>
  </si>
  <si>
    <r>
      <t>Note</t>
    </r>
    <r>
      <rPr>
        <sz val="10"/>
        <rFont val="Arial Narrow"/>
        <family val="2"/>
      </rPr>
      <t>: Public housing authorities committing new property-based subsidy through the HUD Request for Project-based voucher Proposals process should refer to CFR Title 24, Subtitle B, Chapter IX, Part 983 for proper procedures.</t>
    </r>
  </si>
  <si>
    <t>For new property-based subsidy:</t>
  </si>
  <si>
    <t>One of the following:</t>
  </si>
  <si>
    <t>An executed conditional commitment letter from the public housing authority committing to enter into an Agreement to Enter into Housing Assistance Payments Contract (“AHAP Contract”).  Such letter must contain conditions such as (1) HUD subsidy layering review completion, and (2) environmental review approval (see 24 CFR § 983.153)</t>
  </si>
  <si>
    <t>A fully executed AHAP Contract, including Part I, Part II, and all necessary and required exhibits AND evidence of HUD subsidy layering review completion AND evidence of environmental review approval.</t>
  </si>
  <si>
    <t>Rehabilitation*</t>
  </si>
  <si>
    <r>
      <rPr>
        <u/>
        <sz val="9.75"/>
        <rFont val="Arial Narrow"/>
        <family val="2"/>
      </rPr>
      <t>Limited Partnership</t>
    </r>
    <r>
      <rPr>
        <sz val="9.75"/>
        <rFont val="Arial Narrow"/>
        <family val="2"/>
      </rPr>
      <t>:  include a copy of the ownership entity's Resolution approving the project and authorizing the request for funding.  Attach a copy of your Certificate of Limited Partnership (from SOS Office), Certificate of Authorization (from SOS Office), if applicable, and partner name and information.</t>
    </r>
  </si>
  <si>
    <t>The minimum number of HOME-assisted units is 12 or more.</t>
  </si>
  <si>
    <t>Davis-Bacon Requirements - APPLICABLE ONLY TO HOME-FUNDED PROJECTS</t>
  </si>
  <si>
    <t>A commitment for property-based subsidy for the property which has surpassed its term, AND evidence from the assistance provider that the commitment is still in full force and effect as of the date the RFP is submitted to the Fund.</t>
  </si>
  <si>
    <t>is responsible for ensuring that the project consists or will consist of units (and/or buildings) as defined in the HOME Investment Partnerships and/or Housing Trust Fund Programs, as applicable, and for ensuring that the property is in continuous compliance with all requirements imposed under Title 24 Code of Federal Regulations Part 92 and Part 93, respectively ("Codes");</t>
  </si>
  <si>
    <r>
      <t>Item #5 - Ownership Entity Documents</t>
    </r>
    <r>
      <rPr>
        <b/>
        <i/>
        <sz val="10"/>
        <color indexed="8"/>
        <rFont val="Arial Narrow"/>
        <family val="2"/>
      </rPr>
      <t xml:space="preserve"> </t>
    </r>
    <r>
      <rPr>
        <i/>
        <sz val="10"/>
        <color indexed="8"/>
        <rFont val="Arial Narrow"/>
        <family val="2"/>
      </rPr>
      <t>(located on page 3)</t>
    </r>
  </si>
  <si>
    <r>
      <t xml:space="preserve">Item #6 - Project Description </t>
    </r>
    <r>
      <rPr>
        <i/>
        <sz val="10"/>
        <color theme="1"/>
        <rFont val="Arial Narrow"/>
        <family val="2"/>
      </rPr>
      <t>(located on page 3)</t>
    </r>
  </si>
  <si>
    <r>
      <t>Item #7 - Site Control</t>
    </r>
    <r>
      <rPr>
        <i/>
        <sz val="10"/>
        <color indexed="8"/>
        <rFont val="Arial Narrow"/>
        <family val="2"/>
      </rPr>
      <t xml:space="preserve"> (located on page 3)</t>
    </r>
  </si>
  <si>
    <t>CHDO Proceeds Report (See Page 26)</t>
  </si>
  <si>
    <r>
      <t>Tenant Relocation Plan</t>
    </r>
    <r>
      <rPr>
        <b/>
        <sz val="10"/>
        <color theme="1"/>
        <rFont val="Arial Narrow"/>
        <family val="2"/>
      </rPr>
      <t xml:space="preserve"> </t>
    </r>
    <r>
      <rPr>
        <b/>
        <i/>
        <sz val="10"/>
        <rFont val="Arial Narrow"/>
        <family val="2"/>
      </rPr>
      <t>DATED PRIOR TO RFP SUBMISSION</t>
    </r>
  </si>
  <si>
    <r>
      <t>General Information Notices</t>
    </r>
    <r>
      <rPr>
        <b/>
        <i/>
        <sz val="10"/>
        <color theme="1"/>
        <rFont val="Arial Narrow"/>
        <family val="2"/>
      </rPr>
      <t xml:space="preserve"> DATED PRIOR TO RFP SUBMISSION</t>
    </r>
  </si>
  <si>
    <t>Project's audited financial statements (3 most recent years)</t>
  </si>
  <si>
    <r>
      <t xml:space="preserve">If yes, please see below.
</t>
    </r>
    <r>
      <rPr>
        <b/>
        <sz val="9.75"/>
        <rFont val="Arial Narrow"/>
        <family val="2"/>
      </rPr>
      <t>(Pts available:  0  [Minimum requirement])</t>
    </r>
  </si>
  <si>
    <t>Fiscal Soundness of Developer(s) and Ownership Entity Audited Financial Statements &amp; Proceeds Report (Points available:  0 [Minimum Requirement])</t>
  </si>
  <si>
    <t>Application includes a copy of the letter (and proof of receipt prior to RFP submission date, via USPS certified mail, courier service, or email) notifying the CEO of the local jurisdiction of the proposed development.</t>
  </si>
  <si>
    <t>Applicant is required to submit a documented market analysis that thoroughly examines neighborhood market conditions and realistically demonstrates an adequate need for the project for which HOME and/or HTF funds are being requested.</t>
  </si>
  <si>
    <t>Permanent Financing (MINIMUM REQUIREMENT)</t>
  </si>
  <si>
    <t>Application includes written permanent financing commitments from all sources of permanent financing, including developer-provided financing.</t>
  </si>
  <si>
    <t>HOME Award of Funds date:  Date of fully executed HOME Written Agreement</t>
  </si>
  <si>
    <t xml:space="preserve"> Realistic Project Readiness (HOME and/or HTF Loan Closing)</t>
  </si>
  <si>
    <t>The project's sources include less than 1% of eligible HOME Match Funds.</t>
  </si>
  <si>
    <t>Leverage - Proposed HOME and/or HTF Funds request relative to total project costs equals:</t>
  </si>
  <si>
    <t>Property-Based Subsidy (Maximum Points Available:  25)</t>
  </si>
  <si>
    <t>Type of Rent Subsidy</t>
  </si>
  <si>
    <t>0 to 25</t>
  </si>
  <si>
    <t>Must include detailed schedule of values with pricing</t>
  </si>
  <si>
    <t>HUD Multi-Family Project-Based Rental Assistance (PBRA)</t>
  </si>
  <si>
    <t>Is (are) the developer(s) a for profit organization(s)?</t>
  </si>
  <si>
    <t>Is (are) the developer(s) a nonprofit organization(s)?</t>
  </si>
  <si>
    <t>If yes, continue to question 4c.</t>
  </si>
  <si>
    <t>A written notification (in a form and content prescribed by the WVHDF, located on page 23) has been sent to the Chief Executive Officer (or the equivalent), normally the Mayor or President of the County Commission if there is no Mayor, of the local jurisdiction within which the building(s) in the property is/are or will be located:</t>
  </si>
  <si>
    <t>26.</t>
  </si>
  <si>
    <t>Authorization to Release Information:  Fully complete, execute, and include the Authorization to Release Information form located at the "Authorization" tab (page 25) of this RFP.</t>
  </si>
  <si>
    <t>Match:  Complete Table below.  (Points available:  0-40)  (See 24 CFR 92.220 for eligible forms of Match.)</t>
  </si>
  <si>
    <t>Leveraging:  Complete Table below.  (Points available:  0-30)</t>
  </si>
  <si>
    <t>certifies that all of the property's funding sources and uses of funds are correctly and completely disclosed in this application and if they change, will immediately notify the West Virginia Housing Development Fund ("the Fund");</t>
  </si>
  <si>
    <t xml:space="preserve">Copy of the local jurisdiction's Habitability Code Standard </t>
  </si>
  <si>
    <t>Local jurisdiction's documentation stating Habitability Code not followed</t>
  </si>
  <si>
    <t>8 &amp; 9</t>
  </si>
  <si>
    <t>19 &amp; 20</t>
  </si>
  <si>
    <t>Application includes Tenant Relocation Plan and  copies of all General Information Notices provided to tenants (must include tenants signature of receipt), all of which are dated prior to RFP submission date.</t>
  </si>
  <si>
    <t>10 &amp; 18</t>
  </si>
  <si>
    <t>8.</t>
  </si>
  <si>
    <t>13.</t>
  </si>
  <si>
    <t>Submit copies of the three most recent audited annual financial statements (for the developer(s) and ownership entity) and a report detailing an up-to-date accounting of the receipt and expenditure of CHDO proceeds, if applicable (see report at page 24).</t>
  </si>
  <si>
    <t>hereby makes application to the Fund for the HOME and/or HTF amount(s) as listed in Section 27 (page 10) of this application; and</t>
  </si>
  <si>
    <r>
      <t xml:space="preserve">Item #9 - Permanent Financing </t>
    </r>
    <r>
      <rPr>
        <i/>
        <sz val="10"/>
        <color indexed="8"/>
        <rFont val="Arial Narrow"/>
        <family val="2"/>
      </rPr>
      <t>(located on page 3)</t>
    </r>
  </si>
  <si>
    <r>
      <t xml:space="preserve">Item #10 - Zoning </t>
    </r>
    <r>
      <rPr>
        <i/>
        <sz val="10"/>
        <color indexed="8"/>
        <rFont val="Arial Narrow"/>
        <family val="2"/>
      </rPr>
      <t>(located on page 3)</t>
    </r>
  </si>
  <si>
    <r>
      <t xml:space="preserve">Item #11 - Tenant Relocation </t>
    </r>
    <r>
      <rPr>
        <i/>
        <sz val="10"/>
        <color indexed="8"/>
        <rFont val="Arial Narrow"/>
        <family val="2"/>
      </rPr>
      <t>(located on page 3)</t>
    </r>
  </si>
  <si>
    <r>
      <t>Item # 16 - Property Management</t>
    </r>
    <r>
      <rPr>
        <sz val="10"/>
        <color theme="1"/>
        <rFont val="Arial Narrow"/>
        <family val="2"/>
      </rPr>
      <t xml:space="preserve"> (located on page 5)</t>
    </r>
  </si>
  <si>
    <r>
      <t xml:space="preserve">Item #17 - Notification of CEO of Jurisdiction </t>
    </r>
    <r>
      <rPr>
        <i/>
        <sz val="10"/>
        <color indexed="8"/>
        <rFont val="Arial Narrow"/>
        <family val="2"/>
      </rPr>
      <t>(located on page 6)</t>
    </r>
  </si>
  <si>
    <t>Rehabilitation - Submit copies of the following (Points available:  0  [Minimum Requirement])</t>
  </si>
  <si>
    <t>Points directly related to the percentage of residential rental units in the property with property-based rental assistance, as noted on Page 15, Item 33.</t>
  </si>
  <si>
    <t>Developer(s) has (have) successfully completed five or more projects (Project completed [C of O or Fire Marshal's certificate issued] no later than 24 months after the award of funds).</t>
  </si>
  <si>
    <t>Developer(s) has (have) successfully completed one to four projects (Project completed [C of O or Fire Marshal's certificate issued] no later than 24 months after the award of funds).</t>
  </si>
  <si>
    <t>Project Type:  (Check all that apply) (Points available:  10-25)</t>
  </si>
  <si>
    <t>Rehabilitation (MINIMUM REQUIREMENT)</t>
  </si>
  <si>
    <t>Utility Allowance Chart or Schedule</t>
  </si>
  <si>
    <t>Certificate of Limited Liability or Limited Partnership from SOS Office</t>
  </si>
  <si>
    <r>
      <t xml:space="preserve">Item #12 - Habitability Code Standard </t>
    </r>
    <r>
      <rPr>
        <i/>
        <sz val="10"/>
        <color indexed="8"/>
        <rFont val="Arial Narrow"/>
        <family val="2"/>
      </rPr>
      <t xml:space="preserve">(located on page 4) </t>
    </r>
  </si>
  <si>
    <t>For rehabilitation projects only:  Applicant is required to submit the project's previous year's Rent Roll, project's 3 most recent audited financial statements, Capital Needs Assessment (1 to 4 units: owner/developer prepared; 5 or more units: professionally prepared), and professionally prepared LBP and asbestos plan(s), if applicable.</t>
  </si>
  <si>
    <r>
      <t xml:space="preserve">The project's sources include eligible HOME Match Funds that are </t>
    </r>
    <r>
      <rPr>
        <i/>
        <u/>
        <sz val="10"/>
        <rFont val="Arial Narrow"/>
        <family val="2"/>
      </rPr>
      <t>equal to or greater than 15%</t>
    </r>
    <r>
      <rPr>
        <sz val="10"/>
        <rFont val="Arial Narrow"/>
        <family val="2"/>
      </rPr>
      <t xml:space="preserve"> of the proposed HOME funds requested.</t>
    </r>
  </si>
  <si>
    <r>
      <t xml:space="preserve">The project's sources include eligible HOME Match Funds that are </t>
    </r>
    <r>
      <rPr>
        <i/>
        <u/>
        <sz val="10"/>
        <rFont val="Arial Narrow"/>
        <family val="2"/>
      </rPr>
      <t xml:space="preserve">equal to or greater than 1% and less than 5% </t>
    </r>
    <r>
      <rPr>
        <sz val="10"/>
        <rFont val="Arial Narrow"/>
        <family val="2"/>
      </rPr>
      <t>of the proposed HOME funds requested.</t>
    </r>
  </si>
  <si>
    <r>
      <t xml:space="preserve">The project's sources include eligible HOME Match Funds that are </t>
    </r>
    <r>
      <rPr>
        <i/>
        <u/>
        <sz val="10"/>
        <rFont val="Arial Narrow"/>
        <family val="2"/>
      </rPr>
      <t xml:space="preserve">equal to or greater than 5% and less than 15% </t>
    </r>
    <r>
      <rPr>
        <sz val="10"/>
        <rFont val="Arial Narrow"/>
        <family val="2"/>
      </rPr>
      <t>of the proposed HOME funds requested.</t>
    </r>
  </si>
  <si>
    <t>Total</t>
  </si>
  <si>
    <t>Other Electric</t>
  </si>
  <si>
    <t>Water Heating</t>
  </si>
  <si>
    <t>0</t>
  </si>
  <si>
    <t>Site Control (continuous site control must be maintained in the ownership entity's name) (Pts available:  0  [Minimum Requirement])</t>
  </si>
  <si>
    <t>Cumulative Cash Flow</t>
  </si>
  <si>
    <t xml:space="preserve">          Preservation Reserve Account</t>
  </si>
  <si>
    <t>Number of Minority Property Owners</t>
  </si>
  <si>
    <t>Total $ Amount of HOME Funds in Rental Property(ies)</t>
  </si>
  <si>
    <t>If the answer is no, provide local jurisdiction documentation (on letterhead or email) indicating a Habitability Code Standard is not followed.</t>
  </si>
  <si>
    <t>Fund Staff Costs</t>
  </si>
  <si>
    <t>If yes, continue to question 4e, if no continue to question 4b.</t>
  </si>
  <si>
    <t>Relocation - Tenant and/or Business</t>
  </si>
  <si>
    <t>Property and/or Project will involve tenant and/or business relocation</t>
  </si>
  <si>
    <t xml:space="preserve">                                                                                  COMPLETED PROJECTS</t>
  </si>
  <si>
    <t xml:space="preserve"> Rental Project Name
and
Project Address</t>
  </si>
  <si>
    <t>Project Census Tract</t>
  </si>
  <si>
    <t>If the project is occupied at the time of proposal submission, submit a Tenant and/or Business Relocation Plan and copies of all General Information Notices provided to tenants and/or businesses (must include proof of receipt).  The developer is responsible for providing tenant and/or business relocation assistance should the proposed project require or result in the temporary or permanent displacement of current tenants/businesses.  The Plan must include, at a minimum, the following:</t>
  </si>
  <si>
    <t>Nonprofit/Profit CHDO</t>
  </si>
  <si>
    <t>* If the rehabilitation meets the definition of Substantial Rehabilitation under section 504, then no less than 5% of the units must be designated
  for persons with mobility impairment and no less than 2% of the units must be designated for persons with sensory impairment.</t>
  </si>
  <si>
    <t>For new construction and all buildings for first occupancy after March 13, 1991, all ground floor units in a non-elevator building or all units in
an elevator building must comply with the Fair Housing Act.</t>
  </si>
  <si>
    <t>20.</t>
  </si>
  <si>
    <t>21.</t>
  </si>
  <si>
    <t>22.</t>
  </si>
  <si>
    <t>23.</t>
  </si>
  <si>
    <t>24.</t>
  </si>
  <si>
    <t>25.</t>
  </si>
  <si>
    <t>31. Property Income Information</t>
  </si>
  <si>
    <t>Washer &amp; Dryer in each unit</t>
  </si>
  <si>
    <t xml:space="preserve">Quality of Housing </t>
  </si>
  <si>
    <t>HOME/HTF Monitoring Fee **</t>
  </si>
  <si>
    <t>Provide estimated (based upon normalized operations) annual expense information for HOME, HTF, Market Rate Residential, and Commercial Rental Units in the property.  New construction and Adaptive Re-Use:  provide year-end operating information from a comparable project currently in operation.  Rehabilitation:  provide previous year-end operating information.</t>
  </si>
  <si>
    <t xml:space="preserve">DSCR </t>
  </si>
  <si>
    <t>Cash Flow</t>
  </si>
  <si>
    <t>Net Rent - HOME &amp; HTF Rental Units</t>
  </si>
  <si>
    <t xml:space="preserve">Cash Flow </t>
  </si>
  <si>
    <t>DSCR</t>
  </si>
  <si>
    <t>Application includes proof of continuous site control in the ownership entity's name, and fully completed/executed Disclosures to Seller with Voluntary, Arm's-Length Purchase Offer.</t>
  </si>
  <si>
    <r>
      <t xml:space="preserve">Item #19 - Marketing </t>
    </r>
    <r>
      <rPr>
        <i/>
        <sz val="10"/>
        <color indexed="8"/>
        <rFont val="Arial Narrow"/>
        <family val="2"/>
      </rPr>
      <t>(located on  page 6)</t>
    </r>
  </si>
  <si>
    <t>Which tenants may be affected and to what degree?</t>
  </si>
  <si>
    <r>
      <t xml:space="preserve"> </t>
    </r>
    <r>
      <rPr>
        <sz val="9.75"/>
        <rFont val="Arial Narrow"/>
        <family val="2"/>
      </rPr>
      <t>Total number of households in the property and number to be temporarily or permanently displaced.</t>
    </r>
  </si>
  <si>
    <r>
      <t xml:space="preserve"> </t>
    </r>
    <r>
      <rPr>
        <sz val="9.75"/>
        <rFont val="Arial Narrow"/>
        <family val="2"/>
      </rPr>
      <t>Circumstances under which the displacement is necessary.</t>
    </r>
  </si>
  <si>
    <t>Description of household to be displaced.</t>
  </si>
  <si>
    <r>
      <t xml:space="preserve"> </t>
    </r>
    <r>
      <rPr>
        <sz val="9.75"/>
        <rFont val="Arial Narrow"/>
        <family val="2"/>
      </rPr>
      <t>What are the income and household characteristics (family size, ages, etc.) of the occupants?</t>
    </r>
  </si>
  <si>
    <t>When do the units need to be vacated, and when will they be ready for re-occupancy?</t>
  </si>
  <si>
    <t>Where are the temporary and/or permanent replacement units located, and how will tenants secure temporary housing?</t>
  </si>
  <si>
    <t>How much will this cost? Relocation Budget</t>
  </si>
  <si>
    <r>
      <t xml:space="preserve"> </t>
    </r>
    <r>
      <rPr>
        <sz val="9.75"/>
        <rFont val="Arial Narrow"/>
        <family val="2"/>
      </rPr>
      <t>Description of assistance to be provided and a schedule for assistance.</t>
    </r>
  </si>
  <si>
    <t>Who will gather household data; prepare relocation notices, process payments, etc.?</t>
  </si>
  <si>
    <t>h.</t>
  </si>
  <si>
    <t>Energy Star Certified Whole-Unit HVAC  (Points available:  0-15)</t>
  </si>
  <si>
    <t>Each residential rental unit will have a new Energy Star-certified whole-unit heating, ventilation, and air conditioning, utilizing a heat pump or a split gas heating and cooling system:</t>
  </si>
  <si>
    <t>Energy Star Certified Exterior Doors and Windows (Points available:  0-15)</t>
  </si>
  <si>
    <t>Energy Star Certified LED Light Fixtures, Ceiling Fans, and Bath Exhaust Fans (Points available:  0-10)</t>
  </si>
  <si>
    <t>HOME and/or HTF</t>
  </si>
  <si>
    <t>HOME/HTF Rental Units:</t>
  </si>
  <si>
    <t>(Year 1 from item 33.  Years 2 through 30 calculated using annual percentage increases from item 33.)</t>
  </si>
  <si>
    <t>Energy Star Certified Appliances</t>
  </si>
  <si>
    <t>Energy Star Certified Exterior Doors and Windows</t>
  </si>
  <si>
    <t>Energy Star Certified Whole-Unit HVAC</t>
  </si>
  <si>
    <t>HOME &amp; HTF</t>
  </si>
  <si>
    <t>Gross Rents (From Item 31)</t>
  </si>
  <si>
    <r>
      <t xml:space="preserve">Expenses </t>
    </r>
    <r>
      <rPr>
        <sz val="10"/>
        <rFont val="Arial Narrow"/>
        <family val="2"/>
      </rPr>
      <t>(From Item 32):</t>
    </r>
  </si>
  <si>
    <t>Debt Service (Principal and Interest) (From Item 24)</t>
  </si>
  <si>
    <t>Energy Star Certified Appliances  (Points available:  0-15)</t>
  </si>
  <si>
    <r>
      <t xml:space="preserve">Preservation Reserve Account </t>
    </r>
    <r>
      <rPr>
        <b/>
        <sz val="10"/>
        <rFont val="Arial Narrow"/>
        <family val="2"/>
      </rPr>
      <t>*</t>
    </r>
  </si>
  <si>
    <t>Energy Star Certified Light Fixtures, Ceiling Fans and Bath Exhaust Fans</t>
  </si>
  <si>
    <t>Cash Flow **</t>
  </si>
  <si>
    <t>** For underwriting purposes, 50% of cash flow (also known as 50% of surplus cash) is considered a debt service amount.</t>
  </si>
  <si>
    <t>High-Speed Internet Access</t>
  </si>
  <si>
    <t>Potential Maximum Points Available: 300</t>
  </si>
  <si>
    <t>Required Minimum Score: 150</t>
  </si>
  <si>
    <t>Quality of Housing (MINIMUM REQUIREMENT)</t>
  </si>
  <si>
    <t>All buildings of five (5) or more residential units in the Project must include the installation of "broadband infrastructure" as defined by 24 CFR 5.100.</t>
  </si>
  <si>
    <t>(Documents can be found at www.wvhdf.com)</t>
  </si>
  <si>
    <t>If yes: (Select which applies)</t>
  </si>
  <si>
    <r>
      <t xml:space="preserve">If the developer(s) is (are) a PHA and </t>
    </r>
    <r>
      <rPr>
        <b/>
        <i/>
        <u/>
        <sz val="10"/>
        <rFont val="Arial Narrow"/>
        <family val="2"/>
      </rPr>
      <t>answered yes</t>
    </r>
    <r>
      <rPr>
        <sz val="10"/>
        <rFont val="Arial Narrow"/>
        <family val="2"/>
      </rPr>
      <t xml:space="preserve"> to either question above, continue to page 3.</t>
    </r>
  </si>
  <si>
    <r>
      <t xml:space="preserve">If the developer(s) is (are) a PHA and </t>
    </r>
    <r>
      <rPr>
        <b/>
        <i/>
        <u/>
        <sz val="10"/>
        <rFont val="Arial Narrow"/>
        <family val="2"/>
      </rPr>
      <t>answered no</t>
    </r>
    <r>
      <rPr>
        <sz val="10"/>
        <rFont val="Arial Narrow"/>
        <family val="2"/>
      </rPr>
      <t xml:space="preserve"> to both questions above, the project is not eligible to receive HTF funding.  </t>
    </r>
  </si>
  <si>
    <t>Nonprofits without WVHDF CHDO status must complete CHDO certification.</t>
  </si>
  <si>
    <t>Minority Owners of Rental Property - Indicate the number of HOME assisted rental property owners and the total amount of HOME funds in these rental properties assisted.</t>
  </si>
  <si>
    <t>Minority Type</t>
  </si>
  <si>
    <t>If property includes a business that must be moved, consult</t>
  </si>
  <si>
    <t xml:space="preserve"> 49 CFR 24.301, 24.303-.305</t>
  </si>
  <si>
    <t>and</t>
  </si>
  <si>
    <t xml:space="preserve">See Relocation Handbook for further information at </t>
  </si>
  <si>
    <t>www.wvhdf.com</t>
  </si>
  <si>
    <t>For Projects containing 1 to 4 units:  Submit a market assessment documenting the demand for additional affordable rental housing in the location proposed, the supply of affordable rental housing, and other pertinent information such as the location of employment opportunities and schools.  If your organization maintains a waiting list of individuals interested in leasing a unit from your organization, indicate how many families are on the waiting list.  Explain the marketing plan and indicate who will be responsible for marketing and leasing the units.</t>
  </si>
  <si>
    <t>For Projects containing 5 or greater units:  Submit a professionally prepared, Project specific market analysis.</t>
  </si>
  <si>
    <t>All market assessments:  They must be dated no greater than six months prior to the RFP submission date and data sources must be clearly defined.</t>
  </si>
  <si>
    <t>All market assessments, at a minimum must include:  an analysis of local market trends, a clear definition of the market area from which the renters can reasonably be expected to be drawn, and an analysis of the demand, supply, and competition.</t>
  </si>
  <si>
    <t>Project Admin. and Mgmt. Costs (during construction)</t>
  </si>
  <si>
    <t>Utility Service Provider</t>
  </si>
  <si>
    <t>**Laundry Facilities (Required for Rehabilitation projects when units cannot be adapted to add washer &amp; dryer hook-ups.)</t>
  </si>
  <si>
    <t xml:space="preserve">**Laundry Facilities </t>
  </si>
  <si>
    <t>2.  [If 1. above is NO] Provide the details of any inequalities and state any differences in the features and quality between the low-income residential rental units and the market rate residential rental units:</t>
  </si>
  <si>
    <r>
      <t xml:space="preserve">1.  [If F. above is YES] </t>
    </r>
    <r>
      <rPr>
        <b/>
        <u/>
        <sz val="10"/>
        <rFont val="Arial Narrow"/>
        <family val="2"/>
      </rPr>
      <t>All</t>
    </r>
    <r>
      <rPr>
        <b/>
        <sz val="10"/>
        <rFont val="Arial Narrow"/>
        <family val="2"/>
      </rPr>
      <t xml:space="preserve"> amenities, facilities, equipment and services are provided on an </t>
    </r>
    <r>
      <rPr>
        <b/>
        <u/>
        <sz val="10"/>
        <rFont val="Arial Narrow"/>
        <family val="2"/>
      </rPr>
      <t>equal</t>
    </r>
    <r>
      <rPr>
        <b/>
        <sz val="10"/>
        <rFont val="Arial Narrow"/>
        <family val="2"/>
      </rPr>
      <t xml:space="preserve"> basis to the tenants of the low-income residential rental units, as compared to the tenants of the market rate residential rental units:</t>
    </r>
  </si>
  <si>
    <t>The property will be hard wired for high-speed internet access AND the high-speed internet cable will be wired throughout each residential rental units and jacks will be installed in one or more central locations and in each bedroom OR the property will provide security-enable Wi-Fi internet access available to each residential rental unit and in common areas.</t>
  </si>
  <si>
    <t>High-Speed Internet Access (Points available:  0-15)</t>
  </si>
  <si>
    <r>
      <t xml:space="preserve">The public housing authority’s administrative plan for the Housing Choice Voucher Program evidencing inclusion of procedures for owner submission of property-based voucher proposals and for the public housing authority’s selection of project-based voucher proposals (see 24 CFR § 983.51(a)), </t>
    </r>
    <r>
      <rPr>
        <b/>
        <sz val="10"/>
        <rFont val="Arial Narrow"/>
        <family val="2"/>
      </rPr>
      <t>AND</t>
    </r>
  </si>
  <si>
    <r>
      <t xml:space="preserve">The public housing authority’s notice to HUD in accordance with 24 CFR § 983.6(d), </t>
    </r>
    <r>
      <rPr>
        <b/>
        <sz val="10"/>
        <rFont val="Arial Narrow"/>
        <family val="2"/>
      </rPr>
      <t>AND</t>
    </r>
  </si>
  <si>
    <r>
      <t xml:space="preserve">Evidence, including public notice, that the administrative plan procedures were followed by either (1) Request for Project-Based Voucher Proposal process (per 24 CFR 983.51(b)(1)) or (2) Selection Based Upon Previous Competition (per 24 CFR 983.51(b)(2)), </t>
    </r>
    <r>
      <rPr>
        <b/>
        <sz val="10"/>
        <rFont val="Arial Narrow"/>
        <family val="2"/>
      </rPr>
      <t>AND</t>
    </r>
  </si>
  <si>
    <t>●</t>
  </si>
  <si>
    <t>◊</t>
  </si>
  <si>
    <t>B.  Utilities</t>
  </si>
  <si>
    <t>D.  Taxes &amp; Insurance</t>
  </si>
  <si>
    <t>C.  Administrative</t>
  </si>
  <si>
    <t>A.  Operating &amp; Maintenance</t>
  </si>
  <si>
    <t>E.  Total Estimated Annual Expenses (A+B+C+D)</t>
  </si>
  <si>
    <t xml:space="preserve">F.  Total Estimated Annual Expenses/Total Number of Units:      </t>
  </si>
  <si>
    <t>*For each of these items, a property-specific estimate must be submitted with this Request.</t>
  </si>
  <si>
    <r>
      <rPr>
        <b/>
        <sz val="10"/>
        <rFont val="Arial Narrow"/>
        <family val="2"/>
      </rPr>
      <t xml:space="preserve">* </t>
    </r>
    <r>
      <rPr>
        <sz val="10"/>
        <rFont val="Arial Narrow"/>
        <family val="2"/>
      </rPr>
      <t>For underwriting purposes and Debit Service Coverage Calculation, the Preservation Reserve amount is considered a
  debt service amount.</t>
    </r>
  </si>
  <si>
    <r>
      <t xml:space="preserve"> </t>
    </r>
    <r>
      <rPr>
        <sz val="9.75"/>
        <rFont val="Arial Narrow"/>
        <family val="2"/>
      </rPr>
      <t>Procedures/methods by which those being displaced will be advised of their rights and available assistance.</t>
    </r>
  </si>
  <si>
    <r>
      <t xml:space="preserve"> </t>
    </r>
    <r>
      <rPr>
        <sz val="9.75"/>
        <rFont val="Arial Narrow"/>
        <family val="2"/>
      </rPr>
      <t>Source(s) of funds to be used for relocation assistance.</t>
    </r>
  </si>
  <si>
    <t>Chapter 4 of HUD Handbook 1378.</t>
  </si>
  <si>
    <t>.</t>
  </si>
  <si>
    <t>Submit fully completed/executed Disclosures to Seller with Voluntary, Arm's Length Purchase Offer</t>
  </si>
  <si>
    <t>(Cont.)  Attachments Checklist</t>
  </si>
  <si>
    <t>Item #20 - Rehabilitation (located on page 7)</t>
  </si>
  <si>
    <t>Item #25 - Tenant Paid Utility Allowance Calculation (located on page 11)</t>
  </si>
  <si>
    <t>Item #30 - Rent Subsidy (located on page 15)</t>
  </si>
  <si>
    <t>Item #32 - New Construction and Adaptive Re-Use comparable projects (located on page 17)</t>
  </si>
  <si>
    <t>Item #32 - Rehabilitation projects (located on page 17)</t>
  </si>
  <si>
    <t>Item #32 - Property Estimated Annual Expenses (located on page 17)</t>
  </si>
  <si>
    <t>Item #35 - Certificate of Section 3 Compliance (located on page 21)</t>
  </si>
  <si>
    <t>Item #36 - Owner Certification (located on page 22)</t>
  </si>
  <si>
    <t>Item #39 - Authorization to Release Information (located on page 25)</t>
  </si>
  <si>
    <t>Item #41 - Self-Score Tally Sheet (located on pages 28-30)</t>
  </si>
  <si>
    <r>
      <t xml:space="preserve">Item #18 - Developer(s) &amp; Ownership Entity Audited Financial Statements &amp; Proceeds Report </t>
    </r>
    <r>
      <rPr>
        <sz val="10"/>
        <color rgb="FF000000"/>
        <rFont val="Arial Narrow"/>
        <family val="2"/>
      </rPr>
      <t>(located on page 6)</t>
    </r>
  </si>
  <si>
    <t>For Proposals submitted on or prior to 5-28-20:  For projects that were completed by 2-28-19 or earlier, submit Rent Roll Reports for the projects listed above indicating occupancy as of 2-28-20.</t>
  </si>
  <si>
    <t>For Proposals submitted on or prior to 9-30-20:  For projects that were completed by 6-30-19 or earlier, submit Rent Roll Reports for the projects listed above indicating occupancy as of 6-30-20.</t>
  </si>
  <si>
    <r>
      <t>Designated Property Management Entity's portfolio has a</t>
    </r>
    <r>
      <rPr>
        <u/>
        <sz val="10"/>
        <rFont val="Arial Narrow"/>
        <family val="2"/>
      </rPr>
      <t xml:space="preserve"> </t>
    </r>
    <r>
      <rPr>
        <i/>
        <u/>
        <sz val="10"/>
        <rFont val="Arial Narrow"/>
        <family val="2"/>
      </rPr>
      <t>95% or greater</t>
    </r>
    <r>
      <rPr>
        <sz val="10"/>
        <rFont val="Arial Narrow"/>
        <family val="2"/>
      </rPr>
      <t xml:space="preserve"> occupancy as of 2-28-20 or 6-30-20, as applicable, for properties that were completed by 2-28-19 or 6-30-19 respectively.</t>
    </r>
  </si>
  <si>
    <t>Anticipated Closing</t>
  </si>
  <si>
    <t xml:space="preserve">Acquisition </t>
  </si>
  <si>
    <t>Project Completion (C of O or Fire Marshal Cert.)</t>
  </si>
  <si>
    <t>Funding Source(s)                       (HOME, FHLB, etc.)</t>
  </si>
  <si>
    <t>Total HOME/HTF Units</t>
  </si>
  <si>
    <t xml:space="preserve">For HOME Program units, if the project has 5 or more units, 20% of the units must be rent restricted at or below the "HUD Low HOME Rent."  Separate the units that are the same bedroom size as the "HUD Low HOME Rent" and "HUD High HOME Rent Restrictions".  Adjust the "Unit Size" as needed for the Project.    Example:  The Project has Ten (10) 2 Bedroom (BR) Units,  Two (2) (20%) of the 10 units are required to be rent restricted at the HUD Low HOME Rent Restriction.  Input the "HUD Low HOME Rent Restriction" for the 2 units and input the additional 8 units on a separate line item and include only the "HUD High HOME Rent Restriction" and "HUD FMR Rent Restriction."  </t>
  </si>
  <si>
    <t xml:space="preserve">*Washer &amp; Dryer hook-ups in each unit </t>
  </si>
  <si>
    <t>*Washer &amp; Dryer hook-ups in each unit (Required for new construction projects.  Rehabilitation projects:  required if units can be adapted to add hook-ups; otherwise, project must include Laundry Facilities.)</t>
  </si>
  <si>
    <t>Energy Star certified ceiling LED light fixtures will be installed within all habitable spaces and baths, walk-in closets, halls, utility rooms, and stairs.  An Energy Star certified ceiling fan which incorporates an LED light fixture will be installed in each bedroom and the living room.  An Energy Star certified exhaust fan which incorporates an LED light fixture will be installed in each full bathroom.</t>
  </si>
  <si>
    <t xml:space="preserve">**HOME and/or HTF Applicants will be required to pay $126 per unit per annum. 
</t>
  </si>
  <si>
    <t>understands that compliance with the requirements of the Codes, as applicable, are the sole responsibility(ies) of the owner(s);</t>
  </si>
  <si>
    <t>Market Assessment/Analysis</t>
  </si>
  <si>
    <t>Capital Needs Assessment (1 to 4 units: owner/developer prepared; 5 or more units: professionally prepared)</t>
  </si>
  <si>
    <t>Real Estate taxes-property specific estimate</t>
  </si>
  <si>
    <t>Property and liability insurance-property specific estimate</t>
  </si>
  <si>
    <t>Tenant Relocation (MINIMUM REQUIREMENT, If Existing Homeowners, Tenants, or Businesses residing on Site)</t>
  </si>
  <si>
    <t>All sources and uses of funds are clearly indicated and documentation (permanent financing commitments) is included.</t>
  </si>
  <si>
    <t>Operating Pro Forma realistically indicates current and anticipated revenues, expenses, debt, and positive cash flow for the HOME (up to 20 years) and HTF (30 years) affordability period.</t>
  </si>
  <si>
    <r>
      <rPr>
        <sz val="10"/>
        <color theme="1"/>
        <rFont val="Wingdings 2"/>
        <family val="1"/>
        <charset val="2"/>
      </rPr>
      <t></t>
    </r>
    <r>
      <rPr>
        <sz val="10"/>
        <color theme="1"/>
        <rFont val="Arial Narrow"/>
        <family val="2"/>
      </rPr>
      <t>commitment for property-based subsidy for the property</t>
    </r>
  </si>
  <si>
    <r>
      <t>●</t>
    </r>
    <r>
      <rPr>
        <sz val="12"/>
        <color theme="1"/>
        <rFont val="Calibri"/>
        <family val="2"/>
      </rPr>
      <t xml:space="preserve"> </t>
    </r>
    <r>
      <rPr>
        <sz val="10"/>
        <color theme="1"/>
        <rFont val="Calibri"/>
        <family val="2"/>
      </rPr>
      <t>For existing property-based subsidy:</t>
    </r>
  </si>
  <si>
    <r>
      <rPr>
        <sz val="10"/>
        <color theme="1"/>
        <rFont val="Calibri"/>
        <family val="2"/>
      </rPr>
      <t>●</t>
    </r>
    <r>
      <rPr>
        <sz val="12"/>
        <color theme="1"/>
        <rFont val="Arial Narrow"/>
        <family val="2"/>
      </rPr>
      <t xml:space="preserve"> </t>
    </r>
    <r>
      <rPr>
        <sz val="10"/>
        <color theme="1"/>
        <rFont val="Arial Narrow"/>
        <family val="2"/>
      </rPr>
      <t>For new property-based subsidy:</t>
    </r>
  </si>
  <si>
    <r>
      <rPr>
        <sz val="10"/>
        <color theme="1"/>
        <rFont val="Wingdings 2"/>
        <family val="1"/>
        <charset val="2"/>
      </rPr>
      <t></t>
    </r>
    <r>
      <rPr>
        <sz val="10"/>
        <color theme="1"/>
        <rFont val="Arial Narrow"/>
        <family val="2"/>
      </rPr>
      <t xml:space="preserve"> fully executed AHAP Contract</t>
    </r>
  </si>
  <si>
    <t>Average DSCR</t>
  </si>
  <si>
    <t>(Cont.)  30-Year Annual Cash Flow Projection</t>
  </si>
  <si>
    <r>
      <rPr>
        <sz val="10"/>
        <color theme="1"/>
        <rFont val="Wingdings 2"/>
        <family val="1"/>
        <charset val="2"/>
      </rPr>
      <t></t>
    </r>
    <r>
      <rPr>
        <sz val="10"/>
        <color theme="1"/>
        <rFont val="Arial Narrow"/>
        <family val="2"/>
      </rPr>
      <t>unexpired commitment for property-based rental subsidy for the property</t>
    </r>
    <r>
      <rPr>
        <sz val="10"/>
        <color theme="1"/>
        <rFont val="Arial Narrow"/>
        <family val="1"/>
        <charset val="2"/>
      </rPr>
      <t>, or</t>
    </r>
  </si>
  <si>
    <r>
      <rPr>
        <sz val="10"/>
        <color theme="1"/>
        <rFont val="Wingdings 2"/>
        <family val="1"/>
        <charset val="2"/>
      </rPr>
      <t></t>
    </r>
    <r>
      <rPr>
        <sz val="12"/>
        <color theme="1"/>
        <rFont val="Arial Narrow"/>
        <family val="2"/>
      </rPr>
      <t xml:space="preserve"> </t>
    </r>
    <r>
      <rPr>
        <sz val="10"/>
        <color theme="1"/>
        <rFont val="Arial Narrow"/>
        <family val="1"/>
        <charset val="2"/>
      </rPr>
      <t>public housing authority’s administrative plan for the Housing Choice Voucher Program, and</t>
    </r>
  </si>
  <si>
    <r>
      <rPr>
        <sz val="10"/>
        <color theme="1"/>
        <rFont val="Wingdings 2"/>
        <family val="1"/>
        <charset val="2"/>
      </rPr>
      <t></t>
    </r>
    <r>
      <rPr>
        <sz val="12"/>
        <color theme="1"/>
        <rFont val="Arial Narrow"/>
        <family val="2"/>
      </rPr>
      <t xml:space="preserve"> </t>
    </r>
    <r>
      <rPr>
        <sz val="10"/>
        <color theme="1"/>
        <rFont val="Arial Narrow"/>
        <family val="2"/>
      </rPr>
      <t>public housing authority’s notice to HUD, and</t>
    </r>
  </si>
  <si>
    <r>
      <rPr>
        <sz val="10"/>
        <color theme="1"/>
        <rFont val="Wingdings 2"/>
        <family val="1"/>
        <charset val="2"/>
      </rPr>
      <t></t>
    </r>
    <r>
      <rPr>
        <sz val="10"/>
        <color theme="1"/>
        <rFont val="Arial Narrow"/>
        <family val="2"/>
      </rPr>
      <t xml:space="preserve"> executed conditional commitment letter from the public housing authority</t>
    </r>
    <r>
      <rPr>
        <sz val="10"/>
        <color theme="1"/>
        <rFont val="Arial Narrow"/>
        <family val="1"/>
        <charset val="2"/>
      </rPr>
      <t>, or</t>
    </r>
  </si>
  <si>
    <t>PLEASE NOTE: All buildings of five (5) or more residential rental units in a Project must include the the installation of "broadband infrastructure" as defined by 24 CFR 5.100.</t>
  </si>
  <si>
    <t>*For designated accessible units pursuant to Section 504 requirements, components must comply with applicable accessibility requirements.</t>
  </si>
  <si>
    <t>Source of Utility Allowance ('US") (Attach UA Schedule)</t>
  </si>
  <si>
    <r>
      <t xml:space="preserve">If </t>
    </r>
    <r>
      <rPr>
        <b/>
        <sz val="10"/>
        <rFont val="Geneva"/>
      </rPr>
      <t>yes</t>
    </r>
    <r>
      <rPr>
        <sz val="10"/>
        <rFont val="Geneva"/>
      </rPr>
      <t xml:space="preserve">, complete CHDO Certification Application and CHDO Proceeds Report (example located at page 24) and continue with page 3.  If </t>
    </r>
    <r>
      <rPr>
        <b/>
        <sz val="10"/>
        <rFont val="Geneva"/>
      </rPr>
      <t>no</t>
    </r>
    <r>
      <rPr>
        <sz val="10"/>
        <rFont val="Geneva"/>
      </rPr>
      <t xml:space="preserve">, continue to question 4d.  </t>
    </r>
  </si>
  <si>
    <t>Environmental Review *</t>
  </si>
  <si>
    <t>Projects without Project Based Voucher must us one of the following</t>
  </si>
  <si>
    <r>
      <t xml:space="preserve">Item #4 - CHDO Certification </t>
    </r>
    <r>
      <rPr>
        <i/>
        <sz val="10"/>
        <color indexed="8"/>
        <rFont val="Arial Narrow"/>
        <family val="2"/>
      </rPr>
      <t>(located on page 2)</t>
    </r>
  </si>
  <si>
    <t xml:space="preserve">Submit fully completed/executed Disclosures to Seller with Voluntary, Arm's-Length Purchase Offer, which is located at </t>
  </si>
  <si>
    <t xml:space="preserve">https://www.wvhdf.com/wp-content/uploads/2020/08/Disclosures-to-Seller-with-Voluntary-Arms-Length-Purchase-Offer.pdf </t>
  </si>
  <si>
    <t>Surveyor</t>
  </si>
  <si>
    <t>https://www.wvhdf.com/wp-content/uploads/2019/03/Environmental-Compliance-Guidebook-Forms-2-28-19.pdf</t>
  </si>
  <si>
    <t xml:space="preserve">HOME projects with five or more units, if selected for funding, will be required to submit a professionally prepared Phase I Environtmental Assessment.      </t>
  </si>
  <si>
    <t>* Environmental Review:  HOME projects up to four units must complete and submit (via Procorem) the applicable HOME Department 24 CFR Part 58 Compliance Guidebook documents located at:</t>
  </si>
  <si>
    <t>Fire Fees</t>
  </si>
  <si>
    <t>Street Fees</t>
  </si>
  <si>
    <t>Units Square Feet</t>
  </si>
  <si>
    <t>Tenant or Owner Utilities</t>
  </si>
  <si>
    <t>RFP # 2021-01</t>
  </si>
  <si>
    <t>Projects with Project Based Vouchers must submit one of the following</t>
  </si>
  <si>
    <t>Date of HUD Utility Schedule Model</t>
  </si>
  <si>
    <t>Date of Multifamily Housing Utility Analysis</t>
  </si>
  <si>
    <t>Date of Energy Consumption Model</t>
  </si>
  <si>
    <t>Date of HUD - Property Specific</t>
  </si>
  <si>
    <t>Date of RD - Property Specific</t>
  </si>
  <si>
    <r>
      <t xml:space="preserve">Item # 14 - Environmental Review </t>
    </r>
    <r>
      <rPr>
        <sz val="10"/>
        <rFont val="Arial Narrow"/>
        <family val="2"/>
      </rPr>
      <t>(located on page 4)</t>
    </r>
  </si>
  <si>
    <t>Section 3 is a provision of the Housing and Urban Development (HUD) Act of 1968 that promotes local economic development and individual self-sufficiency.</t>
  </si>
  <si>
    <t>Section 3 requires that, to the greatest extent possible, economic opportunities that are generated by the use of Federal funds be made available to low- and very low-income persons, particularly those who receive Federal financial assistance for housing and those residing in communities where the financial assistance is expended.  Section 3 established benchmark goals for (a) 25% of total labor hours worked by Section 3 workers; and (b) 5% of total labor hours worked by Targeted Section 3 workers.</t>
  </si>
  <si>
    <t>(hereinafter called the Recipient/Contractor) hereby CERTIFIES that upon being awarded a</t>
  </si>
  <si>
    <t>contract to participate in the following HUD-funded project:</t>
  </si>
  <si>
    <t>(the "Project") located in</t>
  </si>
  <si>
    <t>(city or town) in</t>
  </si>
  <si>
    <t>(county), that the Recipient/Contractor:</t>
  </si>
  <si>
    <t>Authorized Representative's Signature</t>
  </si>
  <si>
    <t>Name &amp; Title</t>
  </si>
  <si>
    <t xml:space="preserve">a.  is under no contractual or other impediment that would prevent it from complying with requirements of Section 3 as set forth in 24 CFR part 75; and </t>
  </si>
  <si>
    <t>b.  will comply with HUD's regulations in 24 CFR Part 75; and</t>
  </si>
  <si>
    <t>c.  will submit to the West Virginia Housing Development Fund (the “Fund”) appropriate Section 3 documentation of total labor hours performed per contractor/subcontractor, certifications of Section 3 workers, and confirmation of Section 3 business concerns and YouthBuild participants; and</t>
  </si>
  <si>
    <t xml:space="preserve">d.  will include the Section 3 Clause and this Section 3 Certification of Compliance in every subcontract and further agrees to take the appropriate action pursuant to those regulations in the event the contractor/subcontractor is found to be in violation of 24 CFR Part 75; and </t>
  </si>
  <si>
    <t>e.  will not contract/subcontract with any contractor/subcontractor where the Recipient/Contractor has notice or knowledge that the contractor/subcontractor has been found in violation of any provision of 24 CFR Part 75.</t>
  </si>
  <si>
    <r>
      <t>Each residential rental unit will have a new Energy Star-certified refrigerator, a new Energy-Star certified under-the-counter dishwasher, a new recirculating over-the-range microwave</t>
    </r>
    <r>
      <rPr>
        <b/>
        <sz val="9"/>
        <rFont val="Arial Narrow"/>
        <family val="2"/>
      </rPr>
      <t>*</t>
    </r>
    <r>
      <rPr>
        <sz val="9"/>
        <rFont val="Arial Narrow"/>
        <family val="2"/>
      </rPr>
      <t>, and a new Energy Star-certified water heater (or an electric water heater with a minimum energy factor of 0.95 provided within each residential rental unit, a central Energy Star certified water heating system, or a central water heating system with a minimum energy factor of 0.95):</t>
    </r>
  </si>
  <si>
    <t>Each residential rental unit will have all exterior doors (including sliding doors, patio doors, etc.) and windows on all buildings in the property will be new and comply with the applicable climate zone qualification criteria as prescribed in the document Energy Star Program Requirements for Residential Windows, Doors and Skylights - Version 6.0:</t>
  </si>
  <si>
    <t>Washer and Dryer (Points available: 0 - 20)</t>
  </si>
  <si>
    <t>Each residential rental unit will provide a laundry closet containing a new washer and a new dryer.</t>
  </si>
  <si>
    <t>Each residential rental unit will have all cooking surfaces equipped with fire suppression or fire prevention features (e.g., Range Queen FireStop Venthood or similar fire suppression product) or Safe-T-element cooking system or similar fire prevention device.</t>
  </si>
  <si>
    <t>For Proposals submitted on or prior to 5-28-21:  For projects that were completed by 2-28-20 or earlier, submit Rent Roll Reports for the projects
listed above indicating occupancy as of 2-28-21.</t>
  </si>
  <si>
    <t>For Proposals submitted on or prior to 9-30-21:  For projects that were completed by 6-30-20 or earlier, submit Rent Roll Reports for the projects
listed above indicating occupancy as of 6-30-21.</t>
  </si>
  <si>
    <t>Washer and Dryer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</si>
</sst>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
    <numFmt numFmtId="165" formatCode="_(&quot;$&quot;* #,##0_);_(&quot;$&quot;* \(#,##0\);_(&quot;$&quot;* &quot;-&quot;??_);_(@_)"/>
    <numFmt numFmtId="166" formatCode="0.0000%"/>
    <numFmt numFmtId="167" formatCode="&quot;$&quot;#,##0.00"/>
    <numFmt numFmtId="168" formatCode="&quot;$&quot;#,##0"/>
    <numFmt numFmtId="169" formatCode="[$-409]mmmm\ d\,\ yyyy;@"/>
    <numFmt numFmtId="170" formatCode="m/d/yy;@"/>
    <numFmt numFmtId="171" formatCode="[$-F800]dddd\,\ mmmm\ dd\,\ yyyy"/>
    <numFmt numFmtId="172" formatCode="mm/dd/yy;@"/>
    <numFmt numFmtId="173" formatCode="[$-5000445]0"/>
    <numFmt numFmtId="174" formatCode="[&lt;=9999999]###\-####;\(###\)\ ###\-####"/>
  </numFmts>
  <fonts count="84">
    <font>
      <sz val="10"/>
      <name val="Geneva"/>
    </font>
    <font>
      <b/>
      <sz val="10"/>
      <name val="Geneva"/>
    </font>
    <font>
      <sz val="10"/>
      <name val="Geneva"/>
    </font>
    <font>
      <b/>
      <sz val="10"/>
      <name val="Arial"/>
      <family val="2"/>
    </font>
    <font>
      <b/>
      <sz val="16"/>
      <name val="Arial"/>
      <family val="2"/>
    </font>
    <font>
      <sz val="10"/>
      <name val="Arial"/>
      <family val="2"/>
    </font>
    <font>
      <b/>
      <sz val="24"/>
      <name val="Arial"/>
      <family val="2"/>
    </font>
    <font>
      <b/>
      <sz val="10"/>
      <name val="CG Times"/>
      <family val="1"/>
    </font>
    <font>
      <b/>
      <sz val="10"/>
      <name val="Palatino"/>
    </font>
    <font>
      <sz val="10"/>
      <name val="CG Times"/>
      <family val="1"/>
    </font>
    <font>
      <b/>
      <sz val="8"/>
      <name val="Arial"/>
      <family val="2"/>
    </font>
    <font>
      <sz val="10"/>
      <name val="Arial Narrow"/>
      <family val="2"/>
    </font>
    <font>
      <b/>
      <sz val="10"/>
      <name val="Arial Narrow"/>
      <family val="2"/>
    </font>
    <font>
      <sz val="8"/>
      <name val="Arial Narrow"/>
      <family val="2"/>
    </font>
    <font>
      <b/>
      <sz val="8"/>
      <name val="Arial Narrow"/>
      <family val="2"/>
    </font>
    <font>
      <b/>
      <u/>
      <sz val="10"/>
      <name val="Arial Narrow"/>
      <family val="2"/>
    </font>
    <font>
      <b/>
      <sz val="9"/>
      <name val="Arial Narrow"/>
      <family val="2"/>
    </font>
    <font>
      <sz val="9"/>
      <name val="Arial Narrow"/>
      <family val="2"/>
    </font>
    <font>
      <b/>
      <i/>
      <sz val="10"/>
      <name val="Arial Narrow"/>
      <family val="2"/>
    </font>
    <font>
      <i/>
      <sz val="10"/>
      <color indexed="8"/>
      <name val="Arial Narrow"/>
      <family val="2"/>
    </font>
    <font>
      <b/>
      <i/>
      <sz val="10"/>
      <color indexed="8"/>
      <name val="Arial Narrow"/>
      <family val="2"/>
    </font>
    <font>
      <sz val="10"/>
      <name val="Palatino"/>
    </font>
    <font>
      <b/>
      <sz val="14"/>
      <name val="Century Schoolbook"/>
      <family val="1"/>
    </font>
    <font>
      <sz val="11"/>
      <name val="Century Schoolbook"/>
      <family val="1"/>
    </font>
    <font>
      <b/>
      <sz val="11"/>
      <name val="Century Schoolbook"/>
      <family val="1"/>
    </font>
    <font>
      <b/>
      <sz val="10"/>
      <color rgb="FFFF0000"/>
      <name val="Arial Narrow"/>
      <family val="2"/>
    </font>
    <font>
      <sz val="10"/>
      <color rgb="FFFF0000"/>
      <name val="Arial Narrow"/>
      <family val="2"/>
    </font>
    <font>
      <sz val="10"/>
      <color theme="1"/>
      <name val="Arial Narrow"/>
      <family val="2"/>
    </font>
    <font>
      <i/>
      <sz val="10"/>
      <color theme="1"/>
      <name val="Arial Narrow"/>
      <family val="2"/>
    </font>
    <font>
      <b/>
      <sz val="10"/>
      <color theme="1"/>
      <name val="Arial Narrow"/>
      <family val="2"/>
    </font>
    <font>
      <b/>
      <i/>
      <sz val="10"/>
      <color rgb="FFFF0000"/>
      <name val="Arial Narrow"/>
      <family val="2"/>
    </font>
    <font>
      <i/>
      <sz val="10"/>
      <color rgb="FFFF0000"/>
      <name val="Arial Narrow"/>
      <family val="2"/>
    </font>
    <font>
      <sz val="10"/>
      <color rgb="FF000000"/>
      <name val="Arial Narrow"/>
      <family val="2"/>
    </font>
    <font>
      <b/>
      <sz val="12"/>
      <name val="Arial Narrow"/>
      <family val="2"/>
    </font>
    <font>
      <b/>
      <i/>
      <sz val="10"/>
      <name val="CG Times"/>
      <family val="1"/>
    </font>
    <font>
      <b/>
      <sz val="10"/>
      <name val="CG Times"/>
      <family val="1"/>
    </font>
    <font>
      <b/>
      <sz val="18"/>
      <name val="Arial Narrow"/>
      <family val="2"/>
    </font>
    <font>
      <b/>
      <sz val="14"/>
      <name val="Arial Narrow"/>
      <family val="2"/>
    </font>
    <font>
      <sz val="12"/>
      <name val="Arial Narrow"/>
      <family val="2"/>
    </font>
    <font>
      <u/>
      <sz val="10"/>
      <name val="Arial Narrow"/>
      <family val="2"/>
    </font>
    <font>
      <i/>
      <u/>
      <sz val="10"/>
      <name val="Arial Narrow"/>
      <family val="2"/>
    </font>
    <font>
      <b/>
      <sz val="14"/>
      <name val="Arial"/>
      <family val="2"/>
    </font>
    <font>
      <b/>
      <sz val="9"/>
      <name val="Arial"/>
      <family val="2"/>
    </font>
    <font>
      <b/>
      <sz val="8"/>
      <name val="CG Times"/>
      <family val="1"/>
    </font>
    <font>
      <b/>
      <sz val="9"/>
      <name val="CG Times"/>
      <family val="1"/>
    </font>
    <font>
      <sz val="8.75"/>
      <name val="Arial Narrow"/>
      <family val="2"/>
    </font>
    <font>
      <b/>
      <sz val="9.75"/>
      <name val="Arial Narrow"/>
      <family val="2"/>
    </font>
    <font>
      <b/>
      <i/>
      <u/>
      <sz val="10"/>
      <name val="Arial Narrow"/>
      <family val="2"/>
    </font>
    <font>
      <b/>
      <sz val="9.75"/>
      <name val="Arial"/>
      <family val="2"/>
    </font>
    <font>
      <b/>
      <i/>
      <sz val="10"/>
      <color theme="1"/>
      <name val="Arial Narrow"/>
      <family val="2"/>
    </font>
    <font>
      <sz val="9.75"/>
      <name val="Arial Narrow"/>
      <family val="2"/>
    </font>
    <font>
      <sz val="9.75"/>
      <name val="Arial"/>
      <family val="2"/>
    </font>
    <font>
      <b/>
      <sz val="8"/>
      <color rgb="FFFF0000"/>
      <name val="Arial Narrow"/>
      <family val="2"/>
    </font>
    <font>
      <b/>
      <sz val="9.5"/>
      <name val="Arial Narrow"/>
      <family val="2"/>
    </font>
    <font>
      <b/>
      <sz val="11"/>
      <name val="Arial Narrow"/>
      <family val="2"/>
    </font>
    <font>
      <u/>
      <sz val="9.75"/>
      <name val="Arial Narrow"/>
      <family val="2"/>
    </font>
    <font>
      <u/>
      <sz val="10"/>
      <color theme="10"/>
      <name val="Geneva"/>
    </font>
    <font>
      <sz val="9"/>
      <name val="Arial"/>
      <family val="2"/>
    </font>
    <font>
      <sz val="10"/>
      <name val="Arial Narrow"/>
      <family val="2"/>
    </font>
    <font>
      <b/>
      <sz val="10"/>
      <name val="Arial Narrow"/>
      <family val="2"/>
    </font>
    <font>
      <sz val="10"/>
      <name val="Geneva"/>
    </font>
    <font>
      <b/>
      <sz val="10"/>
      <name val="Arial"/>
      <family val="2"/>
    </font>
    <font>
      <sz val="10"/>
      <name val="Arial"/>
      <family val="2"/>
    </font>
    <font>
      <b/>
      <sz val="11"/>
      <name val="Calibri"/>
      <family val="2"/>
    </font>
    <font>
      <sz val="8"/>
      <name val="Arial Narrow"/>
      <family val="2"/>
    </font>
    <font>
      <sz val="8"/>
      <name val="Arial"/>
      <family val="2"/>
    </font>
    <font>
      <b/>
      <u/>
      <sz val="10"/>
      <name val="Arial Narrow"/>
      <family val="2"/>
    </font>
    <font>
      <b/>
      <u/>
      <sz val="10"/>
      <name val="Arial"/>
      <family val="2"/>
    </font>
    <font>
      <u/>
      <sz val="8"/>
      <name val="Arial"/>
      <family val="2"/>
    </font>
    <font>
      <sz val="9.75"/>
      <name val="Wingdings"/>
      <charset val="2"/>
    </font>
    <font>
      <sz val="10"/>
      <color theme="1"/>
      <name val="Geneva"/>
    </font>
    <font>
      <b/>
      <sz val="10"/>
      <color theme="1"/>
      <name val="Arial"/>
      <family val="2"/>
    </font>
    <font>
      <b/>
      <u/>
      <sz val="12"/>
      <name val="Arial Narrow"/>
      <family val="2"/>
    </font>
    <font>
      <sz val="10"/>
      <name val="Calibri"/>
      <family val="2"/>
    </font>
    <font>
      <sz val="10"/>
      <color theme="1"/>
      <name val="Calibri"/>
      <family val="2"/>
    </font>
    <font>
      <sz val="12"/>
      <color theme="1"/>
      <name val="Arial Narrow"/>
      <family val="2"/>
    </font>
    <font>
      <sz val="10"/>
      <color theme="1"/>
      <name val="Wingdings 2"/>
      <family val="1"/>
      <charset val="2"/>
    </font>
    <font>
      <sz val="10"/>
      <color theme="1"/>
      <name val="Arial Narrow"/>
      <family val="1"/>
      <charset val="2"/>
    </font>
    <font>
      <sz val="12"/>
      <color theme="1"/>
      <name val="Calibri"/>
      <family val="2"/>
    </font>
    <font>
      <sz val="20"/>
      <name val="Arial Narrow"/>
      <family val="2"/>
    </font>
    <font>
      <sz val="20"/>
      <name val="Geneva"/>
    </font>
    <font>
      <b/>
      <sz val="10"/>
      <color theme="0"/>
      <name val="Arial Narrow"/>
      <family val="2"/>
    </font>
    <font>
      <sz val="10"/>
      <color rgb="FFFF0000"/>
      <name val="Arial"/>
      <family val="2"/>
    </font>
    <font>
      <sz val="8.5"/>
      <name val="Arial Narrow"/>
      <family val="2"/>
    </font>
  </fonts>
  <fills count="17">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1"/>
        <bgColor indexed="64"/>
      </patternFill>
    </fill>
    <fill>
      <patternFill patternType="solid">
        <fgColor theme="4" tint="0.79998168889431442"/>
        <bgColor indexed="64"/>
      </patternFill>
    </fill>
    <fill>
      <patternFill patternType="lightUp">
        <bgColor theme="0"/>
      </patternFill>
    </fill>
    <fill>
      <patternFill patternType="solid">
        <fgColor rgb="FFDCE6F1"/>
        <bgColor indexed="64"/>
      </patternFill>
    </fill>
    <fill>
      <patternFill patternType="solid">
        <fgColor rgb="FFD9D9D9"/>
        <bgColor indexed="64"/>
      </patternFill>
    </fill>
    <fill>
      <patternFill patternType="solid">
        <fgColor rgb="FFDCE6F1"/>
        <bgColor rgb="FF000000"/>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s>
  <borders count="45">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44" fontId="2" fillId="0" borderId="0" applyFont="0" applyFill="0" applyBorder="0" applyAlignment="0" applyProtection="0"/>
    <xf numFmtId="0" fontId="5" fillId="0" borderId="0"/>
    <xf numFmtId="9" fontId="2" fillId="0" borderId="0" applyFont="0" applyFill="0" applyBorder="0" applyAlignment="0" applyProtection="0"/>
    <xf numFmtId="0" fontId="56" fillId="0" borderId="0" applyNumberFormat="0" applyFill="0" applyBorder="0" applyAlignment="0" applyProtection="0"/>
  </cellStyleXfs>
  <cellXfs count="1306">
    <xf numFmtId="0" fontId="0" fillId="0" borderId="0" xfId="0"/>
    <xf numFmtId="0" fontId="7" fillId="0" borderId="0" xfId="0" applyFont="1"/>
    <xf numFmtId="0" fontId="11" fillId="0" borderId="0" xfId="0" applyFont="1" applyProtection="1">
      <protection locked="0"/>
    </xf>
    <xf numFmtId="0" fontId="11" fillId="4" borderId="0" xfId="0" applyFont="1" applyFill="1"/>
    <xf numFmtId="0" fontId="17" fillId="0" borderId="0" xfId="0" applyFont="1" applyAlignment="1">
      <alignment horizontal="center" vertical="center"/>
    </xf>
    <xf numFmtId="0" fontId="0" fillId="0" borderId="0" xfId="0" applyProtection="1">
      <protection locked="0"/>
    </xf>
    <xf numFmtId="0" fontId="3" fillId="4" borderId="0" xfId="0" applyFont="1" applyFill="1"/>
    <xf numFmtId="0" fontId="12" fillId="4" borderId="3" xfId="0" applyFont="1" applyFill="1" applyBorder="1" applyAlignment="1">
      <alignment horizontal="left"/>
    </xf>
    <xf numFmtId="0" fontId="17" fillId="4" borderId="0" xfId="0" applyFont="1" applyFill="1" applyAlignment="1">
      <alignment horizontal="center" vertical="center"/>
    </xf>
    <xf numFmtId="0" fontId="17" fillId="4" borderId="0" xfId="0" applyFont="1" applyFill="1" applyAlignment="1">
      <alignment horizontal="center" vertical="center" wrapText="1"/>
    </xf>
    <xf numFmtId="0" fontId="0" fillId="0" borderId="0" xfId="0" applyAlignment="1" applyProtection="1">
      <alignment horizontal="center"/>
      <protection locked="0"/>
    </xf>
    <xf numFmtId="0" fontId="1" fillId="0" borderId="0" xfId="0" applyFont="1" applyProtection="1">
      <protection locked="0"/>
    </xf>
    <xf numFmtId="0" fontId="0" fillId="0" borderId="0" xfId="0" applyAlignment="1">
      <alignment horizontal="center"/>
    </xf>
    <xf numFmtId="0" fontId="3" fillId="0" borderId="0" xfId="0" applyFont="1" applyAlignment="1">
      <alignment horizontal="center"/>
    </xf>
    <xf numFmtId="0" fontId="3" fillId="0" borderId="0" xfId="0" applyFont="1"/>
    <xf numFmtId="0" fontId="5" fillId="0" borderId="0" xfId="0" applyFont="1"/>
    <xf numFmtId="0" fontId="11" fillId="0" borderId="0" xfId="0" applyFont="1" applyAlignment="1">
      <alignment horizontal="left"/>
    </xf>
    <xf numFmtId="0" fontId="11" fillId="0" borderId="0" xfId="0" applyFont="1"/>
    <xf numFmtId="0" fontId="12" fillId="0" borderId="0" xfId="0" applyFont="1" applyAlignment="1">
      <alignment horizontal="center"/>
    </xf>
    <xf numFmtId="0" fontId="12" fillId="0" borderId="0" xfId="0" applyFont="1" applyAlignment="1">
      <alignment horizontal="left"/>
    </xf>
    <xf numFmtId="0" fontId="3" fillId="0" borderId="0" xfId="0" applyFont="1" applyAlignment="1">
      <alignment horizontal="left"/>
    </xf>
    <xf numFmtId="0" fontId="12" fillId="0" borderId="0" xfId="0" applyFont="1"/>
    <xf numFmtId="0" fontId="11" fillId="0" borderId="0" xfId="0" applyFont="1" applyAlignment="1">
      <alignment vertical="center"/>
    </xf>
    <xf numFmtId="0" fontId="3" fillId="0" borderId="0" xfId="0" applyFont="1" applyAlignment="1">
      <alignment vertical="center"/>
    </xf>
    <xf numFmtId="0" fontId="12" fillId="4" borderId="0" xfId="0" applyFont="1" applyFill="1" applyAlignment="1">
      <alignment vertical="top"/>
    </xf>
    <xf numFmtId="0" fontId="11" fillId="4" borderId="0" xfId="0" applyFont="1" applyFill="1" applyAlignment="1">
      <alignment vertical="top"/>
    </xf>
    <xf numFmtId="0" fontId="11" fillId="4" borderId="0" xfId="0" applyFont="1" applyFill="1" applyAlignment="1">
      <alignment horizontal="justify" vertical="top"/>
    </xf>
    <xf numFmtId="0" fontId="11" fillId="4" borderId="0" xfId="0" applyFont="1" applyFill="1" applyAlignment="1">
      <alignment horizontal="center" vertical="top"/>
    </xf>
    <xf numFmtId="0" fontId="0" fillId="0" borderId="0" xfId="0" applyAlignment="1">
      <alignment wrapText="1"/>
    </xf>
    <xf numFmtId="49" fontId="12" fillId="4" borderId="0" xfId="0" applyNumberFormat="1" applyFont="1" applyFill="1" applyAlignment="1">
      <alignment horizontal="left" vertical="top"/>
    </xf>
    <xf numFmtId="164" fontId="11" fillId="4" borderId="0" xfId="0" applyNumberFormat="1" applyFont="1" applyFill="1" applyAlignment="1">
      <alignment vertical="top"/>
    </xf>
    <xf numFmtId="164" fontId="11" fillId="4" borderId="0" xfId="0" applyNumberFormat="1" applyFont="1" applyFill="1" applyAlignment="1">
      <alignment horizontal="center" vertical="top"/>
    </xf>
    <xf numFmtId="49" fontId="12" fillId="0" borderId="0" xfId="0" applyNumberFormat="1" applyFont="1" applyAlignment="1">
      <alignment horizontal="left"/>
    </xf>
    <xf numFmtId="0" fontId="12" fillId="3" borderId="4" xfId="0" applyFont="1" applyFill="1" applyBorder="1" applyAlignment="1">
      <alignment horizontal="center" wrapText="1"/>
    </xf>
    <xf numFmtId="0" fontId="11" fillId="0" borderId="0" xfId="0" applyFont="1" applyAlignment="1">
      <alignment horizontal="left" wrapText="1"/>
    </xf>
    <xf numFmtId="0" fontId="12" fillId="0" borderId="0" xfId="0" applyFont="1" applyAlignment="1">
      <alignment wrapText="1"/>
    </xf>
    <xf numFmtId="0" fontId="11" fillId="0" borderId="0" xfId="0" applyFont="1" applyAlignment="1">
      <alignment wrapText="1"/>
    </xf>
    <xf numFmtId="0" fontId="25" fillId="0" borderId="0" xfId="0" applyFont="1" applyAlignment="1">
      <alignment horizontal="right"/>
    </xf>
    <xf numFmtId="0" fontId="26" fillId="0" borderId="0" xfId="0" applyFont="1" applyAlignment="1">
      <alignment horizontal="right"/>
    </xf>
    <xf numFmtId="0" fontId="11" fillId="0" borderId="0" xfId="0" applyFont="1" applyAlignment="1">
      <alignment horizontal="right"/>
    </xf>
    <xf numFmtId="0" fontId="26" fillId="0" borderId="3" xfId="0" applyFont="1" applyBorder="1" applyAlignment="1">
      <alignment horizontal="right"/>
    </xf>
    <xf numFmtId="0" fontId="26" fillId="4" borderId="0" xfId="0" applyFont="1" applyFill="1" applyAlignment="1">
      <alignment horizontal="right"/>
    </xf>
    <xf numFmtId="0" fontId="12" fillId="0" borderId="0" xfId="0" applyFont="1" applyAlignment="1">
      <alignment horizontal="left" vertical="center"/>
    </xf>
    <xf numFmtId="49" fontId="3" fillId="0" borderId="0" xfId="0" applyNumberFormat="1" applyFont="1" applyAlignment="1">
      <alignment horizontal="left"/>
    </xf>
    <xf numFmtId="0" fontId="17" fillId="4" borderId="0" xfId="2" applyFont="1" applyFill="1" applyAlignment="1">
      <alignment horizontal="center" vertical="center" wrapText="1"/>
    </xf>
    <xf numFmtId="0" fontId="17" fillId="4" borderId="0" xfId="0" applyFont="1" applyFill="1" applyAlignment="1">
      <alignment vertical="center" wrapText="1"/>
    </xf>
    <xf numFmtId="0" fontId="17" fillId="0" borderId="0" xfId="0" applyFont="1" applyAlignment="1">
      <alignment horizontal="center" vertical="center" wrapText="1"/>
    </xf>
    <xf numFmtId="0" fontId="17"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centerContinuous"/>
    </xf>
    <xf numFmtId="0" fontId="5" fillId="0" borderId="0" xfId="0" applyFont="1" applyAlignment="1">
      <alignment horizontal="centerContinuous"/>
    </xf>
    <xf numFmtId="7" fontId="3" fillId="0" borderId="0" xfId="0" applyNumberFormat="1" applyFont="1" applyAlignment="1">
      <alignment horizontal="centerContinuous"/>
    </xf>
    <xf numFmtId="7" fontId="5" fillId="0" borderId="0" xfId="0" applyNumberFormat="1" applyFont="1" applyAlignment="1">
      <alignment horizontal="centerContinuous"/>
    </xf>
    <xf numFmtId="10" fontId="11" fillId="0" borderId="0" xfId="0" applyNumberFormat="1" applyFont="1" applyAlignment="1">
      <alignment horizontal="center"/>
    </xf>
    <xf numFmtId="0" fontId="12" fillId="0" borderId="0" xfId="0" applyFont="1" applyAlignment="1">
      <alignment vertical="center"/>
    </xf>
    <xf numFmtId="0" fontId="14" fillId="4" borderId="0" xfId="0" applyFont="1" applyFill="1" applyAlignment="1">
      <alignment vertical="center"/>
    </xf>
    <xf numFmtId="0" fontId="0" fillId="0" borderId="0" xfId="0" applyAlignment="1">
      <alignment vertical="center"/>
    </xf>
    <xf numFmtId="0" fontId="25" fillId="0" borderId="0" xfId="0" applyFont="1" applyAlignment="1">
      <alignment horizontal="left"/>
    </xf>
    <xf numFmtId="0" fontId="26" fillId="0" borderId="0" xfId="0" applyFont="1" applyAlignment="1">
      <alignment horizontal="left"/>
    </xf>
    <xf numFmtId="0" fontId="41" fillId="4" borderId="0" xfId="0" applyFont="1" applyFill="1"/>
    <xf numFmtId="0" fontId="50" fillId="4" borderId="0" xfId="0" applyFont="1" applyFill="1" applyAlignment="1">
      <alignment vertical="center" wrapText="1"/>
    </xf>
    <xf numFmtId="0" fontId="50" fillId="0" borderId="0" xfId="0" applyFont="1" applyAlignment="1">
      <alignment vertical="center"/>
    </xf>
    <xf numFmtId="0" fontId="48" fillId="0" borderId="0" xfId="0" applyFont="1" applyAlignment="1">
      <alignment vertical="center"/>
    </xf>
    <xf numFmtId="0" fontId="12" fillId="0" borderId="0" xfId="0" applyFont="1" applyAlignment="1" applyProtection="1">
      <alignment horizontal="left" wrapText="1"/>
      <protection locked="0"/>
    </xf>
    <xf numFmtId="0" fontId="61" fillId="0" borderId="0" xfId="0" applyFont="1"/>
    <xf numFmtId="0" fontId="62" fillId="0" borderId="0" xfId="0" applyFont="1"/>
    <xf numFmtId="0" fontId="58" fillId="0" borderId="0" xfId="0" applyFont="1"/>
    <xf numFmtId="0" fontId="59" fillId="0" borderId="0" xfId="0" applyFont="1"/>
    <xf numFmtId="0" fontId="58" fillId="0" borderId="0" xfId="0" applyFont="1" applyAlignment="1">
      <alignment wrapText="1"/>
    </xf>
    <xf numFmtId="0" fontId="62" fillId="0" borderId="0" xfId="0" applyFont="1" applyAlignment="1">
      <alignment horizontal="left" wrapText="1"/>
    </xf>
    <xf numFmtId="0" fontId="59" fillId="0" borderId="0" xfId="0" applyFont="1" applyAlignment="1">
      <alignment wrapText="1"/>
    </xf>
    <xf numFmtId="0" fontId="66" fillId="0" borderId="0" xfId="0" applyFont="1"/>
    <xf numFmtId="0" fontId="67" fillId="0" borderId="0" xfId="0" applyFont="1"/>
    <xf numFmtId="0" fontId="65" fillId="0" borderId="0" xfId="0" applyFont="1"/>
    <xf numFmtId="0" fontId="68" fillId="0" borderId="0" xfId="0" applyFont="1"/>
    <xf numFmtId="0" fontId="59" fillId="3" borderId="4" xfId="0" applyFont="1" applyFill="1" applyBorder="1" applyAlignment="1">
      <alignment horizontal="center"/>
    </xf>
    <xf numFmtId="0" fontId="59" fillId="3" borderId="4" xfId="0" applyFont="1" applyFill="1" applyBorder="1" applyAlignment="1">
      <alignment horizontal="center" wrapText="1"/>
    </xf>
    <xf numFmtId="0" fontId="58" fillId="9" borderId="4" xfId="0" applyFont="1" applyFill="1" applyBorder="1" applyAlignment="1" applyProtection="1">
      <alignment horizontal="center" vertical="center"/>
      <protection locked="0"/>
    </xf>
    <xf numFmtId="0" fontId="58" fillId="9" borderId="4" xfId="0" applyFont="1" applyFill="1" applyBorder="1" applyAlignment="1" applyProtection="1">
      <alignment horizontal="center" vertical="center" wrapText="1"/>
      <protection locked="0"/>
    </xf>
    <xf numFmtId="0" fontId="62" fillId="0" borderId="0" xfId="0" applyFont="1" applyAlignment="1">
      <alignment horizontal="left"/>
    </xf>
    <xf numFmtId="0" fontId="58" fillId="0" borderId="0" xfId="0" applyFont="1" applyAlignment="1">
      <alignment horizontal="justify" vertical="center" wrapText="1"/>
    </xf>
    <xf numFmtId="0" fontId="58" fillId="0" borderId="0" xfId="0" applyFont="1" applyAlignment="1">
      <alignment vertical="center"/>
    </xf>
    <xf numFmtId="0" fontId="62" fillId="0" borderId="0" xfId="0" applyFont="1" applyAlignment="1">
      <alignment vertical="center"/>
    </xf>
    <xf numFmtId="0" fontId="61" fillId="0" borderId="0" xfId="0" applyFont="1" applyAlignment="1">
      <alignment vertical="center"/>
    </xf>
    <xf numFmtId="0" fontId="59" fillId="0" borderId="1" xfId="0" applyFont="1" applyBorder="1"/>
    <xf numFmtId="0" fontId="61" fillId="0" borderId="0" xfId="0" applyFont="1" applyAlignment="1">
      <alignment wrapText="1"/>
    </xf>
    <xf numFmtId="0" fontId="25" fillId="0" borderId="0" xfId="0" applyFont="1" applyProtection="1">
      <protection locked="0"/>
    </xf>
    <xf numFmtId="0" fontId="11" fillId="0" borderId="0" xfId="0" applyFont="1" applyAlignment="1" applyProtection="1">
      <alignment wrapText="1"/>
      <protection locked="0"/>
    </xf>
    <xf numFmtId="14" fontId="11" fillId="0" borderId="0" xfId="0" applyNumberFormat="1" applyFont="1" applyProtection="1">
      <protection locked="0"/>
    </xf>
    <xf numFmtId="44" fontId="11" fillId="0" borderId="0" xfId="1" applyFont="1" applyProtection="1">
      <protection locked="0"/>
    </xf>
    <xf numFmtId="0" fontId="64" fillId="0" borderId="0" xfId="0" applyFont="1"/>
    <xf numFmtId="0" fontId="65" fillId="0" borderId="0" xfId="0" applyFont="1" applyAlignment="1">
      <alignment horizontal="left" wrapText="1"/>
    </xf>
    <xf numFmtId="0" fontId="11" fillId="9" borderId="11" xfId="0" applyFont="1" applyFill="1" applyBorder="1" applyAlignment="1" applyProtection="1">
      <alignment horizontal="center" vertical="center"/>
      <protection locked="0"/>
    </xf>
    <xf numFmtId="0" fontId="17" fillId="0" borderId="0" xfId="0" applyFont="1" applyAlignment="1" applyProtection="1">
      <alignment horizontal="left" vertical="center"/>
      <protection locked="0"/>
    </xf>
    <xf numFmtId="9" fontId="11" fillId="9" borderId="5" xfId="3" applyFont="1" applyFill="1" applyBorder="1" applyAlignment="1" applyProtection="1">
      <alignment horizontal="center" vertical="center"/>
      <protection locked="0"/>
    </xf>
    <xf numFmtId="42" fontId="11" fillId="9" borderId="2" xfId="1" applyNumberFormat="1" applyFont="1" applyFill="1" applyBorder="1" applyAlignment="1" applyProtection="1">
      <alignment horizontal="left" vertical="center"/>
      <protection locked="0"/>
    </xf>
    <xf numFmtId="0" fontId="12" fillId="0" borderId="0" xfId="0" applyFont="1" applyAlignment="1">
      <alignment horizontal="left"/>
    </xf>
    <xf numFmtId="0" fontId="12" fillId="4" borderId="0" xfId="0" applyFont="1" applyFill="1" applyAlignment="1">
      <alignment horizontal="left" vertical="top" wrapText="1"/>
    </xf>
    <xf numFmtId="0" fontId="11" fillId="0" borderId="0" xfId="0" applyFont="1"/>
    <xf numFmtId="0" fontId="12" fillId="0" borderId="0" xfId="0" applyFont="1"/>
    <xf numFmtId="0" fontId="12" fillId="0" borderId="0" xfId="0" applyFont="1" applyAlignment="1">
      <alignment horizontal="left" vertical="center" wrapText="1"/>
    </xf>
    <xf numFmtId="0" fontId="12" fillId="0" borderId="0" xfId="0" applyFont="1" applyAlignment="1">
      <alignment horizontal="center" vertical="center"/>
    </xf>
    <xf numFmtId="0" fontId="11" fillId="4" borderId="0" xfId="0" applyFont="1" applyFill="1" applyAlignment="1">
      <alignment horizontal="left" vertical="center" wrapText="1"/>
    </xf>
    <xf numFmtId="0" fontId="11" fillId="4" borderId="0" xfId="0" applyFont="1" applyFill="1" applyAlignment="1">
      <alignment horizontal="left" vertical="top"/>
    </xf>
    <xf numFmtId="49" fontId="12" fillId="0" borderId="0" xfId="0" applyNumberFormat="1" applyFont="1" applyAlignment="1">
      <alignment horizontal="left"/>
    </xf>
    <xf numFmtId="0" fontId="12" fillId="0" borderId="0" xfId="0" applyFont="1" applyAlignment="1">
      <alignment horizontal="left" vertical="top"/>
    </xf>
    <xf numFmtId="0" fontId="12" fillId="4" borderId="0" xfId="0" applyFont="1" applyFill="1" applyAlignment="1">
      <alignment horizontal="left"/>
    </xf>
    <xf numFmtId="0" fontId="12" fillId="4" borderId="0" xfId="0" applyFont="1" applyFill="1"/>
    <xf numFmtId="0" fontId="11" fillId="4" borderId="0" xfId="0" applyFont="1" applyFill="1" applyAlignment="1">
      <alignment horizontal="left"/>
    </xf>
    <xf numFmtId="0" fontId="11" fillId="0" borderId="0" xfId="0" applyFont="1" applyAlignment="1">
      <alignment horizontal="left" vertical="center"/>
    </xf>
    <xf numFmtId="0" fontId="11" fillId="0" borderId="0" xfId="0" applyFont="1" applyAlignment="1">
      <alignment vertical="top" wrapText="1"/>
    </xf>
    <xf numFmtId="0" fontId="12" fillId="4" borderId="0" xfId="0" applyFont="1" applyFill="1" applyAlignment="1">
      <alignment horizontal="center"/>
    </xf>
    <xf numFmtId="0" fontId="11" fillId="4" borderId="0" xfId="0" applyFont="1" applyFill="1" applyAlignment="1">
      <alignment horizontal="center"/>
    </xf>
    <xf numFmtId="0" fontId="11" fillId="4" borderId="0" xfId="0" applyFont="1" applyFill="1" applyAlignment="1">
      <alignment horizontal="left" vertical="center"/>
    </xf>
    <xf numFmtId="0" fontId="11" fillId="4" borderId="0" xfId="0" applyFont="1" applyFill="1" applyAlignment="1">
      <alignment horizontal="center" vertical="center"/>
    </xf>
    <xf numFmtId="0" fontId="29" fillId="4" borderId="0" xfId="0" applyFont="1" applyFill="1" applyAlignment="1">
      <alignment horizontal="left"/>
    </xf>
    <xf numFmtId="0" fontId="46" fillId="9" borderId="4" xfId="0" applyFont="1" applyFill="1" applyBorder="1" applyAlignment="1" applyProtection="1">
      <alignment horizontal="center" vertical="center"/>
      <protection locked="0"/>
    </xf>
    <xf numFmtId="0" fontId="12"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0" xfId="0" applyFont="1" applyFill="1" applyAlignment="1" applyProtection="1">
      <alignment horizontal="center" vertical="center"/>
    </xf>
    <xf numFmtId="0" fontId="0" fillId="0" borderId="0" xfId="0" applyFill="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50" fillId="4" borderId="0" xfId="0" applyFont="1" applyFill="1" applyAlignment="1">
      <alignment horizontal="left" vertical="center" wrapText="1"/>
    </xf>
    <xf numFmtId="49" fontId="50" fillId="0" borderId="0" xfId="0" applyNumberFormat="1" applyFont="1" applyAlignment="1">
      <alignment vertical="center"/>
    </xf>
    <xf numFmtId="0" fontId="50" fillId="0" borderId="0" xfId="0" applyFont="1" applyAlignment="1">
      <alignment vertical="center" wrapText="1"/>
    </xf>
    <xf numFmtId="0" fontId="46" fillId="4" borderId="0" xfId="0" applyFont="1" applyFill="1" applyAlignment="1">
      <alignment horizontal="center" vertical="center"/>
    </xf>
    <xf numFmtId="0" fontId="46" fillId="4" borderId="0" xfId="0" applyFont="1" applyFill="1" applyAlignment="1">
      <alignment vertical="center"/>
    </xf>
    <xf numFmtId="0" fontId="46" fillId="0" borderId="0" xfId="0" applyFont="1" applyAlignment="1">
      <alignment vertical="center" wrapText="1"/>
    </xf>
    <xf numFmtId="49" fontId="50" fillId="4" borderId="0" xfId="0" applyNumberFormat="1" applyFont="1" applyFill="1" applyAlignment="1">
      <alignment vertical="center"/>
    </xf>
    <xf numFmtId="0" fontId="46" fillId="9" borderId="4" xfId="0" applyFont="1" applyFill="1" applyBorder="1" applyAlignment="1" applyProtection="1">
      <alignment horizontal="center" vertical="center" wrapText="1"/>
      <protection locked="0"/>
    </xf>
    <xf numFmtId="0" fontId="46" fillId="4" borderId="0" xfId="0" applyFont="1" applyFill="1" applyAlignment="1">
      <alignment vertical="center" wrapText="1"/>
    </xf>
    <xf numFmtId="0" fontId="48" fillId="4" borderId="0" xfId="0" applyFont="1" applyFill="1" applyAlignment="1">
      <alignment vertical="center"/>
    </xf>
    <xf numFmtId="0" fontId="48" fillId="0" borderId="0" xfId="0" applyFont="1" applyAlignment="1">
      <alignment horizontal="justify" vertical="center"/>
    </xf>
    <xf numFmtId="0" fontId="51" fillId="0" borderId="0" xfId="0" applyFont="1" applyAlignment="1">
      <alignment vertical="center"/>
    </xf>
    <xf numFmtId="49" fontId="48" fillId="0" borderId="0" xfId="0" applyNumberFormat="1" applyFont="1" applyAlignment="1">
      <alignment horizontal="center" vertical="center"/>
    </xf>
    <xf numFmtId="49" fontId="50" fillId="0" borderId="0" xfId="0" applyNumberFormat="1" applyFont="1" applyAlignment="1">
      <alignment horizontal="center" vertical="center"/>
    </xf>
    <xf numFmtId="49" fontId="50" fillId="4" borderId="0" xfId="0" applyNumberFormat="1" applyFont="1" applyFill="1" applyAlignment="1">
      <alignment horizontal="justify" vertical="center"/>
    </xf>
    <xf numFmtId="0" fontId="50" fillId="4" borderId="0" xfId="0" applyFont="1" applyFill="1" applyAlignment="1">
      <alignment vertical="center"/>
    </xf>
    <xf numFmtId="0" fontId="46" fillId="4" borderId="0" xfId="0" applyFont="1" applyFill="1" applyAlignment="1">
      <alignment horizontal="left" vertical="center"/>
    </xf>
    <xf numFmtId="0" fontId="51" fillId="4" borderId="0" xfId="0" applyFont="1" applyFill="1" applyAlignment="1">
      <alignment vertical="center"/>
    </xf>
    <xf numFmtId="49" fontId="46" fillId="4" borderId="0" xfId="0" applyNumberFormat="1" applyFont="1" applyFill="1" applyAlignment="1">
      <alignment horizontal="center" vertical="center"/>
    </xf>
    <xf numFmtId="0" fontId="69" fillId="4" borderId="0" xfId="0" applyFont="1" applyFill="1" applyAlignment="1">
      <alignment horizontal="left" vertical="center" wrapText="1"/>
    </xf>
    <xf numFmtId="0" fontId="0" fillId="4" borderId="0" xfId="0" applyFill="1" applyAlignment="1">
      <alignment vertical="center"/>
    </xf>
    <xf numFmtId="0" fontId="50" fillId="4" borderId="0" xfId="0" applyFont="1" applyFill="1" applyAlignment="1">
      <alignment horizontal="center" vertical="center" wrapText="1"/>
    </xf>
    <xf numFmtId="1" fontId="11" fillId="4" borderId="0" xfId="0" applyNumberFormat="1" applyFont="1" applyFill="1" applyAlignment="1">
      <alignment horizontal="center" vertical="top"/>
    </xf>
    <xf numFmtId="0" fontId="11" fillId="4" borderId="0" xfId="0" applyFont="1" applyFill="1" applyAlignment="1">
      <alignment vertical="top" wrapText="1"/>
    </xf>
    <xf numFmtId="0" fontId="3" fillId="4" borderId="0" xfId="0" applyFont="1" applyFill="1" applyAlignment="1">
      <alignment horizontal="left"/>
    </xf>
    <xf numFmtId="0" fontId="71" fillId="0" borderId="0" xfId="0" applyFont="1"/>
    <xf numFmtId="49" fontId="71" fillId="0" borderId="0" xfId="0" applyNumberFormat="1" applyFont="1" applyAlignment="1">
      <alignment horizontal="left"/>
    </xf>
    <xf numFmtId="0" fontId="29" fillId="0" borderId="0" xfId="0" applyFont="1"/>
    <xf numFmtId="0" fontId="5" fillId="4" borderId="0" xfId="0" applyFont="1" applyFill="1"/>
    <xf numFmtId="0" fontId="11" fillId="0" borderId="0" xfId="0" applyFont="1" applyAlignment="1">
      <alignment horizontal="center" vertical="center"/>
    </xf>
    <xf numFmtId="0" fontId="11" fillId="0" borderId="0" xfId="0" applyFont="1" applyBorder="1" applyAlignment="1">
      <alignment horizontal="center" vertical="center"/>
    </xf>
    <xf numFmtId="49" fontId="50" fillId="4" borderId="0" xfId="0" applyNumberFormat="1" applyFont="1" applyFill="1" applyAlignment="1" applyProtection="1">
      <alignment vertical="center"/>
    </xf>
    <xf numFmtId="0" fontId="50" fillId="4" borderId="0" xfId="0" applyFont="1" applyFill="1" applyAlignment="1" applyProtection="1">
      <alignment vertical="center" wrapText="1"/>
    </xf>
    <xf numFmtId="0" fontId="50" fillId="4" borderId="0" xfId="0" applyFont="1" applyFill="1" applyAlignment="1" applyProtection="1">
      <alignment horizontal="left" vertical="center"/>
    </xf>
    <xf numFmtId="0" fontId="48" fillId="4" borderId="0" xfId="0" applyFont="1" applyFill="1" applyAlignment="1" applyProtection="1">
      <alignment vertical="center"/>
    </xf>
    <xf numFmtId="0" fontId="48" fillId="4" borderId="0" xfId="0" applyFont="1" applyFill="1" applyAlignment="1" applyProtection="1">
      <alignment horizontal="justify" vertical="center"/>
    </xf>
    <xf numFmtId="0" fontId="46" fillId="4" borderId="0" xfId="0" applyFont="1" applyFill="1" applyAlignment="1" applyProtection="1">
      <alignment horizontal="center" vertical="center"/>
    </xf>
    <xf numFmtId="0" fontId="46" fillId="4" borderId="0" xfId="0" applyFont="1" applyFill="1" applyAlignment="1" applyProtection="1">
      <alignment horizontal="left" vertical="center"/>
    </xf>
    <xf numFmtId="0" fontId="46" fillId="4" borderId="0" xfId="0" applyFont="1" applyFill="1" applyAlignment="1" applyProtection="1">
      <alignment vertical="center"/>
    </xf>
    <xf numFmtId="0" fontId="51" fillId="4" borderId="0" xfId="0" applyFont="1" applyFill="1" applyAlignment="1" applyProtection="1">
      <alignment vertical="center"/>
    </xf>
    <xf numFmtId="0" fontId="50" fillId="4" borderId="0" xfId="0" applyFont="1" applyFill="1" applyAlignment="1" applyProtection="1">
      <alignment horizontal="left" vertical="center" wrapText="1"/>
    </xf>
    <xf numFmtId="0" fontId="11" fillId="0" borderId="0" xfId="0" applyFont="1" applyAlignment="1" applyProtection="1">
      <alignment horizontal="center"/>
    </xf>
    <xf numFmtId="0" fontId="11" fillId="0" borderId="0" xfId="0" applyFont="1" applyAlignment="1" applyProtection="1">
      <alignment horizontal="left"/>
    </xf>
    <xf numFmtId="0" fontId="12" fillId="5" borderId="4" xfId="0" applyFont="1" applyFill="1" applyBorder="1" applyAlignment="1">
      <alignment horizontal="center" vertical="center" wrapText="1"/>
    </xf>
    <xf numFmtId="0" fontId="11" fillId="9" borderId="4" xfId="0" applyFont="1" applyFill="1" applyBorder="1" applyAlignment="1" applyProtection="1">
      <alignment horizontal="center" vertical="center"/>
      <protection locked="0"/>
    </xf>
    <xf numFmtId="49" fontId="12" fillId="4" borderId="0" xfId="0" applyNumberFormat="1" applyFont="1" applyFill="1" applyAlignment="1" applyProtection="1">
      <alignment horizontal="left"/>
    </xf>
    <xf numFmtId="0" fontId="11" fillId="4" borderId="0" xfId="0" applyFont="1" applyFill="1" applyAlignment="1" applyProtection="1">
      <alignment horizontal="center" vertical="center" wrapText="1"/>
    </xf>
    <xf numFmtId="2" fontId="11" fillId="4" borderId="0" xfId="0" applyNumberFormat="1" applyFont="1" applyFill="1" applyAlignment="1" applyProtection="1">
      <alignment horizontal="center" vertical="center" wrapText="1"/>
    </xf>
    <xf numFmtId="170" fontId="11" fillId="4" borderId="0" xfId="0" applyNumberFormat="1" applyFont="1" applyFill="1" applyAlignment="1" applyProtection="1">
      <alignment horizontal="center" vertical="center"/>
    </xf>
    <xf numFmtId="0" fontId="11" fillId="4" borderId="0" xfId="0" applyFont="1" applyFill="1" applyAlignment="1" applyProtection="1">
      <alignment horizontal="center" vertical="center"/>
    </xf>
    <xf numFmtId="49" fontId="11" fillId="4" borderId="0" xfId="0" applyNumberFormat="1" applyFont="1" applyFill="1" applyAlignment="1" applyProtection="1">
      <alignment horizontal="left"/>
    </xf>
    <xf numFmtId="49" fontId="11" fillId="4" borderId="0" xfId="0" applyNumberFormat="1" applyFont="1" applyFill="1" applyAlignment="1" applyProtection="1">
      <alignment horizontal="justify"/>
    </xf>
    <xf numFmtId="0" fontId="12" fillId="0" borderId="0" xfId="0" applyFont="1" applyAlignment="1" applyProtection="1">
      <alignment horizontal="center"/>
    </xf>
    <xf numFmtId="0" fontId="12" fillId="0" borderId="0" xfId="0" applyFont="1" applyAlignment="1" applyProtection="1">
      <alignment horizontal="center" wrapText="1"/>
    </xf>
    <xf numFmtId="0" fontId="29" fillId="0" borderId="0" xfId="0" applyFont="1" applyAlignment="1">
      <alignment vertical="center"/>
    </xf>
    <xf numFmtId="0" fontId="29" fillId="0" borderId="0" xfId="0" applyFont="1" applyAlignment="1">
      <alignment horizontal="left"/>
    </xf>
    <xf numFmtId="0" fontId="29" fillId="4" borderId="0" xfId="0" applyFont="1" applyFill="1"/>
    <xf numFmtId="0" fontId="11" fillId="0" borderId="0" xfId="0" applyFont="1" applyAlignment="1" applyProtection="1">
      <alignment horizontal="right"/>
    </xf>
    <xf numFmtId="0" fontId="17" fillId="0" borderId="0" xfId="0" applyFont="1" applyAlignment="1" applyProtection="1">
      <alignment horizontal="left"/>
    </xf>
    <xf numFmtId="0" fontId="11" fillId="0" borderId="0" xfId="0" applyFont="1" applyAlignment="1" applyProtection="1">
      <alignment horizontal="right" vertical="top"/>
    </xf>
    <xf numFmtId="0" fontId="11" fillId="4" borderId="0" xfId="0" applyFont="1" applyFill="1" applyProtection="1"/>
    <xf numFmtId="165" fontId="30" fillId="4" borderId="20" xfId="0" applyNumberFormat="1" applyFont="1" applyFill="1" applyBorder="1" applyAlignment="1" applyProtection="1">
      <alignment horizontal="right" vertical="center" wrapText="1"/>
    </xf>
    <xf numFmtId="165" fontId="30" fillId="4" borderId="11" xfId="0" applyNumberFormat="1" applyFont="1" applyFill="1" applyBorder="1" applyAlignment="1" applyProtection="1">
      <alignment horizontal="right" vertical="center" wrapText="1"/>
    </xf>
    <xf numFmtId="165" fontId="30" fillId="4" borderId="4" xfId="0" applyNumberFormat="1" applyFont="1" applyFill="1" applyBorder="1" applyAlignment="1" applyProtection="1">
      <alignment horizontal="right" vertical="center" wrapText="1"/>
    </xf>
    <xf numFmtId="0" fontId="12" fillId="4" borderId="0" xfId="0" applyFont="1" applyFill="1" applyAlignment="1" applyProtection="1">
      <alignment horizontal="right" vertical="center"/>
    </xf>
    <xf numFmtId="0" fontId="12" fillId="4" borderId="0" xfId="0" applyFont="1" applyFill="1" applyAlignment="1" applyProtection="1">
      <alignment vertical="center" wrapText="1"/>
    </xf>
    <xf numFmtId="0" fontId="0" fillId="0" borderId="0" xfId="0" applyProtection="1"/>
    <xf numFmtId="42" fontId="12" fillId="0" borderId="0" xfId="1" applyNumberFormat="1" applyFont="1" applyAlignment="1" applyProtection="1">
      <alignment horizontal="center" vertical="center"/>
    </xf>
    <xf numFmtId="44" fontId="12" fillId="0" borderId="0" xfId="1" applyFont="1" applyAlignment="1" applyProtection="1">
      <alignment horizontal="center" vertical="center"/>
    </xf>
    <xf numFmtId="44" fontId="12" fillId="0" borderId="0" xfId="1" applyFont="1" applyAlignment="1" applyProtection="1">
      <alignment horizontal="left" vertical="center"/>
    </xf>
    <xf numFmtId="49" fontId="12" fillId="4" borderId="0" xfId="0" applyNumberFormat="1" applyFont="1" applyFill="1" applyAlignment="1" applyProtection="1">
      <alignment horizontal="left" vertical="center"/>
    </xf>
    <xf numFmtId="0" fontId="11" fillId="4" borderId="0" xfId="0" applyFont="1" applyFill="1" applyAlignment="1" applyProtection="1">
      <alignment vertical="center"/>
    </xf>
    <xf numFmtId="0" fontId="12" fillId="4" borderId="0" xfId="0" applyFont="1" applyFill="1" applyAlignment="1" applyProtection="1">
      <alignment horizontal="center" vertical="center"/>
    </xf>
    <xf numFmtId="0" fontId="26" fillId="4" borderId="0" xfId="0" applyFont="1" applyFill="1" applyAlignment="1" applyProtection="1">
      <alignment horizontal="left" vertical="center" wrapText="1"/>
    </xf>
    <xf numFmtId="49" fontId="11" fillId="4" borderId="0" xfId="0" applyNumberFormat="1" applyFont="1" applyFill="1" applyAlignment="1" applyProtection="1">
      <alignment horizontal="left" vertical="center"/>
    </xf>
    <xf numFmtId="165" fontId="11" fillId="9" borderId="4" xfId="0" applyNumberFormat="1" applyFont="1" applyFill="1" applyBorder="1" applyAlignment="1" applyProtection="1">
      <alignment horizontal="right" vertical="center"/>
      <protection locked="0"/>
    </xf>
    <xf numFmtId="0" fontId="12" fillId="4" borderId="0" xfId="0" applyFont="1" applyFill="1" applyAlignment="1" applyProtection="1">
      <alignment horizontal="left" vertical="center"/>
    </xf>
    <xf numFmtId="0" fontId="11" fillId="4" borderId="0" xfId="0" applyFont="1" applyFill="1" applyAlignment="1" applyProtection="1">
      <alignment horizontal="left" vertical="center" wrapText="1"/>
    </xf>
    <xf numFmtId="0" fontId="12" fillId="4" borderId="0" xfId="0" applyFont="1" applyFill="1" applyAlignment="1" applyProtection="1">
      <alignment horizontal="left" vertical="center"/>
    </xf>
    <xf numFmtId="0" fontId="12" fillId="0" borderId="0" xfId="0" applyFont="1" applyAlignment="1" applyProtection="1">
      <alignment horizontal="left" vertical="center" wrapText="1"/>
    </xf>
    <xf numFmtId="0" fontId="11" fillId="0" borderId="0" xfId="0" applyFont="1" applyAlignment="1">
      <alignment vertical="center" wrapText="1"/>
    </xf>
    <xf numFmtId="0" fontId="11" fillId="0" borderId="0" xfId="0" applyFont="1" applyAlignment="1" applyProtection="1">
      <alignment vertical="center"/>
    </xf>
    <xf numFmtId="0" fontId="11" fillId="0" borderId="0" xfId="0" applyFont="1" applyAlignment="1" applyProtection="1">
      <alignment vertical="center" wrapText="1"/>
    </xf>
    <xf numFmtId="49" fontId="11" fillId="0" borderId="0" xfId="0" applyNumberFormat="1" applyFont="1" applyAlignment="1" applyProtection="1">
      <alignment vertical="center"/>
    </xf>
    <xf numFmtId="0" fontId="12" fillId="0" borderId="0" xfId="0" applyFont="1" applyAlignment="1" applyProtection="1">
      <alignment vertical="center"/>
    </xf>
    <xf numFmtId="0" fontId="11" fillId="4" borderId="0" xfId="0" applyFont="1" applyFill="1" applyAlignment="1">
      <alignment vertical="center"/>
    </xf>
    <xf numFmtId="0" fontId="5" fillId="0" borderId="0" xfId="0" applyFont="1" applyAlignment="1">
      <alignment vertical="center"/>
    </xf>
    <xf numFmtId="168" fontId="11" fillId="9" borderId="6" xfId="0" applyNumberFormat="1" applyFont="1" applyFill="1" applyBorder="1" applyAlignment="1" applyProtection="1">
      <alignment vertical="center"/>
      <protection locked="0"/>
    </xf>
    <xf numFmtId="168" fontId="11" fillId="9" borderId="4" xfId="0" applyNumberFormat="1" applyFont="1" applyFill="1" applyBorder="1" applyAlignment="1" applyProtection="1">
      <alignment vertical="center"/>
      <protection locked="0"/>
    </xf>
    <xf numFmtId="165" fontId="11" fillId="9" borderId="4" xfId="0" applyNumberFormat="1" applyFont="1" applyFill="1" applyBorder="1" applyAlignment="1" applyProtection="1">
      <alignment horizontal="center" vertical="center"/>
      <protection locked="0"/>
    </xf>
    <xf numFmtId="165" fontId="11" fillId="9" borderId="7" xfId="0" applyNumberFormat="1" applyFont="1" applyFill="1" applyBorder="1" applyAlignment="1" applyProtection="1">
      <alignment horizontal="center" vertical="center"/>
      <protection locked="0"/>
    </xf>
    <xf numFmtId="0" fontId="12" fillId="4" borderId="0" xfId="0" applyFont="1" applyFill="1" applyAlignment="1">
      <alignment vertical="center"/>
    </xf>
    <xf numFmtId="49" fontId="11" fillId="4" borderId="0" xfId="0" applyNumberFormat="1" applyFont="1" applyFill="1" applyAlignment="1">
      <alignment horizontal="center" vertical="center"/>
    </xf>
    <xf numFmtId="0" fontId="12" fillId="4" borderId="0" xfId="0" applyFont="1" applyFill="1" applyAlignment="1">
      <alignment vertical="center"/>
    </xf>
    <xf numFmtId="0" fontId="12" fillId="4" borderId="0" xfId="0" applyFont="1" applyFill="1" applyAlignment="1">
      <alignment horizontal="left" vertical="center"/>
    </xf>
    <xf numFmtId="0" fontId="17" fillId="4" borderId="1" xfId="0" applyFont="1" applyFill="1" applyBorder="1" applyAlignment="1">
      <alignment horizontal="center" vertical="center" wrapText="1"/>
    </xf>
    <xf numFmtId="165" fontId="11" fillId="4" borderId="1" xfId="0" applyNumberFormat="1" applyFont="1" applyFill="1" applyBorder="1" applyAlignment="1" applyProtection="1">
      <alignment horizontal="center" vertical="center"/>
      <protection locked="0"/>
    </xf>
    <xf numFmtId="0" fontId="5" fillId="4" borderId="0" xfId="0" applyFont="1" applyFill="1" applyAlignment="1">
      <alignment vertical="center"/>
    </xf>
    <xf numFmtId="0" fontId="12" fillId="4" borderId="0" xfId="0" applyFont="1" applyFill="1" applyAlignment="1">
      <alignment horizontal="left" vertical="center"/>
    </xf>
    <xf numFmtId="0" fontId="11" fillId="4" borderId="0" xfId="0" applyFont="1" applyFill="1" applyAlignment="1">
      <alignment vertical="center" wrapText="1"/>
    </xf>
    <xf numFmtId="168" fontId="11" fillId="11" borderId="4" xfId="0" applyNumberFormat="1" applyFont="1" applyFill="1" applyBorder="1" applyAlignment="1" applyProtection="1">
      <alignment horizontal="center" vertical="center"/>
      <protection locked="0"/>
    </xf>
    <xf numFmtId="49" fontId="11" fillId="4" borderId="0" xfId="0" applyNumberFormat="1" applyFont="1" applyFill="1" applyAlignment="1" applyProtection="1">
      <alignment horizontal="center" vertical="center"/>
    </xf>
    <xf numFmtId="0" fontId="11" fillId="4" borderId="0" xfId="0" applyFont="1" applyFill="1" applyAlignment="1" applyProtection="1">
      <alignment horizontal="left" vertical="center"/>
    </xf>
    <xf numFmtId="0" fontId="12" fillId="4" borderId="0" xfId="0" applyFont="1" applyFill="1" applyAlignment="1" applyProtection="1">
      <alignment vertical="center"/>
    </xf>
    <xf numFmtId="0" fontId="11" fillId="4" borderId="0" xfId="0" applyFont="1" applyFill="1" applyAlignment="1" applyProtection="1">
      <alignment horizontal="left" vertical="center"/>
    </xf>
    <xf numFmtId="0" fontId="3" fillId="4" borderId="0" xfId="0" applyFont="1" applyFill="1" applyAlignment="1" applyProtection="1">
      <alignment vertical="center"/>
    </xf>
    <xf numFmtId="0" fontId="0" fillId="4" borderId="0" xfId="0" applyFill="1" applyAlignment="1" applyProtection="1">
      <alignment vertical="center"/>
    </xf>
    <xf numFmtId="0" fontId="11" fillId="4" borderId="0" xfId="0" applyFont="1" applyFill="1" applyAlignment="1" applyProtection="1">
      <alignment horizontal="right" vertical="center"/>
    </xf>
    <xf numFmtId="0" fontId="11" fillId="4" borderId="0" xfId="0" applyFont="1" applyFill="1" applyAlignment="1" applyProtection="1">
      <alignment vertical="center"/>
    </xf>
    <xf numFmtId="0" fontId="11" fillId="4" borderId="2" xfId="0" applyFont="1" applyFill="1" applyBorder="1" applyAlignment="1" applyProtection="1">
      <alignment vertical="center"/>
    </xf>
    <xf numFmtId="0" fontId="11" fillId="4" borderId="2"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165" fontId="11" fillId="0" borderId="4" xfId="1" applyNumberFormat="1" applyFont="1" applyBorder="1" applyAlignment="1" applyProtection="1">
      <alignment vertical="center"/>
    </xf>
    <xf numFmtId="165" fontId="11" fillId="0" borderId="4" xfId="0" applyNumberFormat="1" applyFont="1" applyBorder="1" applyAlignment="1" applyProtection="1">
      <alignment horizontal="center" vertical="center"/>
    </xf>
    <xf numFmtId="0" fontId="12" fillId="4" borderId="0" xfId="0" applyFont="1" applyFill="1" applyAlignment="1" applyProtection="1">
      <alignment vertical="center"/>
    </xf>
    <xf numFmtId="165" fontId="11" fillId="0" borderId="7" xfId="0" applyNumberFormat="1" applyFont="1" applyBorder="1" applyAlignment="1" applyProtection="1">
      <alignment horizontal="center" vertical="center"/>
    </xf>
    <xf numFmtId="0" fontId="11" fillId="4" borderId="0" xfId="0" applyFont="1" applyFill="1" applyAlignment="1" applyProtection="1">
      <alignment vertical="center" wrapText="1"/>
    </xf>
    <xf numFmtId="0" fontId="11" fillId="0" borderId="2" xfId="0" applyFont="1" applyBorder="1" applyAlignment="1" applyProtection="1">
      <alignment vertical="center" wrapText="1"/>
    </xf>
    <xf numFmtId="0" fontId="11" fillId="4" borderId="2" xfId="0" applyFont="1" applyFill="1" applyBorder="1" applyAlignment="1" applyProtection="1">
      <alignment vertical="center" wrapText="1"/>
    </xf>
    <xf numFmtId="0" fontId="17" fillId="3" borderId="4" xfId="0" applyFont="1" applyFill="1" applyBorder="1" applyAlignment="1" applyProtection="1">
      <alignment horizontal="center" vertical="center" wrapText="1"/>
    </xf>
    <xf numFmtId="0" fontId="7" fillId="0" borderId="0" xfId="0" applyFont="1" applyAlignment="1">
      <alignment vertical="center"/>
    </xf>
    <xf numFmtId="0" fontId="8" fillId="0" borderId="0" xfId="0" applyFont="1" applyAlignment="1">
      <alignment vertical="center"/>
    </xf>
    <xf numFmtId="0" fontId="12" fillId="9" borderId="18" xfId="0" applyFont="1" applyFill="1" applyBorder="1" applyAlignment="1" applyProtection="1">
      <alignment horizontal="center" vertical="center"/>
      <protection locked="0"/>
    </xf>
    <xf numFmtId="0" fontId="8" fillId="4" borderId="0" xfId="0" applyFont="1" applyFill="1" applyAlignment="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8" fillId="4" borderId="0" xfId="0" applyFont="1" applyFill="1" applyAlignment="1" applyProtection="1">
      <alignment vertical="center"/>
    </xf>
    <xf numFmtId="0" fontId="12" fillId="4" borderId="0" xfId="0" applyFont="1" applyFill="1" applyAlignment="1" applyProtection="1">
      <alignment horizontal="right" vertical="center" wrapText="1"/>
    </xf>
    <xf numFmtId="0" fontId="8" fillId="4" borderId="0" xfId="0" applyFont="1" applyFill="1" applyBorder="1" applyAlignment="1" applyProtection="1">
      <alignment vertical="center"/>
    </xf>
    <xf numFmtId="0" fontId="12" fillId="4" borderId="0" xfId="0" applyFont="1" applyFill="1" applyBorder="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right" vertical="center"/>
    </xf>
    <xf numFmtId="0" fontId="12" fillId="4" borderId="0" xfId="0" applyFont="1" applyFill="1" applyBorder="1" applyAlignment="1" applyProtection="1">
      <alignment horizontal="right" vertical="center" wrapText="1"/>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7" fillId="4" borderId="0" xfId="0" applyFont="1" applyFill="1" applyAlignment="1">
      <alignment vertical="center"/>
    </xf>
    <xf numFmtId="0" fontId="9" fillId="4" borderId="0" xfId="0" applyFont="1" applyFill="1" applyAlignment="1">
      <alignment vertical="center"/>
    </xf>
    <xf numFmtId="0" fontId="17" fillId="0" borderId="0" xfId="0" applyFont="1" applyAlignment="1">
      <alignment vertical="center" wrapText="1"/>
    </xf>
    <xf numFmtId="0" fontId="21" fillId="0" borderId="0" xfId="0" applyFont="1" applyAlignment="1">
      <alignment vertical="center"/>
    </xf>
    <xf numFmtId="0" fontId="21" fillId="4" borderId="0" xfId="0" applyFont="1" applyFill="1" applyAlignment="1">
      <alignment vertical="center"/>
    </xf>
    <xf numFmtId="0" fontId="8" fillId="0" borderId="0" xfId="0" applyFont="1" applyAlignment="1" applyProtection="1">
      <alignment vertical="center"/>
      <protection locked="0"/>
    </xf>
    <xf numFmtId="0" fontId="9" fillId="0" borderId="0" xfId="0" applyFont="1" applyAlignment="1">
      <alignment vertical="center"/>
    </xf>
    <xf numFmtId="0" fontId="16" fillId="4" borderId="0" xfId="0" applyFont="1" applyFill="1" applyAlignment="1">
      <alignment horizontal="center" vertical="center"/>
    </xf>
    <xf numFmtId="0" fontId="16" fillId="4" borderId="0" xfId="0" applyFont="1" applyFill="1" applyAlignment="1">
      <alignment vertical="center"/>
    </xf>
    <xf numFmtId="0" fontId="7" fillId="4" borderId="0" xfId="0" applyFont="1" applyFill="1" applyAlignment="1">
      <alignment vertical="center"/>
    </xf>
    <xf numFmtId="0" fontId="7" fillId="6" borderId="0" xfId="0" applyFont="1" applyFill="1" applyAlignment="1">
      <alignment vertical="center"/>
    </xf>
    <xf numFmtId="0" fontId="8" fillId="6" borderId="0" xfId="0" applyFont="1" applyFill="1" applyAlignment="1">
      <alignment vertical="center"/>
    </xf>
    <xf numFmtId="169" fontId="16" fillId="0" borderId="0" xfId="0" applyNumberFormat="1" applyFont="1" applyAlignment="1">
      <alignment vertical="center"/>
    </xf>
    <xf numFmtId="0" fontId="9" fillId="0" borderId="0" xfId="0" applyFont="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168" fontId="11" fillId="11" borderId="11" xfId="0" applyNumberFormat="1" applyFont="1" applyFill="1" applyBorder="1" applyAlignment="1" applyProtection="1">
      <alignment horizontal="center" vertical="center" wrapText="1"/>
      <protection locked="0"/>
    </xf>
    <xf numFmtId="10" fontId="11" fillId="9" borderId="4" xfId="0" applyNumberFormat="1" applyFont="1" applyFill="1" applyBorder="1" applyAlignment="1" applyProtection="1">
      <alignment horizontal="right" vertical="center" wrapText="1"/>
      <protection locked="0"/>
    </xf>
    <xf numFmtId="168" fontId="11" fillId="9" borderId="4" xfId="0" applyNumberFormat="1" applyFont="1" applyFill="1" applyBorder="1" applyAlignment="1" applyProtection="1">
      <alignment horizontal="center" vertical="center" wrapText="1"/>
      <protection locked="0"/>
    </xf>
    <xf numFmtId="168" fontId="11" fillId="9" borderId="11" xfId="0" applyNumberFormat="1" applyFont="1" applyFill="1" applyBorder="1" applyAlignment="1" applyProtection="1">
      <alignment horizontal="center" vertical="center"/>
      <protection locked="0"/>
    </xf>
    <xf numFmtId="10" fontId="11" fillId="9" borderId="4" xfId="0" applyNumberFormat="1" applyFont="1" applyFill="1" applyBorder="1" applyAlignment="1" applyProtection="1">
      <alignment horizontal="right" vertical="center"/>
      <protection locked="0"/>
    </xf>
    <xf numFmtId="168" fontId="11" fillId="9" borderId="4" xfId="0" applyNumberFormat="1" applyFont="1" applyFill="1" applyBorder="1" applyAlignment="1" applyProtection="1">
      <alignment horizontal="center" vertical="center"/>
      <protection locked="0"/>
    </xf>
    <xf numFmtId="14" fontId="11" fillId="9" borderId="11" xfId="0" applyNumberFormat="1" applyFont="1" applyFill="1" applyBorder="1" applyAlignment="1" applyProtection="1">
      <alignment horizontal="right" vertical="center"/>
      <protection locked="0"/>
    </xf>
    <xf numFmtId="168" fontId="11" fillId="4" borderId="11" xfId="0" applyNumberFormat="1" applyFont="1" applyFill="1" applyBorder="1" applyAlignment="1" applyProtection="1">
      <alignment horizontal="center" vertical="center"/>
    </xf>
    <xf numFmtId="0" fontId="11" fillId="9" borderId="11" xfId="0" applyFont="1" applyFill="1" applyBorder="1" applyAlignment="1" applyProtection="1">
      <alignment horizontal="left" vertical="center"/>
      <protection locked="0"/>
    </xf>
    <xf numFmtId="164" fontId="11" fillId="9" borderId="4" xfId="0" applyNumberFormat="1" applyFont="1" applyFill="1" applyBorder="1" applyAlignment="1" applyProtection="1">
      <alignment horizontal="left" vertical="center"/>
      <protection locked="0"/>
    </xf>
    <xf numFmtId="0" fontId="12" fillId="0" borderId="0" xfId="0" applyFont="1" applyAlignment="1">
      <alignment horizontal="center" vertical="center" wrapText="1"/>
    </xf>
    <xf numFmtId="0" fontId="3" fillId="0" borderId="0" xfId="0" applyFont="1" applyAlignment="1">
      <alignment horizontal="center" vertical="center" wrapText="1"/>
    </xf>
    <xf numFmtId="168" fontId="12" fillId="9" borderId="4" xfId="0" applyNumberFormat="1" applyFont="1" applyFill="1" applyBorder="1" applyAlignment="1" applyProtection="1">
      <alignment horizontal="center" vertical="center"/>
      <protection locked="0"/>
    </xf>
    <xf numFmtId="168" fontId="11" fillId="9" borderId="4" xfId="1" applyNumberFormat="1" applyFont="1" applyFill="1" applyBorder="1" applyAlignment="1" applyProtection="1">
      <alignment horizontal="center" vertical="center"/>
      <protection locked="0"/>
    </xf>
    <xf numFmtId="0" fontId="12" fillId="12" borderId="7" xfId="0" applyFont="1" applyFill="1" applyBorder="1" applyAlignment="1" applyProtection="1">
      <alignment horizontal="left" vertical="center"/>
    </xf>
    <xf numFmtId="0" fontId="12" fillId="3" borderId="3"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49" fontId="11" fillId="0" borderId="7" xfId="0" applyNumberFormat="1" applyFont="1" applyBorder="1" applyAlignment="1" applyProtection="1">
      <alignment horizontal="left" vertical="center"/>
    </xf>
    <xf numFmtId="0" fontId="3" fillId="10" borderId="4" xfId="0" applyFont="1" applyFill="1" applyBorder="1" applyAlignment="1" applyProtection="1">
      <alignment horizontal="left" vertical="center"/>
    </xf>
    <xf numFmtId="168" fontId="11" fillId="0" borderId="4" xfId="0" applyNumberFormat="1" applyFont="1" applyBorder="1" applyAlignment="1" applyProtection="1">
      <alignment horizontal="center" vertical="center"/>
    </xf>
    <xf numFmtId="168" fontId="11" fillId="10" borderId="4" xfId="0" applyNumberFormat="1" applyFont="1" applyFill="1" applyBorder="1" applyAlignment="1" applyProtection="1">
      <alignment horizontal="right" vertical="center"/>
    </xf>
    <xf numFmtId="0" fontId="11" fillId="0" borderId="4" xfId="0" applyFont="1" applyBorder="1" applyAlignment="1" applyProtection="1">
      <alignment horizontal="center" vertical="center" wrapText="1"/>
    </xf>
    <xf numFmtId="0" fontId="11" fillId="4" borderId="2" xfId="0" applyFont="1" applyFill="1" applyBorder="1" applyAlignment="1" applyProtection="1">
      <alignment horizontal="left" vertical="center"/>
    </xf>
    <xf numFmtId="0" fontId="12" fillId="3" borderId="7" xfId="0" applyFont="1" applyFill="1" applyBorder="1" applyAlignment="1" applyProtection="1">
      <alignment vertical="center" wrapText="1"/>
    </xf>
    <xf numFmtId="0" fontId="12" fillId="3" borderId="5" xfId="0" applyFont="1" applyFill="1" applyBorder="1" applyAlignment="1" applyProtection="1">
      <alignment vertical="center" wrapText="1"/>
    </xf>
    <xf numFmtId="44" fontId="12" fillId="3" borderId="6" xfId="0" applyNumberFormat="1" applyFont="1" applyFill="1" applyBorder="1" applyAlignment="1" applyProtection="1">
      <alignment horizontal="center" vertical="center"/>
    </xf>
    <xf numFmtId="44" fontId="12" fillId="3" borderId="6" xfId="0" applyNumberFormat="1" applyFont="1" applyFill="1" applyBorder="1" applyAlignment="1" applyProtection="1">
      <alignment horizontal="center" vertical="center" wrapText="1"/>
    </xf>
    <xf numFmtId="14" fontId="12" fillId="3" borderId="6" xfId="0" applyNumberFormat="1" applyFont="1" applyFill="1" applyBorder="1" applyAlignment="1" applyProtection="1">
      <alignment horizontal="center" vertical="center" wrapText="1"/>
    </xf>
    <xf numFmtId="0" fontId="11" fillId="0" borderId="11" xfId="0" applyFont="1" applyBorder="1" applyAlignment="1" applyProtection="1">
      <alignment vertical="center" wrapText="1"/>
    </xf>
    <xf numFmtId="0" fontId="11" fillId="0" borderId="4" xfId="0" applyFont="1" applyBorder="1" applyAlignment="1" applyProtection="1">
      <alignment horizontal="left" vertical="center"/>
    </xf>
    <xf numFmtId="49" fontId="11" fillId="4" borderId="7" xfId="0" applyNumberFormat="1" applyFont="1" applyFill="1" applyBorder="1" applyAlignment="1" applyProtection="1">
      <alignment horizontal="left" vertical="center"/>
    </xf>
    <xf numFmtId="0" fontId="11" fillId="4" borderId="11" xfId="0" applyFont="1" applyFill="1" applyBorder="1" applyAlignment="1" applyProtection="1">
      <alignment horizontal="left" vertical="center"/>
    </xf>
    <xf numFmtId="164" fontId="11" fillId="4" borderId="4" xfId="0" applyNumberFormat="1" applyFont="1" applyFill="1" applyBorder="1" applyAlignment="1" applyProtection="1">
      <alignment horizontal="left" vertical="center"/>
    </xf>
    <xf numFmtId="49" fontId="11" fillId="4" borderId="3" xfId="0" applyNumberFormat="1" applyFont="1" applyFill="1" applyBorder="1" applyAlignment="1" applyProtection="1">
      <alignment horizontal="left" vertical="center"/>
    </xf>
    <xf numFmtId="0" fontId="11" fillId="4" borderId="3" xfId="0" applyFont="1" applyFill="1" applyBorder="1" applyAlignment="1" applyProtection="1">
      <alignment vertical="center"/>
    </xf>
    <xf numFmtId="0" fontId="3" fillId="4" borderId="0" xfId="0" applyFont="1" applyFill="1" applyAlignment="1" applyProtection="1">
      <alignment horizontal="left" vertical="center"/>
    </xf>
    <xf numFmtId="49" fontId="12" fillId="4" borderId="0" xfId="0" applyNumberFormat="1" applyFont="1" applyFill="1" applyAlignment="1" applyProtection="1">
      <alignment vertical="center"/>
    </xf>
    <xf numFmtId="0" fontId="12" fillId="4" borderId="0" xfId="0" applyFont="1" applyFill="1" applyAlignment="1" applyProtection="1">
      <alignment horizontal="left" vertical="center" wrapText="1"/>
    </xf>
    <xf numFmtId="0" fontId="11" fillId="12" borderId="9" xfId="0" applyFont="1" applyFill="1" applyBorder="1" applyAlignment="1" applyProtection="1">
      <alignment vertical="center"/>
    </xf>
    <xf numFmtId="0" fontId="12"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168" fontId="12" fillId="4" borderId="4" xfId="0" applyNumberFormat="1" applyFont="1" applyFill="1" applyBorder="1" applyAlignment="1" applyProtection="1">
      <alignment horizontal="center" vertical="center"/>
    </xf>
    <xf numFmtId="167" fontId="12" fillId="4" borderId="0" xfId="0" applyNumberFormat="1" applyFont="1" applyFill="1" applyAlignment="1" applyProtection="1">
      <alignment horizontal="right" vertical="center"/>
    </xf>
    <xf numFmtId="0" fontId="12" fillId="12" borderId="5" xfId="0" applyFont="1" applyFill="1" applyBorder="1" applyAlignment="1" applyProtection="1">
      <alignment horizontal="center" vertical="center" wrapText="1"/>
    </xf>
    <xf numFmtId="0" fontId="12" fillId="12" borderId="4" xfId="0" applyFont="1" applyFill="1" applyBorder="1" applyAlignment="1" applyProtection="1">
      <alignment horizontal="center" vertical="center" wrapText="1"/>
    </xf>
    <xf numFmtId="9" fontId="11" fillId="0" borderId="4" xfId="3" applyFont="1" applyBorder="1" applyAlignment="1" applyProtection="1">
      <alignment horizontal="center" vertical="center"/>
    </xf>
    <xf numFmtId="0" fontId="11" fillId="4" borderId="5" xfId="0" applyFont="1" applyFill="1" applyBorder="1" applyAlignment="1" applyProtection="1">
      <alignment horizontal="left" vertical="center"/>
    </xf>
    <xf numFmtId="9" fontId="11" fillId="3" borderId="4" xfId="3" applyFont="1" applyFill="1" applyBorder="1" applyAlignment="1" applyProtection="1">
      <alignment horizontal="center" vertical="center"/>
    </xf>
    <xf numFmtId="0" fontId="12" fillId="3" borderId="5" xfId="0" applyFont="1" applyFill="1" applyBorder="1" applyAlignment="1" applyProtection="1">
      <alignment horizontal="center" vertical="center" wrapText="1"/>
    </xf>
    <xf numFmtId="168" fontId="11" fillId="4" borderId="4" xfId="1" applyNumberFormat="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protection locked="0"/>
    </xf>
    <xf numFmtId="49" fontId="17" fillId="4" borderId="0" xfId="0" quotePrefix="1" applyNumberFormat="1" applyFont="1" applyFill="1" applyAlignment="1" applyProtection="1">
      <alignment horizontal="right" vertical="center" wrapText="1"/>
    </xf>
    <xf numFmtId="0" fontId="44" fillId="4" borderId="0" xfId="0" applyFont="1" applyFill="1" applyAlignment="1" applyProtection="1">
      <alignment vertical="center" wrapText="1"/>
    </xf>
    <xf numFmtId="0" fontId="17" fillId="4" borderId="0" xfId="0" applyFont="1" applyFill="1" applyAlignment="1" applyProtection="1">
      <alignment horizontal="right" vertical="center" wrapText="1"/>
    </xf>
    <xf numFmtId="49" fontId="17" fillId="4" borderId="0" xfId="0" applyNumberFormat="1" applyFont="1" applyFill="1" applyAlignment="1" applyProtection="1">
      <alignment horizontal="right" vertical="center" wrapText="1"/>
    </xf>
    <xf numFmtId="0" fontId="17" fillId="4" borderId="0" xfId="0" applyFont="1" applyFill="1" applyAlignment="1" applyProtection="1">
      <alignment horizontal="justify" vertical="center"/>
    </xf>
    <xf numFmtId="0" fontId="17" fillId="4" borderId="0" xfId="0" applyFont="1" applyFill="1" applyAlignment="1" applyProtection="1">
      <alignment vertical="center" wrapText="1"/>
    </xf>
    <xf numFmtId="0" fontId="21" fillId="4" borderId="0" xfId="0" applyFont="1" applyFill="1" applyAlignment="1" applyProtection="1">
      <alignment vertical="center"/>
    </xf>
    <xf numFmtId="0" fontId="17" fillId="4" borderId="0" xfId="2" applyFont="1" applyFill="1" applyAlignment="1" applyProtection="1">
      <alignment horizontal="center" vertical="center" wrapText="1"/>
    </xf>
    <xf numFmtId="0" fontId="8" fillId="4" borderId="0" xfId="0" applyFont="1" applyFill="1" applyAlignment="1" applyProtection="1">
      <alignment horizontal="justify" vertical="center"/>
    </xf>
    <xf numFmtId="0" fontId="17" fillId="4" borderId="0" xfId="0" applyFont="1" applyFill="1" applyAlignment="1" applyProtection="1">
      <alignment vertical="center"/>
    </xf>
    <xf numFmtId="0" fontId="17" fillId="4" borderId="0" xfId="0" applyFont="1" applyFill="1" applyAlignment="1" applyProtection="1">
      <alignment horizontal="center" vertical="center" wrapText="1"/>
    </xf>
    <xf numFmtId="0" fontId="9" fillId="4" borderId="0" xfId="0" applyFont="1" applyFill="1" applyAlignment="1" applyProtection="1">
      <alignment vertical="center"/>
    </xf>
    <xf numFmtId="0" fontId="17" fillId="4" borderId="0" xfId="0" quotePrefix="1" applyFont="1" applyFill="1" applyAlignment="1" applyProtection="1">
      <alignment horizontal="right" vertical="center" wrapText="1"/>
    </xf>
    <xf numFmtId="0" fontId="17" fillId="4" borderId="0" xfId="0" applyFont="1" applyFill="1" applyBorder="1" applyAlignment="1" applyProtection="1">
      <alignment horizontal="center" vertical="center" wrapText="1"/>
    </xf>
    <xf numFmtId="0" fontId="17" fillId="4" borderId="0" xfId="0" applyFont="1" applyFill="1" applyAlignment="1" applyProtection="1">
      <alignment horizontal="left" vertical="center" wrapText="1"/>
    </xf>
    <xf numFmtId="0" fontId="16" fillId="4" borderId="0" xfId="0" applyFont="1" applyFill="1" applyAlignment="1" applyProtection="1">
      <alignment horizontal="justify" vertical="center" wrapText="1"/>
    </xf>
    <xf numFmtId="0" fontId="17" fillId="4" borderId="0" xfId="0" applyFont="1" applyFill="1" applyAlignment="1" applyProtection="1">
      <alignment horizontal="center" vertical="center"/>
    </xf>
    <xf numFmtId="49" fontId="11" fillId="4" borderId="0" xfId="0" quotePrefix="1" applyNumberFormat="1" applyFont="1" applyFill="1" applyAlignment="1" applyProtection="1">
      <alignment horizontal="center" vertical="center"/>
    </xf>
    <xf numFmtId="0" fontId="27" fillId="4" borderId="0" xfId="0" applyFont="1" applyFill="1" applyAlignment="1" applyProtection="1">
      <alignment horizontal="right" vertical="center"/>
    </xf>
    <xf numFmtId="0" fontId="28" fillId="4" borderId="0" xfId="0" applyFont="1" applyFill="1" applyAlignment="1" applyProtection="1">
      <alignment horizontal="right" vertical="center"/>
    </xf>
    <xf numFmtId="0" fontId="27" fillId="4" borderId="0" xfId="0" applyFont="1" applyFill="1" applyAlignment="1" applyProtection="1">
      <alignment horizontal="left" vertical="center"/>
    </xf>
    <xf numFmtId="0" fontId="27" fillId="4" borderId="0" xfId="0" applyFont="1" applyFill="1" applyAlignment="1" applyProtection="1">
      <alignment vertical="center"/>
    </xf>
    <xf numFmtId="0" fontId="11" fillId="4" borderId="0" xfId="0" applyFont="1" applyFill="1" applyAlignment="1" applyProtection="1">
      <alignment horizontal="center" vertical="center"/>
    </xf>
    <xf numFmtId="0" fontId="29" fillId="4" borderId="0" xfId="0" applyFont="1" applyFill="1" applyAlignment="1" applyProtection="1">
      <alignment horizontal="left" vertical="center"/>
    </xf>
    <xf numFmtId="0" fontId="11" fillId="4" borderId="0" xfId="0" applyFont="1" applyFill="1" applyBorder="1" applyAlignment="1" applyProtection="1">
      <alignment horizontal="center" vertical="center"/>
    </xf>
    <xf numFmtId="0" fontId="27" fillId="4" borderId="0" xfId="0" applyFont="1" applyFill="1" applyBorder="1" applyAlignment="1" applyProtection="1">
      <alignment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right" vertical="center"/>
    </xf>
    <xf numFmtId="167" fontId="12" fillId="4" borderId="0" xfId="0" applyNumberFormat="1" applyFont="1" applyFill="1" applyBorder="1" applyAlignment="1" applyProtection="1">
      <alignment vertical="center"/>
    </xf>
    <xf numFmtId="1" fontId="12" fillId="4" borderId="0" xfId="0" applyNumberFormat="1" applyFont="1" applyFill="1" applyBorder="1" applyAlignment="1" applyProtection="1">
      <alignment vertical="center"/>
    </xf>
    <xf numFmtId="1" fontId="12" fillId="4" borderId="0" xfId="0" applyNumberFormat="1" applyFont="1" applyFill="1" applyBorder="1" applyAlignment="1" applyProtection="1">
      <alignment horizontal="right" vertical="center"/>
    </xf>
    <xf numFmtId="44" fontId="11" fillId="4" borderId="0" xfId="1" applyFont="1" applyFill="1" applyAlignment="1" applyProtection="1">
      <alignment horizontal="left" vertical="center"/>
    </xf>
    <xf numFmtId="0" fontId="12" fillId="9" borderId="4" xfId="0" applyFont="1" applyFill="1" applyBorder="1" applyAlignment="1" applyProtection="1">
      <alignment vertical="center"/>
    </xf>
    <xf numFmtId="0" fontId="12" fillId="9" borderId="4" xfId="0" applyFont="1" applyFill="1" applyBorder="1" applyAlignment="1" applyProtection="1">
      <alignment horizontal="left" vertical="center"/>
      <protection locked="0"/>
    </xf>
    <xf numFmtId="0" fontId="11" fillId="9" borderId="4" xfId="0" applyFont="1" applyFill="1" applyBorder="1" applyAlignment="1" applyProtection="1">
      <alignment horizontal="right" vertical="center"/>
      <protection locked="0"/>
    </xf>
    <xf numFmtId="0" fontId="12" fillId="9" borderId="4" xfId="0" applyFont="1" applyFill="1" applyBorder="1" applyAlignment="1" applyProtection="1">
      <alignment vertical="center"/>
      <protection locked="0"/>
    </xf>
    <xf numFmtId="0" fontId="12" fillId="9" borderId="4" xfId="0" applyFont="1" applyFill="1" applyBorder="1" applyAlignment="1" applyProtection="1">
      <alignment horizontal="center" vertical="center"/>
      <protection locked="0"/>
    </xf>
    <xf numFmtId="0" fontId="11" fillId="4" borderId="3" xfId="0" applyFont="1" applyFill="1" applyBorder="1" applyAlignment="1">
      <alignment horizontal="left" vertical="center"/>
    </xf>
    <xf numFmtId="0" fontId="11" fillId="4" borderId="0" xfId="0" applyFont="1" applyFill="1" applyBorder="1" applyAlignment="1" applyProtection="1">
      <alignment vertical="center"/>
      <protection locked="0"/>
    </xf>
    <xf numFmtId="0" fontId="3" fillId="4" borderId="0" xfId="0" applyFont="1" applyFill="1" applyAlignment="1">
      <alignment horizontal="center" vertical="center"/>
    </xf>
    <xf numFmtId="0" fontId="12" fillId="4" borderId="0" xfId="0" applyFont="1" applyFill="1" applyBorder="1" applyAlignment="1" applyProtection="1">
      <alignment horizontal="center" vertical="center" wrapText="1"/>
    </xf>
    <xf numFmtId="0" fontId="11" fillId="9" borderId="4"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xf>
    <xf numFmtId="0" fontId="11" fillId="9" borderId="4" xfId="0" applyFont="1" applyFill="1" applyBorder="1" applyAlignment="1" applyProtection="1">
      <alignment vertical="center"/>
    </xf>
    <xf numFmtId="0" fontId="12" fillId="4" borderId="13" xfId="0" applyFont="1" applyFill="1" applyBorder="1" applyAlignment="1" applyProtection="1">
      <alignment vertical="center"/>
    </xf>
    <xf numFmtId="0" fontId="11" fillId="4" borderId="0" xfId="0" applyFont="1" applyFill="1" applyBorder="1" applyAlignment="1" applyProtection="1">
      <alignment vertical="center"/>
    </xf>
    <xf numFmtId="0" fontId="72" fillId="4" borderId="0" xfId="0" applyFont="1" applyFill="1" applyBorder="1" applyAlignment="1" applyProtection="1">
      <alignment horizontal="center" vertical="center"/>
    </xf>
    <xf numFmtId="0" fontId="72" fillId="4" borderId="0" xfId="0" applyFont="1" applyFill="1" applyBorder="1" applyAlignment="1" applyProtection="1">
      <alignment horizontal="center" vertical="center" wrapText="1"/>
    </xf>
    <xf numFmtId="0" fontId="73" fillId="4" borderId="0" xfId="0" applyFont="1" applyFill="1" applyBorder="1" applyAlignment="1" applyProtection="1">
      <alignment horizontal="center" vertical="center"/>
    </xf>
    <xf numFmtId="173" fontId="11" fillId="4" borderId="0" xfId="0" applyNumberFormat="1" applyFont="1" applyFill="1" applyAlignment="1" applyProtection="1">
      <alignment horizontal="center" vertical="center"/>
    </xf>
    <xf numFmtId="0" fontId="73" fillId="4" borderId="0" xfId="0" applyFont="1" applyFill="1" applyAlignment="1" applyProtection="1">
      <alignment horizontal="center" vertical="center" wrapText="1"/>
    </xf>
    <xf numFmtId="44" fontId="11" fillId="9" borderId="4" xfId="1" applyFont="1" applyFill="1" applyBorder="1" applyAlignment="1" applyProtection="1">
      <alignment horizontal="right" vertical="center"/>
      <protection locked="0"/>
    </xf>
    <xf numFmtId="0" fontId="12" fillId="3" borderId="33" xfId="0" applyFont="1" applyFill="1" applyBorder="1" applyAlignment="1" applyProtection="1">
      <alignment horizontal="center" vertical="center" wrapText="1"/>
    </xf>
    <xf numFmtId="0" fontId="11" fillId="3" borderId="38" xfId="0" applyFont="1" applyFill="1" applyBorder="1" applyAlignment="1" applyProtection="1">
      <alignment horizontal="left" vertical="center" wrapText="1"/>
    </xf>
    <xf numFmtId="44" fontId="11" fillId="3" borderId="38" xfId="0" applyNumberFormat="1" applyFont="1" applyFill="1" applyBorder="1" applyAlignment="1" applyProtection="1">
      <alignment horizontal="left" vertical="center"/>
    </xf>
    <xf numFmtId="44" fontId="11" fillId="3" borderId="38" xfId="1" applyFont="1" applyFill="1" applyBorder="1" applyAlignment="1" applyProtection="1">
      <alignment horizontal="right" vertical="center"/>
    </xf>
    <xf numFmtId="1" fontId="11" fillId="0" borderId="38" xfId="0" applyNumberFormat="1" applyFont="1" applyBorder="1" applyAlignment="1" applyProtection="1">
      <alignment horizontal="center" vertical="center"/>
    </xf>
    <xf numFmtId="44" fontId="11" fillId="4" borderId="38" xfId="1" applyFont="1" applyFill="1" applyBorder="1" applyAlignment="1" applyProtection="1">
      <alignment horizontal="right" vertical="center"/>
    </xf>
    <xf numFmtId="1" fontId="11" fillId="9" borderId="23" xfId="0" applyNumberFormat="1" applyFont="1" applyFill="1" applyBorder="1" applyAlignment="1" applyProtection="1">
      <alignment horizontal="center" vertical="center"/>
      <protection locked="0"/>
    </xf>
    <xf numFmtId="44" fontId="11" fillId="0" borderId="33" xfId="1" applyFont="1" applyBorder="1" applyAlignment="1" applyProtection="1">
      <alignment horizontal="right" vertical="center"/>
    </xf>
    <xf numFmtId="44" fontId="11" fillId="0" borderId="39" xfId="1" applyFont="1" applyBorder="1" applyAlignment="1" applyProtection="1">
      <alignment horizontal="right" vertical="center"/>
    </xf>
    <xf numFmtId="44" fontId="11" fillId="0" borderId="33" xfId="1" applyFont="1" applyBorder="1" applyAlignment="1" applyProtection="1">
      <alignment vertical="center"/>
    </xf>
    <xf numFmtId="44" fontId="11" fillId="0" borderId="39" xfId="1" applyFont="1" applyBorder="1" applyAlignment="1" applyProtection="1">
      <alignment vertical="center"/>
    </xf>
    <xf numFmtId="0" fontId="5" fillId="0" borderId="0" xfId="0" applyFont="1" applyAlignment="1">
      <alignment horizontal="left" vertical="center"/>
    </xf>
    <xf numFmtId="0" fontId="3" fillId="2" borderId="0" xfId="0" applyFont="1" applyFill="1" applyAlignment="1">
      <alignment horizontal="left" vertical="center"/>
    </xf>
    <xf numFmtId="0" fontId="5" fillId="2" borderId="0" xfId="0" applyFont="1" applyFill="1" applyAlignment="1">
      <alignment horizontal="left" vertical="center"/>
    </xf>
    <xf numFmtId="167" fontId="11" fillId="9" borderId="4" xfId="0" applyNumberFormat="1" applyFont="1" applyFill="1" applyBorder="1" applyAlignment="1" applyProtection="1">
      <alignment horizontal="right" vertical="center"/>
      <protection locked="0"/>
    </xf>
    <xf numFmtId="167" fontId="11" fillId="9" borderId="11" xfId="0" applyNumberFormat="1" applyFont="1" applyFill="1" applyBorder="1" applyAlignment="1" applyProtection="1">
      <alignment horizontal="right" vertical="center"/>
      <protection locked="0"/>
    </xf>
    <xf numFmtId="167" fontId="11" fillId="9" borderId="6" xfId="0" applyNumberFormat="1" applyFont="1" applyFill="1" applyBorder="1" applyAlignment="1" applyProtection="1">
      <alignment horizontal="right" vertical="center"/>
      <protection locked="0"/>
    </xf>
    <xf numFmtId="167" fontId="11" fillId="9" borderId="8" xfId="0" applyNumberFormat="1" applyFont="1" applyFill="1" applyBorder="1" applyAlignment="1" applyProtection="1">
      <alignment horizontal="right" vertical="center"/>
      <protection locked="0"/>
    </xf>
    <xf numFmtId="0" fontId="12" fillId="2" borderId="0" xfId="0" applyFont="1" applyFill="1" applyAlignment="1" applyProtection="1">
      <alignment vertical="center"/>
    </xf>
    <xf numFmtId="0" fontId="12" fillId="0" borderId="4" xfId="0" applyFont="1" applyBorder="1" applyAlignment="1" applyProtection="1">
      <alignment horizontal="left" vertical="center" wrapText="1"/>
    </xf>
    <xf numFmtId="0" fontId="11" fillId="2" borderId="0" xfId="0" applyFont="1" applyFill="1" applyAlignment="1" applyProtection="1">
      <alignment horizontal="left" vertical="center"/>
    </xf>
    <xf numFmtId="0" fontId="11" fillId="2" borderId="0" xfId="0" applyFont="1" applyFill="1" applyAlignment="1" applyProtection="1">
      <alignment horizontal="right" vertical="center"/>
    </xf>
    <xf numFmtId="167" fontId="11" fillId="2" borderId="15" xfId="0" applyNumberFormat="1" applyFont="1" applyFill="1" applyBorder="1" applyAlignment="1" applyProtection="1">
      <alignment horizontal="right" vertical="center"/>
    </xf>
    <xf numFmtId="0" fontId="12" fillId="2" borderId="0" xfId="0" applyFont="1" applyFill="1" applyAlignment="1" applyProtection="1">
      <alignment horizontal="left" vertical="center"/>
    </xf>
    <xf numFmtId="168" fontId="11" fillId="4" borderId="4" xfId="0" applyNumberFormat="1" applyFont="1" applyFill="1" applyBorder="1" applyAlignment="1" applyProtection="1">
      <alignment horizontal="right" vertical="center"/>
    </xf>
    <xf numFmtId="10" fontId="11" fillId="9" borderId="4" xfId="0" applyNumberFormat="1" applyFont="1" applyFill="1" applyBorder="1" applyAlignment="1" applyProtection="1">
      <alignment vertical="center"/>
      <protection locked="0"/>
    </xf>
    <xf numFmtId="165" fontId="11" fillId="9" borderId="4" xfId="1" applyNumberFormat="1" applyFont="1" applyFill="1" applyBorder="1" applyAlignment="1" applyProtection="1">
      <alignment horizontal="right" vertical="center"/>
      <protection locked="0"/>
    </xf>
    <xf numFmtId="0" fontId="46" fillId="0" borderId="0" xfId="0" applyFont="1" applyAlignment="1" applyProtection="1">
      <alignment horizontal="center" vertical="center"/>
      <protection locked="0"/>
    </xf>
    <xf numFmtId="0" fontId="27" fillId="0" borderId="0" xfId="0" applyFont="1" applyAlignment="1" applyProtection="1">
      <alignment horizontal="center" vertical="center"/>
    </xf>
    <xf numFmtId="0" fontId="27" fillId="0" borderId="0" xfId="0" applyFont="1" applyFill="1" applyAlignment="1" applyProtection="1">
      <alignment horizontal="center" vertical="center"/>
    </xf>
    <xf numFmtId="0" fontId="70" fillId="0" borderId="0" xfId="0" applyFont="1" applyFill="1" applyAlignment="1" applyProtection="1">
      <alignment horizontal="center" vertical="center"/>
    </xf>
    <xf numFmtId="0" fontId="3" fillId="0" borderId="0" xfId="0" applyFont="1" applyAlignment="1" applyProtection="1">
      <alignment vertical="center"/>
    </xf>
    <xf numFmtId="0" fontId="3" fillId="4" borderId="0" xfId="0" applyFont="1" applyFill="1" applyAlignment="1">
      <alignment horizontal="center"/>
    </xf>
    <xf numFmtId="0" fontId="6" fillId="4" borderId="0" xfId="0" applyFont="1" applyFill="1" applyAlignment="1">
      <alignment horizontal="left" vertical="center"/>
    </xf>
    <xf numFmtId="0" fontId="5" fillId="4" borderId="0" xfId="0" applyFont="1" applyFill="1" applyAlignment="1" applyProtection="1">
      <alignment horizontal="left" vertical="center"/>
    </xf>
    <xf numFmtId="0" fontId="5" fillId="4" borderId="0" xfId="0" applyFont="1" applyFill="1" applyAlignment="1">
      <alignment horizontal="left" vertical="center"/>
    </xf>
    <xf numFmtId="0" fontId="5" fillId="4" borderId="0" xfId="0" applyFont="1" applyFill="1" applyAlignment="1" applyProtection="1">
      <alignment horizontal="left" vertical="center" wrapText="1"/>
    </xf>
    <xf numFmtId="0" fontId="5" fillId="4" borderId="0" xfId="0" applyFont="1" applyFill="1" applyAlignment="1">
      <alignment horizontal="left" vertical="center" wrapText="1"/>
    </xf>
    <xf numFmtId="0" fontId="5" fillId="4" borderId="0" xfId="0" applyFont="1" applyFill="1" applyAlignment="1">
      <alignment horizontal="left"/>
    </xf>
    <xf numFmtId="0" fontId="0" fillId="4" borderId="1" xfId="0" applyFill="1" applyBorder="1" applyAlignment="1">
      <alignment horizontal="left"/>
    </xf>
    <xf numFmtId="0" fontId="3" fillId="4" borderId="1" xfId="0" applyFont="1" applyFill="1" applyBorder="1" applyAlignment="1">
      <alignment horizontal="left"/>
    </xf>
    <xf numFmtId="0" fontId="11" fillId="4" borderId="3" xfId="0" applyFont="1" applyFill="1" applyBorder="1" applyAlignment="1" applyProtection="1">
      <alignment horizontal="left" vertical="center"/>
    </xf>
    <xf numFmtId="0" fontId="3" fillId="4" borderId="0" xfId="0" applyFont="1" applyFill="1" applyAlignment="1">
      <alignment horizontal="left" indent="12"/>
    </xf>
    <xf numFmtId="0" fontId="4" fillId="4" borderId="0" xfId="0" applyFont="1" applyFill="1" applyAlignment="1">
      <alignment horizontal="left"/>
    </xf>
    <xf numFmtId="165" fontId="30" fillId="4" borderId="22" xfId="0" applyNumberFormat="1" applyFont="1" applyFill="1" applyBorder="1" applyAlignment="1" applyProtection="1">
      <alignment horizontal="right" vertical="center" wrapText="1"/>
    </xf>
    <xf numFmtId="9" fontId="11" fillId="4" borderId="5" xfId="3" applyFont="1" applyFill="1" applyBorder="1" applyAlignment="1" applyProtection="1">
      <alignment horizontal="center" vertical="center"/>
    </xf>
    <xf numFmtId="9" fontId="11" fillId="4" borderId="2" xfId="3" applyFont="1" applyFill="1" applyBorder="1" applyAlignment="1" applyProtection="1">
      <alignment horizontal="center" vertical="center"/>
    </xf>
    <xf numFmtId="165" fontId="11" fillId="0" borderId="4" xfId="0" applyNumberFormat="1" applyFont="1" applyBorder="1" applyAlignment="1" applyProtection="1">
      <alignment horizontal="right" vertical="center"/>
    </xf>
    <xf numFmtId="0" fontId="12" fillId="4" borderId="7" xfId="0" applyFont="1" applyFill="1" applyBorder="1" applyAlignment="1" applyProtection="1">
      <alignment vertical="center"/>
    </xf>
    <xf numFmtId="10" fontId="11" fillId="3" borderId="4" xfId="0" applyNumberFormat="1" applyFont="1" applyFill="1" applyBorder="1" applyAlignment="1" applyProtection="1">
      <alignment horizontal="right" vertical="center"/>
    </xf>
    <xf numFmtId="165" fontId="11" fillId="0" borderId="11" xfId="0" applyNumberFormat="1" applyFont="1" applyBorder="1" applyAlignment="1" applyProtection="1">
      <alignment horizontal="right" vertical="center"/>
    </xf>
    <xf numFmtId="165" fontId="12" fillId="0" borderId="4" xfId="0" applyNumberFormat="1" applyFont="1" applyBorder="1" applyAlignment="1" applyProtection="1">
      <alignment horizontal="center" vertical="center"/>
    </xf>
    <xf numFmtId="165" fontId="11" fillId="0" borderId="0" xfId="0" applyNumberFormat="1" applyFont="1" applyAlignment="1" applyProtection="1">
      <alignment horizontal="left" vertical="center"/>
    </xf>
    <xf numFmtId="165" fontId="11" fillId="0" borderId="15" xfId="0" applyNumberFormat="1" applyFont="1" applyBorder="1" applyAlignment="1" applyProtection="1">
      <alignment horizontal="right" vertical="center"/>
    </xf>
    <xf numFmtId="7" fontId="11" fillId="4" borderId="3" xfId="0" applyNumberFormat="1" applyFont="1" applyFill="1" applyBorder="1" applyAlignment="1" applyProtection="1">
      <alignment horizontal="left" vertical="center"/>
    </xf>
    <xf numFmtId="0" fontId="17" fillId="4" borderId="0" xfId="0" applyFont="1" applyFill="1" applyAlignment="1" applyProtection="1">
      <alignment horizontal="left" vertical="center"/>
    </xf>
    <xf numFmtId="44" fontId="17" fillId="4" borderId="0" xfId="0" applyNumberFormat="1" applyFont="1" applyFill="1" applyAlignment="1" applyProtection="1">
      <alignment horizontal="left" vertical="center"/>
    </xf>
    <xf numFmtId="42" fontId="11" fillId="4" borderId="0" xfId="1" applyNumberFormat="1" applyFont="1" applyFill="1" applyAlignment="1" applyProtection="1">
      <alignment horizontal="right" vertical="center"/>
    </xf>
    <xf numFmtId="0" fontId="46" fillId="0" borderId="0" xfId="0" applyFont="1" applyAlignment="1" applyProtection="1">
      <alignment horizontal="center" vertical="center"/>
    </xf>
    <xf numFmtId="1" fontId="12" fillId="3" borderId="4" xfId="0" applyNumberFormat="1" applyFont="1" applyFill="1" applyBorder="1" applyAlignment="1" applyProtection="1">
      <alignment horizontal="center" vertical="center"/>
    </xf>
    <xf numFmtId="5" fontId="12" fillId="4" borderId="4" xfId="1" applyNumberFormat="1" applyFont="1" applyFill="1" applyBorder="1" applyAlignment="1" applyProtection="1">
      <alignment vertical="center"/>
    </xf>
    <xf numFmtId="5" fontId="12" fillId="4" borderId="15" xfId="1" applyNumberFormat="1" applyFont="1" applyFill="1" applyBorder="1" applyAlignment="1" applyProtection="1">
      <alignment vertical="center"/>
    </xf>
    <xf numFmtId="0" fontId="12" fillId="0" borderId="5" xfId="1" applyNumberFormat="1" applyFont="1" applyBorder="1" applyAlignment="1" applyProtection="1">
      <alignment horizontal="center" vertical="center"/>
    </xf>
    <xf numFmtId="44" fontId="12" fillId="4" borderId="5" xfId="1" applyFont="1" applyFill="1" applyBorder="1" applyAlignment="1" applyProtection="1">
      <alignment vertical="center"/>
    </xf>
    <xf numFmtId="0" fontId="12" fillId="8" borderId="0" xfId="0" applyFont="1" applyFill="1" applyAlignment="1" applyProtection="1">
      <alignment vertical="center"/>
    </xf>
    <xf numFmtId="165" fontId="12" fillId="0" borderId="0" xfId="1" applyNumberFormat="1" applyFont="1" applyAlignment="1" applyProtection="1">
      <alignment vertical="center"/>
    </xf>
    <xf numFmtId="165" fontId="18" fillId="0" borderId="0" xfId="1" applyNumberFormat="1" applyFont="1" applyAlignment="1" applyProtection="1">
      <alignment vertical="center"/>
    </xf>
    <xf numFmtId="0" fontId="12" fillId="0" borderId="0" xfId="1" applyNumberFormat="1" applyFont="1" applyAlignment="1" applyProtection="1">
      <alignment vertical="center" wrapText="1"/>
    </xf>
    <xf numFmtId="5" fontId="12" fillId="4" borderId="0" xfId="1" applyNumberFormat="1" applyFont="1" applyFill="1" applyAlignment="1" applyProtection="1">
      <alignment vertical="center"/>
    </xf>
    <xf numFmtId="6" fontId="18" fillId="0" borderId="0" xfId="1" applyNumberFormat="1" applyFont="1" applyAlignment="1" applyProtection="1">
      <alignment vertical="center"/>
    </xf>
    <xf numFmtId="0" fontId="12" fillId="0" borderId="0" xfId="1" applyNumberFormat="1" applyFont="1" applyAlignment="1" applyProtection="1">
      <alignment vertical="center"/>
    </xf>
    <xf numFmtId="0" fontId="10" fillId="0" borderId="0" xfId="0" applyFont="1" applyAlignment="1">
      <alignment vertical="center"/>
    </xf>
    <xf numFmtId="44" fontId="7" fillId="0" borderId="0" xfId="0" applyNumberFormat="1" applyFont="1" applyAlignment="1">
      <alignment vertical="center"/>
    </xf>
    <xf numFmtId="1" fontId="7" fillId="0" borderId="0" xfId="0" applyNumberFormat="1" applyFont="1" applyAlignment="1">
      <alignment horizontal="center" vertical="center"/>
    </xf>
    <xf numFmtId="7" fontId="35" fillId="0" borderId="0" xfId="1" applyNumberFormat="1" applyFont="1" applyAlignment="1">
      <alignment vertical="center"/>
    </xf>
    <xf numFmtId="165" fontId="7" fillId="0" borderId="0" xfId="1" applyNumberFormat="1" applyFont="1" applyAlignment="1">
      <alignment vertical="center"/>
    </xf>
    <xf numFmtId="165" fontId="34" fillId="0" borderId="0" xfId="1" applyNumberFormat="1" applyFont="1" applyAlignment="1">
      <alignment vertical="center"/>
    </xf>
    <xf numFmtId="0" fontId="12" fillId="0" borderId="2" xfId="0" applyFont="1" applyBorder="1" applyAlignment="1" applyProtection="1">
      <alignment vertical="center"/>
    </xf>
    <xf numFmtId="7" fontId="35" fillId="0" borderId="0" xfId="0" applyNumberFormat="1" applyFont="1" applyAlignment="1">
      <alignment vertical="center"/>
    </xf>
    <xf numFmtId="0" fontId="12" fillId="0" borderId="5" xfId="0" applyFont="1" applyBorder="1" applyAlignment="1" applyProtection="1">
      <alignment vertical="center"/>
    </xf>
    <xf numFmtId="0" fontId="34" fillId="0" borderId="0" xfId="0" applyFont="1" applyAlignment="1">
      <alignment vertical="center"/>
    </xf>
    <xf numFmtId="0" fontId="12" fillId="0" borderId="5" xfId="1" applyNumberFormat="1" applyFont="1" applyBorder="1" applyAlignment="1" applyProtection="1">
      <alignment vertical="center" wrapText="1"/>
    </xf>
    <xf numFmtId="44" fontId="35" fillId="0" borderId="0" xfId="1" applyFont="1" applyAlignment="1">
      <alignment vertical="center"/>
    </xf>
    <xf numFmtId="6" fontId="34" fillId="0" borderId="0" xfId="1" applyNumberFormat="1" applyFont="1" applyAlignment="1">
      <alignment vertical="center"/>
    </xf>
    <xf numFmtId="6" fontId="34" fillId="0" borderId="0" xfId="0" applyNumberFormat="1" applyFont="1" applyAlignment="1">
      <alignment vertical="center"/>
    </xf>
    <xf numFmtId="2" fontId="35" fillId="0" borderId="0" xfId="0" applyNumberFormat="1" applyFont="1" applyAlignment="1">
      <alignment horizontal="right" vertical="center"/>
    </xf>
    <xf numFmtId="5" fontId="12" fillId="4" borderId="6" xfId="1" applyNumberFormat="1" applyFont="1" applyFill="1" applyBorder="1" applyAlignment="1" applyProtection="1">
      <alignment vertical="center"/>
    </xf>
    <xf numFmtId="0" fontId="12" fillId="0" borderId="2" xfId="1" applyNumberFormat="1" applyFont="1" applyBorder="1" applyAlignment="1" applyProtection="1">
      <alignment vertical="center"/>
    </xf>
    <xf numFmtId="0" fontId="12" fillId="0" borderId="3" xfId="0" applyFont="1" applyBorder="1" applyAlignment="1" applyProtection="1">
      <alignment vertical="center"/>
    </xf>
    <xf numFmtId="5" fontId="12" fillId="0" borderId="15" xfId="1" applyNumberFormat="1" applyFont="1" applyBorder="1" applyAlignment="1" applyProtection="1">
      <alignment horizontal="right" vertical="center"/>
    </xf>
    <xf numFmtId="5" fontId="12" fillId="9" borderId="4" xfId="1" applyNumberFormat="1" applyFont="1" applyFill="1" applyBorder="1" applyAlignment="1" applyProtection="1">
      <alignment horizontal="right" vertical="center"/>
      <protection locked="0"/>
    </xf>
    <xf numFmtId="0" fontId="11" fillId="4" borderId="0" xfId="0" applyFont="1" applyFill="1" applyAlignment="1">
      <alignment horizontal="justify" vertical="center" wrapText="1"/>
    </xf>
    <xf numFmtId="0" fontId="11" fillId="4" borderId="0" xfId="0" applyFont="1" applyFill="1" applyAlignment="1" applyProtection="1">
      <alignment horizontal="center" vertical="center" wrapText="1"/>
    </xf>
    <xf numFmtId="49" fontId="11" fillId="4" borderId="0" xfId="0" applyNumberFormat="1" applyFont="1" applyFill="1" applyAlignment="1" applyProtection="1">
      <alignment horizontal="center" vertical="center" wrapText="1"/>
    </xf>
    <xf numFmtId="0" fontId="11" fillId="4" borderId="0" xfId="0" applyFont="1" applyFill="1" applyAlignment="1" applyProtection="1">
      <alignment horizontal="right" vertical="top"/>
    </xf>
    <xf numFmtId="0" fontId="12" fillId="9" borderId="4" xfId="0" applyFont="1" applyFill="1" applyBorder="1" applyAlignment="1" applyProtection="1">
      <alignment horizontal="center" vertical="center"/>
      <protection locked="0"/>
    </xf>
    <xf numFmtId="0" fontId="3" fillId="4" borderId="0" xfId="0" applyFont="1" applyFill="1" applyAlignment="1">
      <alignment horizontal="left"/>
    </xf>
    <xf numFmtId="0" fontId="11" fillId="4" borderId="0" xfId="0" applyFont="1" applyFill="1" applyAlignment="1" applyProtection="1">
      <alignment horizontal="left" vertical="center"/>
    </xf>
    <xf numFmtId="0" fontId="12" fillId="4" borderId="0" xfId="0" applyFont="1" applyFill="1" applyAlignment="1" applyProtection="1">
      <alignment horizontal="left" vertical="center"/>
    </xf>
    <xf numFmtId="0" fontId="50" fillId="4" borderId="0" xfId="0" applyFont="1" applyFill="1" applyAlignment="1">
      <alignment horizontal="left" vertical="center" wrapText="1"/>
    </xf>
    <xf numFmtId="0" fontId="12" fillId="4" borderId="0" xfId="0" applyFont="1" applyFill="1" applyAlignment="1">
      <alignment horizontal="justify" vertical="top" wrapText="1"/>
    </xf>
    <xf numFmtId="0" fontId="11" fillId="4" borderId="0" xfId="0" applyFont="1" applyFill="1"/>
    <xf numFmtId="0" fontId="11" fillId="4" borderId="0" xfId="0" applyFont="1" applyFill="1" applyAlignment="1" applyProtection="1">
      <alignment horizontal="left" vertical="center" wrapText="1"/>
    </xf>
    <xf numFmtId="0" fontId="12" fillId="4" borderId="0" xfId="0" applyFont="1" applyFill="1" applyAlignment="1" applyProtection="1">
      <alignment horizontal="center" vertical="center" wrapText="1"/>
    </xf>
    <xf numFmtId="0" fontId="11" fillId="4" borderId="0" xfId="0" applyFont="1" applyFill="1" applyAlignment="1" applyProtection="1">
      <alignment vertical="center" wrapText="1"/>
    </xf>
    <xf numFmtId="0" fontId="11" fillId="4" borderId="0" xfId="0" applyFont="1" applyFill="1" applyAlignment="1" applyProtection="1">
      <alignment vertical="center"/>
    </xf>
    <xf numFmtId="0" fontId="12" fillId="4" borderId="0" xfId="0" applyFont="1" applyFill="1" applyAlignment="1" applyProtection="1">
      <alignment vertical="center"/>
    </xf>
    <xf numFmtId="0" fontId="12" fillId="4" borderId="0" xfId="0" applyFont="1" applyFill="1" applyBorder="1" applyAlignment="1" applyProtection="1">
      <alignment horizontal="left" vertical="center"/>
    </xf>
    <xf numFmtId="0" fontId="17" fillId="4" borderId="0" xfId="0" applyFont="1" applyFill="1" applyAlignment="1" applyProtection="1">
      <alignment horizontal="justify" vertical="center"/>
    </xf>
    <xf numFmtId="0" fontId="12" fillId="4" borderId="0" xfId="0" applyFont="1" applyFill="1" applyBorder="1" applyAlignment="1" applyProtection="1">
      <alignment horizontal="center" vertical="center"/>
    </xf>
    <xf numFmtId="0" fontId="11" fillId="4" borderId="0" xfId="0" applyFont="1" applyFill="1" applyAlignment="1" applyProtection="1">
      <alignment horizontal="right" vertical="center"/>
    </xf>
    <xf numFmtId="0" fontId="27" fillId="4" borderId="0" xfId="0" applyFont="1" applyFill="1" applyAlignment="1" applyProtection="1">
      <alignment horizontal="right" vertical="center"/>
    </xf>
    <xf numFmtId="0" fontId="11" fillId="4"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wrapText="1"/>
    </xf>
    <xf numFmtId="0" fontId="11" fillId="4" borderId="0" xfId="0" applyFont="1" applyFill="1" applyAlignment="1" applyProtection="1">
      <alignment horizontal="center" vertical="center" wrapText="1"/>
    </xf>
    <xf numFmtId="0" fontId="0" fillId="4" borderId="0" xfId="0" applyFill="1" applyProtection="1"/>
    <xf numFmtId="0" fontId="11" fillId="4" borderId="0" xfId="0" applyFont="1" applyFill="1" applyAlignment="1" applyProtection="1">
      <alignment horizontal="left"/>
    </xf>
    <xf numFmtId="0" fontId="11" fillId="4" borderId="0" xfId="0" applyFont="1" applyFill="1" applyAlignment="1" applyProtection="1">
      <alignment horizontal="justify" vertical="center"/>
    </xf>
    <xf numFmtId="0" fontId="0" fillId="0" borderId="0" xfId="0" applyAlignment="1" applyProtection="1">
      <alignment horizontal="center"/>
    </xf>
    <xf numFmtId="0" fontId="22" fillId="0" borderId="0" xfId="0" applyFont="1" applyAlignment="1" applyProtection="1">
      <alignment horizontal="center"/>
    </xf>
    <xf numFmtId="0" fontId="23" fillId="0" borderId="0" xfId="0" applyFont="1" applyAlignment="1" applyProtection="1">
      <alignment horizontal="justify"/>
    </xf>
    <xf numFmtId="49" fontId="0" fillId="0" borderId="0" xfId="0" applyNumberFormat="1" applyAlignment="1" applyProtection="1">
      <alignment horizontal="center" vertical="top"/>
    </xf>
    <xf numFmtId="49" fontId="0" fillId="0" borderId="0" xfId="0" applyNumberFormat="1" applyAlignment="1" applyProtection="1">
      <alignment horizontal="center"/>
    </xf>
    <xf numFmtId="0" fontId="23" fillId="0" borderId="0" xfId="0" applyFont="1" applyAlignment="1" applyProtection="1">
      <alignment horizontal="justify" vertical="top"/>
    </xf>
    <xf numFmtId="0" fontId="0" fillId="0" borderId="0" xfId="0" applyAlignment="1" applyProtection="1">
      <alignment horizontal="justify" vertical="top"/>
    </xf>
    <xf numFmtId="0" fontId="0" fillId="0" borderId="0" xfId="0" applyAlignment="1" applyProtection="1">
      <alignment vertical="top"/>
    </xf>
    <xf numFmtId="0" fontId="23" fillId="4" borderId="0" xfId="0" applyFont="1" applyFill="1" applyAlignment="1" applyProtection="1">
      <alignment horizontal="left"/>
    </xf>
    <xf numFmtId="0" fontId="27" fillId="4" borderId="0" xfId="0" applyFont="1" applyFill="1" applyAlignment="1">
      <alignment vertical="center"/>
    </xf>
    <xf numFmtId="0" fontId="29" fillId="4" borderId="0" xfId="0" applyFont="1" applyFill="1" applyAlignment="1">
      <alignment horizontal="left" vertical="center"/>
    </xf>
    <xf numFmtId="49" fontId="27" fillId="4" borderId="0" xfId="0" applyNumberFormat="1" applyFont="1" applyFill="1" applyAlignment="1" applyProtection="1">
      <alignment vertical="center"/>
    </xf>
    <xf numFmtId="0" fontId="27" fillId="4" borderId="0" xfId="0" applyFont="1" applyFill="1" applyAlignment="1" applyProtection="1">
      <alignment vertical="center" wrapText="1"/>
    </xf>
    <xf numFmtId="49" fontId="29" fillId="4" borderId="0" xfId="0" applyNumberFormat="1" applyFont="1" applyFill="1" applyBorder="1" applyAlignment="1" applyProtection="1">
      <alignment vertical="center" wrapText="1"/>
    </xf>
    <xf numFmtId="0" fontId="29" fillId="4" borderId="0" xfId="0" applyFont="1" applyFill="1" applyBorder="1" applyAlignment="1" applyProtection="1">
      <alignment vertical="center" wrapText="1"/>
    </xf>
    <xf numFmtId="0" fontId="29" fillId="4" borderId="0" xfId="0" applyFont="1" applyFill="1" applyBorder="1" applyAlignment="1" applyProtection="1">
      <alignment horizontal="center" vertical="center" wrapText="1"/>
    </xf>
    <xf numFmtId="0" fontId="27" fillId="4" borderId="0" xfId="0" applyFont="1" applyFill="1" applyAlignment="1" applyProtection="1">
      <alignment horizontal="center" vertical="center" wrapText="1"/>
    </xf>
    <xf numFmtId="49" fontId="29" fillId="4" borderId="2" xfId="0" applyNumberFormat="1" applyFont="1" applyFill="1" applyBorder="1" applyAlignment="1" applyProtection="1">
      <alignment vertical="center" wrapText="1"/>
    </xf>
    <xf numFmtId="49" fontId="27" fillId="4" borderId="0" xfId="0" applyNumberFormat="1" applyFont="1" applyFill="1" applyBorder="1" applyAlignment="1" applyProtection="1">
      <alignment vertical="center"/>
    </xf>
    <xf numFmtId="0" fontId="27" fillId="4" borderId="0" xfId="0" applyFont="1" applyFill="1" applyBorder="1" applyAlignment="1" applyProtection="1">
      <alignment vertical="center" shrinkToFit="1"/>
    </xf>
    <xf numFmtId="0" fontId="27" fillId="9" borderId="4" xfId="0" applyFont="1" applyFill="1" applyBorder="1" applyAlignment="1" applyProtection="1">
      <alignment vertical="center" shrinkToFit="1"/>
    </xf>
    <xf numFmtId="0" fontId="27" fillId="4" borderId="0" xfId="0" applyFont="1" applyFill="1" applyAlignment="1" applyProtection="1">
      <alignment vertical="center" shrinkToFit="1"/>
    </xf>
    <xf numFmtId="0" fontId="27" fillId="4" borderId="0" xfId="0" applyFont="1" applyFill="1" applyBorder="1" applyAlignment="1" applyProtection="1">
      <alignment horizontal="center" vertical="center" shrinkToFit="1"/>
    </xf>
    <xf numFmtId="0" fontId="27" fillId="4" borderId="0" xfId="0" applyFont="1" applyFill="1" applyAlignment="1" applyProtection="1">
      <alignment horizontal="center" vertical="center" shrinkToFit="1"/>
    </xf>
    <xf numFmtId="49" fontId="29" fillId="4" borderId="0" xfId="0" applyNumberFormat="1" applyFont="1" applyFill="1" applyAlignment="1" applyProtection="1">
      <alignment vertical="center" wrapText="1"/>
    </xf>
    <xf numFmtId="0" fontId="27" fillId="15" borderId="4" xfId="0" applyFont="1" applyFill="1" applyBorder="1" applyAlignment="1" applyProtection="1">
      <alignment vertical="center" shrinkToFit="1"/>
    </xf>
    <xf numFmtId="0" fontId="27" fillId="4" borderId="3" xfId="0" applyFont="1" applyFill="1" applyBorder="1" applyAlignment="1" applyProtection="1">
      <alignment vertical="center"/>
    </xf>
    <xf numFmtId="49" fontId="29" fillId="4" borderId="0" xfId="0" applyNumberFormat="1" applyFont="1" applyFill="1" applyBorder="1" applyAlignment="1" applyProtection="1">
      <alignment horizontal="left" vertical="center" wrapText="1"/>
    </xf>
    <xf numFmtId="49" fontId="29" fillId="0" borderId="0" xfId="0" applyNumberFormat="1" applyFont="1" applyBorder="1" applyAlignment="1" applyProtection="1">
      <alignment horizontal="left" vertical="center" wrapText="1"/>
    </xf>
    <xf numFmtId="0" fontId="27" fillId="4" borderId="0" xfId="0" applyFont="1" applyFill="1" applyBorder="1" applyAlignment="1" applyProtection="1">
      <alignment vertical="center" wrapText="1"/>
    </xf>
    <xf numFmtId="49" fontId="29" fillId="4" borderId="0" xfId="0" applyNumberFormat="1" applyFont="1" applyFill="1" applyAlignment="1" applyProtection="1">
      <alignment vertical="center"/>
    </xf>
    <xf numFmtId="49" fontId="29" fillId="4" borderId="0" xfId="0" applyNumberFormat="1" applyFont="1" applyFill="1" applyBorder="1" applyAlignment="1" applyProtection="1">
      <alignment vertical="center"/>
    </xf>
    <xf numFmtId="49" fontId="29" fillId="4" borderId="2" xfId="0" applyNumberFormat="1" applyFont="1" applyFill="1" applyBorder="1" applyAlignment="1" applyProtection="1">
      <alignment vertical="center"/>
    </xf>
    <xf numFmtId="49" fontId="29" fillId="4" borderId="3" xfId="0" applyNumberFormat="1" applyFont="1" applyFill="1" applyBorder="1" applyAlignment="1" applyProtection="1">
      <alignment vertical="center" wrapText="1"/>
    </xf>
    <xf numFmtId="0" fontId="27" fillId="0" borderId="0" xfId="0" applyFont="1" applyBorder="1" applyAlignment="1" applyProtection="1">
      <alignment vertical="center"/>
    </xf>
    <xf numFmtId="0" fontId="27" fillId="4" borderId="3" xfId="0" applyFont="1" applyFill="1" applyBorder="1" applyAlignment="1" applyProtection="1">
      <alignment vertical="center" shrinkToFit="1"/>
    </xf>
    <xf numFmtId="49" fontId="29" fillId="4" borderId="3" xfId="0" applyNumberFormat="1" applyFont="1" applyFill="1" applyBorder="1" applyAlignment="1" applyProtection="1">
      <alignment vertical="center"/>
    </xf>
    <xf numFmtId="0" fontId="27" fillId="0" borderId="0" xfId="0" applyFont="1" applyAlignment="1" applyProtection="1">
      <alignment vertical="center"/>
    </xf>
    <xf numFmtId="0" fontId="27" fillId="4" borderId="0" xfId="0" applyFont="1" applyFill="1" applyBorder="1"/>
    <xf numFmtId="0" fontId="0" fillId="4" borderId="0" xfId="0" applyFill="1" applyAlignment="1">
      <alignment horizontal="center" vertical="center"/>
    </xf>
    <xf numFmtId="49" fontId="11" fillId="4" borderId="0" xfId="0" applyNumberFormat="1" applyFont="1" applyFill="1" applyAlignment="1" applyProtection="1">
      <alignment vertical="center"/>
    </xf>
    <xf numFmtId="0" fontId="0" fillId="4" borderId="0" xfId="0" applyFill="1" applyAlignment="1" applyProtection="1">
      <alignment horizontal="left" vertical="center"/>
    </xf>
    <xf numFmtId="0" fontId="0" fillId="4" borderId="0" xfId="0" applyFill="1" applyAlignment="1" applyProtection="1">
      <alignment horizontal="center" vertical="center"/>
    </xf>
    <xf numFmtId="0" fontId="0" fillId="4" borderId="0" xfId="0"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0" fillId="4" borderId="0" xfId="0" applyFill="1" applyBorder="1" applyAlignment="1" applyProtection="1">
      <alignment vertical="center"/>
    </xf>
    <xf numFmtId="0" fontId="11" fillId="4" borderId="4"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xf>
    <xf numFmtId="0" fontId="0" fillId="0" borderId="0" xfId="0" applyBorder="1" applyAlignment="1" applyProtection="1">
      <alignment horizontal="left" vertical="center" wrapText="1"/>
    </xf>
    <xf numFmtId="0" fontId="11" fillId="4" borderId="13" xfId="0" applyFont="1" applyFill="1" applyBorder="1" applyAlignment="1" applyProtection="1">
      <alignment horizontal="left" vertical="center" wrapText="1"/>
    </xf>
    <xf numFmtId="0" fontId="0" fillId="4" borderId="0" xfId="0" applyFill="1" applyBorder="1" applyAlignment="1" applyProtection="1">
      <alignment horizontal="center" vertical="center"/>
    </xf>
    <xf numFmtId="0" fontId="0" fillId="0" borderId="0" xfId="0" applyAlignment="1" applyProtection="1">
      <alignment horizontal="left" vertical="center" wrapText="1"/>
    </xf>
    <xf numFmtId="0" fontId="0" fillId="4" borderId="13" xfId="0" applyFill="1" applyBorder="1" applyAlignment="1" applyProtection="1">
      <alignment vertical="center"/>
    </xf>
    <xf numFmtId="0" fontId="11" fillId="4" borderId="0" xfId="0" applyFont="1" applyFill="1" applyBorder="1" applyAlignment="1" applyProtection="1">
      <alignment horizontal="center" vertical="center" wrapText="1"/>
    </xf>
    <xf numFmtId="0" fontId="0" fillId="4" borderId="0" xfId="0" applyFill="1" applyBorder="1" applyAlignment="1" applyProtection="1">
      <alignment horizontal="left" vertical="center"/>
    </xf>
    <xf numFmtId="0" fontId="0" fillId="0" borderId="0" xfId="0" applyAlignment="1" applyProtection="1">
      <alignment vertical="center"/>
    </xf>
    <xf numFmtId="0" fontId="7" fillId="4" borderId="0" xfId="0" applyFont="1" applyFill="1" applyAlignment="1" applyProtection="1">
      <alignment vertical="center"/>
    </xf>
    <xf numFmtId="0" fontId="8" fillId="4" borderId="0" xfId="0" applyFont="1" applyFill="1" applyBorder="1" applyAlignment="1" applyProtection="1"/>
    <xf numFmtId="0" fontId="46" fillId="4" borderId="0" xfId="0" applyFont="1" applyFill="1" applyAlignment="1" applyProtection="1"/>
    <xf numFmtId="0" fontId="21" fillId="4" borderId="0" xfId="0" applyFont="1" applyFill="1" applyAlignment="1" applyProtection="1"/>
    <xf numFmtId="0" fontId="12" fillId="0" borderId="0" xfId="0" applyFont="1" applyFill="1" applyBorder="1" applyAlignment="1" applyProtection="1">
      <alignment horizontal="right"/>
    </xf>
    <xf numFmtId="0" fontId="11" fillId="4" borderId="0" xfId="0" applyFont="1" applyFill="1" applyBorder="1" applyAlignment="1" applyProtection="1">
      <alignment horizontal="left"/>
    </xf>
    <xf numFmtId="0" fontId="11" fillId="4" borderId="0" xfId="0" applyFont="1" applyFill="1" applyBorder="1" applyAlignment="1" applyProtection="1"/>
    <xf numFmtId="0" fontId="9" fillId="4" borderId="0" xfId="0" applyFont="1" applyFill="1" applyBorder="1" applyAlignment="1" applyProtection="1"/>
    <xf numFmtId="0" fontId="21" fillId="4" borderId="0" xfId="0" applyFont="1" applyFill="1" applyBorder="1" applyAlignment="1" applyProtection="1"/>
    <xf numFmtId="0" fontId="12" fillId="4" borderId="0" xfId="0" applyFont="1" applyFill="1" applyAlignment="1" applyProtection="1">
      <alignment horizontal="left"/>
    </xf>
    <xf numFmtId="0" fontId="11" fillId="4" borderId="0" xfId="0" applyFont="1" applyFill="1" applyAlignment="1" applyProtection="1"/>
    <xf numFmtId="0" fontId="12" fillId="4" borderId="0" xfId="0" applyFont="1" applyFill="1" applyAlignment="1" applyProtection="1"/>
    <xf numFmtId="0" fontId="12" fillId="4" borderId="2" xfId="0" applyFont="1" applyFill="1" applyBorder="1" applyAlignment="1" applyProtection="1">
      <alignment horizontal="right"/>
    </xf>
    <xf numFmtId="0" fontId="8" fillId="4" borderId="0" xfId="0" applyFont="1" applyFill="1" applyAlignment="1" applyProtection="1"/>
    <xf numFmtId="0" fontId="7" fillId="9" borderId="2" xfId="0" applyFont="1" applyFill="1" applyBorder="1" applyAlignment="1" applyProtection="1">
      <alignment horizontal="left"/>
      <protection locked="0"/>
    </xf>
    <xf numFmtId="0" fontId="25" fillId="4" borderId="0" xfId="0" applyFont="1" applyFill="1" applyAlignment="1">
      <alignment horizontal="center" vertical="center" wrapText="1"/>
    </xf>
    <xf numFmtId="49" fontId="12" fillId="4" borderId="0" xfId="0" quotePrefix="1" applyNumberFormat="1" applyFont="1" applyFill="1" applyBorder="1" applyAlignment="1" applyProtection="1">
      <alignment horizontal="left" vertical="center"/>
    </xf>
    <xf numFmtId="0" fontId="12" fillId="4" borderId="0" xfId="0" applyFont="1" applyFill="1" applyBorder="1" applyAlignment="1" applyProtection="1">
      <alignment vertical="center"/>
      <protection locked="0"/>
    </xf>
    <xf numFmtId="0" fontId="37" fillId="4" borderId="0" xfId="0" applyFont="1" applyFill="1" applyBorder="1" applyAlignment="1" applyProtection="1">
      <alignment vertical="center" wrapText="1"/>
    </xf>
    <xf numFmtId="0" fontId="37"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protection locked="0"/>
    </xf>
    <xf numFmtId="0" fontId="12" fillId="4" borderId="0" xfId="0" applyFont="1" applyFill="1" applyBorder="1" applyAlignment="1" applyProtection="1">
      <alignment vertical="center" wrapText="1"/>
      <protection locked="0"/>
    </xf>
    <xf numFmtId="0" fontId="0" fillId="4" borderId="0" xfId="0" applyFill="1" applyAlignment="1" applyProtection="1">
      <alignment horizontal="center"/>
    </xf>
    <xf numFmtId="0" fontId="0" fillId="4" borderId="0" xfId="0" applyFill="1" applyProtection="1">
      <protection locked="0"/>
    </xf>
    <xf numFmtId="0" fontId="0" fillId="4" borderId="0" xfId="0" applyFill="1"/>
    <xf numFmtId="0" fontId="11" fillId="4" borderId="0" xfId="0" applyFont="1" applyFill="1" applyProtection="1">
      <protection locked="0"/>
    </xf>
    <xf numFmtId="0" fontId="29" fillId="4" borderId="4" xfId="0" applyFont="1" applyFill="1" applyBorder="1" applyAlignment="1" applyProtection="1">
      <alignment horizontal="center"/>
      <protection locked="0"/>
    </xf>
    <xf numFmtId="0" fontId="29" fillId="4" borderId="4" xfId="0" applyFont="1" applyFill="1" applyBorder="1" applyAlignment="1" applyProtection="1">
      <alignment horizontal="center" wrapText="1"/>
      <protection locked="0"/>
    </xf>
    <xf numFmtId="0" fontId="14" fillId="4" borderId="0" xfId="0" applyFont="1" applyFill="1" applyAlignment="1" applyProtection="1">
      <alignment vertical="center"/>
    </xf>
    <xf numFmtId="0" fontId="10" fillId="4" borderId="0" xfId="0" applyFont="1" applyFill="1" applyAlignment="1">
      <alignment vertical="center"/>
    </xf>
    <xf numFmtId="44" fontId="7" fillId="4" borderId="0" xfId="0" applyNumberFormat="1" applyFont="1" applyFill="1" applyAlignment="1">
      <alignment vertical="center"/>
    </xf>
    <xf numFmtId="1" fontId="12" fillId="4" borderId="4" xfId="0" applyNumberFormat="1" applyFont="1" applyFill="1" applyBorder="1" applyAlignment="1" applyProtection="1">
      <alignment horizontal="center" vertical="center"/>
    </xf>
    <xf numFmtId="1" fontId="7" fillId="4" borderId="0" xfId="0" applyNumberFormat="1" applyFont="1" applyFill="1" applyAlignment="1">
      <alignment horizontal="center" vertical="center"/>
    </xf>
    <xf numFmtId="7" fontId="35" fillId="4" borderId="0" xfId="1" applyNumberFormat="1" applyFont="1" applyFill="1" applyAlignment="1">
      <alignment vertical="center"/>
    </xf>
    <xf numFmtId="0" fontId="3" fillId="4" borderId="0" xfId="0" applyFont="1" applyFill="1" applyAlignment="1">
      <alignment vertical="center"/>
    </xf>
    <xf numFmtId="0" fontId="12" fillId="4" borderId="8"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165" fontId="11" fillId="4" borderId="4" xfId="0" applyNumberFormat="1" applyFont="1" applyFill="1" applyBorder="1" applyAlignment="1" applyProtection="1">
      <alignment horizontal="right" vertical="center"/>
    </xf>
    <xf numFmtId="0" fontId="3" fillId="4" borderId="0" xfId="0" applyFont="1" applyFill="1" applyAlignment="1">
      <alignment horizontal="centerContinuous"/>
    </xf>
    <xf numFmtId="0" fontId="5" fillId="4" borderId="0" xfId="0" applyFont="1" applyFill="1" applyAlignment="1">
      <alignment horizontal="centerContinuous"/>
    </xf>
    <xf numFmtId="7" fontId="3" fillId="4" borderId="0" xfId="0" applyNumberFormat="1" applyFont="1" applyFill="1" applyAlignment="1">
      <alignment horizontal="centerContinuous"/>
    </xf>
    <xf numFmtId="0" fontId="11" fillId="4" borderId="35" xfId="0" applyFont="1" applyFill="1" applyBorder="1" applyAlignment="1" applyProtection="1">
      <alignment vertical="center"/>
    </xf>
    <xf numFmtId="0" fontId="12" fillId="4" borderId="23"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33" xfId="0" applyFont="1" applyFill="1" applyBorder="1" applyAlignment="1" applyProtection="1">
      <alignment horizontal="center" vertical="center" wrapText="1"/>
    </xf>
    <xf numFmtId="44" fontId="11" fillId="4" borderId="33" xfId="1" applyFont="1" applyFill="1" applyBorder="1" applyAlignment="1" applyProtection="1">
      <alignment horizontal="right" vertical="center"/>
    </xf>
    <xf numFmtId="44" fontId="11" fillId="4" borderId="33" xfId="1" applyFont="1" applyFill="1" applyBorder="1" applyAlignment="1" applyProtection="1">
      <alignment vertical="center"/>
    </xf>
    <xf numFmtId="0" fontId="17" fillId="4" borderId="0" xfId="0" applyFont="1" applyFill="1" applyAlignment="1" applyProtection="1">
      <alignment horizontal="left" vertical="center"/>
      <protection locked="0"/>
    </xf>
    <xf numFmtId="0" fontId="12" fillId="4" borderId="8"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49" fontId="12" fillId="4" borderId="0" xfId="0" applyNumberFormat="1" applyFont="1" applyFill="1" applyAlignment="1">
      <alignment horizontal="left"/>
    </xf>
    <xf numFmtId="0" fontId="25" fillId="4" borderId="0" xfId="0" applyFont="1" applyFill="1" applyAlignment="1">
      <alignment horizontal="right"/>
    </xf>
    <xf numFmtId="0" fontId="11" fillId="4" borderId="0" xfId="0" applyFont="1" applyFill="1" applyAlignment="1">
      <alignment horizontal="right"/>
    </xf>
    <xf numFmtId="0" fontId="7" fillId="4" borderId="0" xfId="0" applyFont="1" applyFill="1"/>
    <xf numFmtId="0" fontId="61" fillId="4" borderId="0" xfId="0" applyFont="1" applyFill="1"/>
    <xf numFmtId="0" fontId="62" fillId="4" borderId="0" xfId="0" applyFont="1" applyFill="1"/>
    <xf numFmtId="0" fontId="62" fillId="4" borderId="0" xfId="0" applyFont="1" applyFill="1" applyAlignment="1">
      <alignment wrapText="1"/>
    </xf>
    <xf numFmtId="0" fontId="58" fillId="4" borderId="0" xfId="0" applyFont="1" applyFill="1"/>
    <xf numFmtId="0" fontId="63" fillId="4" borderId="0" xfId="0" applyFont="1" applyFill="1" applyAlignment="1">
      <alignment vertical="center"/>
    </xf>
    <xf numFmtId="0" fontId="27" fillId="4" borderId="0" xfId="0" applyFont="1" applyFill="1" applyAlignment="1" applyProtection="1">
      <alignment horizontal="center" vertical="center"/>
    </xf>
    <xf numFmtId="0" fontId="70" fillId="4" borderId="0" xfId="0" applyFont="1" applyFill="1" applyAlignment="1" applyProtection="1">
      <alignment horizontal="center" vertical="center"/>
    </xf>
    <xf numFmtId="0" fontId="29" fillId="4" borderId="0" xfId="0" applyFont="1" applyFill="1" applyAlignment="1" applyProtection="1">
      <alignment horizontal="center" vertical="center" wrapText="1"/>
    </xf>
    <xf numFmtId="0" fontId="27" fillId="0" borderId="0" xfId="0" applyFont="1" applyBorder="1" applyAlignment="1" applyProtection="1">
      <alignment horizontal="center" vertical="center"/>
    </xf>
    <xf numFmtId="0" fontId="27"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12" fillId="5" borderId="33" xfId="0" applyFont="1" applyFill="1" applyBorder="1" applyAlignment="1">
      <alignment horizontal="center" vertical="center" wrapText="1"/>
    </xf>
    <xf numFmtId="0" fontId="11" fillId="9" borderId="33" xfId="0" applyFont="1" applyFill="1" applyBorder="1" applyAlignment="1" applyProtection="1">
      <alignment horizontal="center" vertical="center"/>
      <protection locked="0"/>
    </xf>
    <xf numFmtId="0" fontId="11" fillId="9" borderId="38" xfId="0" applyFont="1" applyFill="1" applyBorder="1" applyAlignment="1" applyProtection="1">
      <alignment horizontal="center" vertical="center"/>
      <protection locked="0"/>
    </xf>
    <xf numFmtId="0" fontId="11" fillId="9" borderId="39" xfId="0" applyFont="1" applyFill="1" applyBorder="1" applyAlignment="1" applyProtection="1">
      <alignment horizontal="center" vertical="center"/>
      <protection locked="0"/>
    </xf>
    <xf numFmtId="49" fontId="12" fillId="9" borderId="0" xfId="0" applyNumberFormat="1" applyFont="1" applyFill="1" applyAlignment="1">
      <alignment horizontal="left"/>
    </xf>
    <xf numFmtId="0" fontId="12" fillId="9" borderId="8" xfId="0" applyFont="1" applyFill="1" applyBorder="1" applyAlignment="1" applyProtection="1">
      <alignment horizontal="center" vertical="center" wrapText="1"/>
      <protection locked="0"/>
    </xf>
    <xf numFmtId="165" fontId="11" fillId="4" borderId="4" xfId="0" applyNumberFormat="1" applyFont="1" applyFill="1" applyBorder="1" applyAlignment="1" applyProtection="1">
      <alignment vertical="center"/>
    </xf>
    <xf numFmtId="49" fontId="29" fillId="4" borderId="0" xfId="0" applyNumberFormat="1" applyFont="1" applyFill="1" applyBorder="1" applyAlignment="1" applyProtection="1">
      <alignment horizontal="left" vertical="center" wrapText="1"/>
    </xf>
    <xf numFmtId="0" fontId="11" fillId="4" borderId="0" xfId="0" applyFont="1" applyFill="1" applyAlignment="1" applyProtection="1">
      <alignment horizontal="left" vertical="top"/>
    </xf>
    <xf numFmtId="0" fontId="11" fillId="9" borderId="2" xfId="0" applyFont="1" applyFill="1" applyBorder="1" applyAlignment="1" applyProtection="1">
      <alignment horizontal="left" vertical="center"/>
      <protection locked="0"/>
    </xf>
    <xf numFmtId="0" fontId="11" fillId="4" borderId="0" xfId="0" applyFont="1" applyFill="1" applyAlignment="1" applyProtection="1">
      <alignment horizontal="left" vertical="center"/>
    </xf>
    <xf numFmtId="0" fontId="11" fillId="0" borderId="0" xfId="0" applyFont="1" applyAlignment="1" applyProtection="1">
      <alignment horizontal="left" vertical="center" wrapText="1"/>
    </xf>
    <xf numFmtId="0" fontId="12" fillId="4" borderId="0" xfId="0" applyFont="1" applyFill="1" applyAlignment="1" applyProtection="1">
      <alignment horizontal="left" vertical="center"/>
    </xf>
    <xf numFmtId="0" fontId="11" fillId="0" borderId="4" xfId="0" applyFont="1" applyBorder="1" applyAlignment="1" applyProtection="1">
      <alignment horizontal="center" vertical="center"/>
    </xf>
    <xf numFmtId="0" fontId="11" fillId="4" borderId="0" xfId="0" applyFont="1" applyFill="1" applyAlignment="1" applyProtection="1">
      <alignment horizontal="justify" vertical="center" wrapText="1"/>
    </xf>
    <xf numFmtId="0" fontId="11" fillId="4" borderId="0" xfId="0" applyFont="1" applyFill="1" applyAlignment="1" applyProtection="1">
      <alignment horizontal="left" vertical="center" wrapText="1"/>
    </xf>
    <xf numFmtId="0" fontId="0" fillId="4" borderId="0" xfId="0" applyFill="1" applyAlignment="1">
      <alignment vertical="center"/>
    </xf>
    <xf numFmtId="0" fontId="58" fillId="0" borderId="4" xfId="0" applyFont="1" applyBorder="1" applyAlignment="1">
      <alignment horizontal="left"/>
    </xf>
    <xf numFmtId="0" fontId="11" fillId="9" borderId="38" xfId="0" applyFont="1" applyFill="1" applyBorder="1" applyAlignment="1" applyProtection="1">
      <alignment horizontal="center" vertical="center" wrapText="1"/>
      <protection locked="0"/>
    </xf>
    <xf numFmtId="0" fontId="11" fillId="9" borderId="4" xfId="0"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26" fillId="4" borderId="0" xfId="0" applyFont="1" applyFill="1" applyAlignment="1" applyProtection="1">
      <alignment horizontal="center" vertical="center" wrapText="1"/>
    </xf>
    <xf numFmtId="42" fontId="11" fillId="4" borderId="0" xfId="1" applyNumberFormat="1" applyFont="1" applyFill="1" applyAlignment="1" applyProtection="1">
      <alignment horizontal="left" vertical="center" wrapText="1"/>
    </xf>
    <xf numFmtId="0" fontId="11" fillId="4" borderId="0" xfId="0" applyFont="1" applyFill="1" applyAlignment="1" applyProtection="1">
      <alignment vertical="center" wrapText="1"/>
    </xf>
    <xf numFmtId="0" fontId="11" fillId="0" borderId="11" xfId="0" applyFont="1" applyBorder="1" applyAlignment="1" applyProtection="1">
      <alignment horizontal="center" vertical="center"/>
    </xf>
    <xf numFmtId="49" fontId="12" fillId="4" borderId="0" xfId="0" applyNumberFormat="1" applyFont="1" applyFill="1" applyAlignment="1" applyProtection="1">
      <alignment horizontal="left" vertical="center"/>
    </xf>
    <xf numFmtId="0" fontId="11" fillId="4" borderId="7" xfId="0" applyFont="1" applyFill="1" applyBorder="1" applyAlignment="1" applyProtection="1">
      <alignment horizontal="left" vertical="center"/>
    </xf>
    <xf numFmtId="0" fontId="11" fillId="9" borderId="11"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wrapText="1"/>
    </xf>
    <xf numFmtId="0" fontId="11" fillId="9" borderId="2" xfId="0" applyFont="1" applyFill="1" applyBorder="1" applyAlignment="1" applyProtection="1">
      <alignment horizontal="center" vertical="center"/>
      <protection locked="0"/>
    </xf>
    <xf numFmtId="0" fontId="11" fillId="4" borderId="0" xfId="0" applyFont="1" applyFill="1" applyAlignment="1" applyProtection="1">
      <alignment vertical="center"/>
    </xf>
    <xf numFmtId="0" fontId="12" fillId="4" borderId="0" xfId="0" applyFont="1" applyFill="1" applyAlignment="1" applyProtection="1">
      <alignment vertical="center"/>
    </xf>
    <xf numFmtId="0" fontId="11" fillId="4" borderId="0" xfId="0" applyFont="1" applyFill="1" applyAlignment="1" applyProtection="1">
      <alignment horizontal="right" vertical="center"/>
    </xf>
    <xf numFmtId="0" fontId="11" fillId="9" borderId="4" xfId="0" applyFont="1" applyFill="1" applyBorder="1" applyAlignment="1" applyProtection="1">
      <alignment horizontal="center" vertical="center"/>
      <protection locked="0"/>
    </xf>
    <xf numFmtId="0" fontId="11" fillId="4" borderId="0" xfId="0" applyFont="1" applyFill="1" applyAlignment="1" applyProtection="1">
      <alignment horizontal="center" vertical="center"/>
    </xf>
    <xf numFmtId="1" fontId="11" fillId="9" borderId="4" xfId="0" applyNumberFormat="1" applyFont="1" applyFill="1" applyBorder="1" applyAlignment="1" applyProtection="1">
      <alignment horizontal="center" vertical="center"/>
      <protection locked="0"/>
    </xf>
    <xf numFmtId="0" fontId="12" fillId="4" borderId="7" xfId="0" applyFont="1" applyFill="1" applyBorder="1" applyAlignment="1" applyProtection="1">
      <alignment horizontal="left" vertical="center"/>
    </xf>
    <xf numFmtId="0" fontId="12" fillId="0" borderId="0" xfId="0" applyFont="1" applyAlignment="1">
      <alignment vertical="center"/>
    </xf>
    <xf numFmtId="0" fontId="12" fillId="4" borderId="4" xfId="0" applyFont="1" applyFill="1" applyBorder="1" applyAlignment="1" applyProtection="1">
      <alignment horizontal="center" vertical="center"/>
    </xf>
    <xf numFmtId="49" fontId="11" fillId="4" borderId="0" xfId="0" applyNumberFormat="1" applyFont="1" applyFill="1" applyAlignment="1" applyProtection="1">
      <alignment horizontal="left" vertical="center" wrapText="1"/>
    </xf>
    <xf numFmtId="0" fontId="11" fillId="4" borderId="4"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xf>
    <xf numFmtId="0" fontId="12" fillId="4" borderId="2" xfId="0" applyFont="1" applyFill="1" applyBorder="1" applyAlignment="1" applyProtection="1">
      <alignment horizontal="left" vertical="center" wrapText="1"/>
    </xf>
    <xf numFmtId="0" fontId="77" fillId="4" borderId="0" xfId="0" applyFont="1" applyFill="1" applyBorder="1" applyAlignment="1" applyProtection="1">
      <alignment horizontal="left" vertical="center" indent="2"/>
    </xf>
    <xf numFmtId="0" fontId="74" fillId="4" borderId="0" xfId="0" applyFont="1" applyFill="1" applyBorder="1" applyAlignment="1" applyProtection="1">
      <alignment horizontal="left" vertical="center" indent="1"/>
    </xf>
    <xf numFmtId="0" fontId="27" fillId="4" borderId="0" xfId="0" applyFont="1" applyFill="1" applyBorder="1" applyAlignment="1" applyProtection="1">
      <alignment horizontal="left" vertical="center" indent="1"/>
    </xf>
    <xf numFmtId="0" fontId="27" fillId="4" borderId="0" xfId="0" applyFont="1" applyFill="1" applyBorder="1" applyAlignment="1" applyProtection="1">
      <alignment horizontal="center" vertical="center" wrapText="1"/>
    </xf>
    <xf numFmtId="0" fontId="12" fillId="0" borderId="7" xfId="1" applyNumberFormat="1" applyFont="1" applyBorder="1" applyAlignment="1" applyProtection="1">
      <alignment horizontal="left" vertical="center"/>
    </xf>
    <xf numFmtId="0" fontId="12" fillId="0" borderId="5" xfId="1" applyNumberFormat="1" applyFont="1" applyBorder="1" applyAlignment="1" applyProtection="1">
      <alignment horizontal="left" vertical="center"/>
    </xf>
    <xf numFmtId="2" fontId="3" fillId="0" borderId="0" xfId="0" applyNumberFormat="1" applyFont="1" applyAlignment="1">
      <alignment vertical="center"/>
    </xf>
    <xf numFmtId="2" fontId="11" fillId="0" borderId="4" xfId="3" applyNumberFormat="1" applyFont="1" applyBorder="1" applyAlignment="1" applyProtection="1">
      <alignment horizontal="right" vertical="center"/>
    </xf>
    <xf numFmtId="167" fontId="27" fillId="9" borderId="4" xfId="0" applyNumberFormat="1" applyFont="1" applyFill="1" applyBorder="1" applyAlignment="1" applyProtection="1">
      <alignment vertical="center"/>
      <protection locked="0"/>
    </xf>
    <xf numFmtId="49" fontId="12" fillId="4" borderId="0" xfId="0" quotePrefix="1" applyNumberFormat="1" applyFont="1" applyFill="1" applyAlignment="1" applyProtection="1">
      <alignment horizontal="left" vertical="center" wrapText="1"/>
    </xf>
    <xf numFmtId="49" fontId="12" fillId="4" borderId="0" xfId="0" applyNumberFormat="1" applyFont="1" applyFill="1" applyAlignment="1" applyProtection="1">
      <alignment horizontal="center" vertical="center"/>
    </xf>
    <xf numFmtId="49" fontId="46" fillId="4" borderId="0" xfId="0" applyNumberFormat="1" applyFont="1" applyFill="1" applyAlignment="1">
      <alignment horizontal="justify" vertical="center"/>
    </xf>
    <xf numFmtId="49" fontId="46" fillId="4" borderId="0" xfId="0" applyNumberFormat="1" applyFont="1" applyFill="1" applyAlignment="1">
      <alignment horizontal="left" vertical="center"/>
    </xf>
    <xf numFmtId="49" fontId="46" fillId="4" borderId="0" xfId="0" applyNumberFormat="1" applyFont="1" applyFill="1" applyAlignment="1" applyProtection="1">
      <alignment horizontal="left" vertical="center"/>
    </xf>
    <xf numFmtId="49" fontId="46" fillId="4" borderId="0" xfId="0" applyNumberFormat="1" applyFont="1" applyFill="1" applyAlignment="1" applyProtection="1">
      <alignment vertical="center"/>
    </xf>
    <xf numFmtId="49" fontId="12" fillId="0" borderId="0" xfId="0" applyNumberFormat="1" applyFont="1" applyAlignment="1">
      <alignment horizontal="justify"/>
    </xf>
    <xf numFmtId="49" fontId="12" fillId="0" borderId="0" xfId="0" applyNumberFormat="1" applyFont="1" applyAlignment="1">
      <alignment horizontal="left" vertical="top"/>
    </xf>
    <xf numFmtId="49" fontId="3" fillId="4" borderId="0" xfId="0" applyNumberFormat="1" applyFont="1" applyFill="1"/>
    <xf numFmtId="49" fontId="12" fillId="4" borderId="0" xfId="0" applyNumberFormat="1" applyFont="1" applyFill="1"/>
    <xf numFmtId="49" fontId="12" fillId="0" borderId="0" xfId="0" applyNumberFormat="1" applyFont="1"/>
    <xf numFmtId="49" fontId="12" fillId="0" borderId="0" xfId="0" applyNumberFormat="1" applyFont="1" applyAlignment="1">
      <alignment vertical="center"/>
    </xf>
    <xf numFmtId="49" fontId="3" fillId="0" borderId="0" xfId="0" applyNumberFormat="1" applyFont="1"/>
    <xf numFmtId="49" fontId="11" fillId="0" borderId="0" xfId="0" applyNumberFormat="1" applyFont="1" applyAlignment="1" applyProtection="1">
      <alignment horizontal="center" vertical="center"/>
    </xf>
    <xf numFmtId="49" fontId="1" fillId="4" borderId="0" xfId="0" applyNumberFormat="1" applyFont="1" applyFill="1" applyAlignment="1" applyProtection="1">
      <alignment horizontal="center" vertical="center"/>
    </xf>
    <xf numFmtId="0" fontId="58" fillId="0" borderId="4" xfId="0" applyFont="1" applyBorder="1" applyAlignment="1">
      <alignment horizontal="left" wrapText="1"/>
    </xf>
    <xf numFmtId="14" fontId="50" fillId="9" borderId="4" xfId="0" applyNumberFormat="1" applyFont="1" applyFill="1" applyBorder="1" applyAlignment="1" applyProtection="1">
      <alignment vertical="center" wrapText="1"/>
      <protection locked="0"/>
    </xf>
    <xf numFmtId="1" fontId="11" fillId="9" borderId="4" xfId="0" applyNumberFormat="1" applyFont="1" applyFill="1" applyBorder="1" applyAlignment="1" applyProtection="1">
      <alignment horizontal="center" vertical="center" wrapText="1"/>
      <protection locked="0"/>
    </xf>
    <xf numFmtId="1" fontId="11" fillId="9" borderId="38" xfId="0" applyNumberFormat="1" applyFont="1" applyFill="1" applyBorder="1" applyAlignment="1" applyProtection="1">
      <alignment horizontal="center" vertical="center" wrapText="1"/>
      <protection locked="0"/>
    </xf>
    <xf numFmtId="1" fontId="11" fillId="9" borderId="2" xfId="0" applyNumberFormat="1" applyFont="1" applyFill="1" applyBorder="1" applyAlignment="1" applyProtection="1">
      <alignment horizontal="center" vertical="center"/>
      <protection locked="0"/>
    </xf>
    <xf numFmtId="0" fontId="42" fillId="4" borderId="0" xfId="0" applyFont="1" applyFill="1" applyAlignment="1" applyProtection="1">
      <alignment vertical="center"/>
    </xf>
    <xf numFmtId="0" fontId="42" fillId="0" borderId="0" xfId="0" applyFont="1" applyAlignment="1" applyProtection="1">
      <alignment vertical="center"/>
    </xf>
    <xf numFmtId="0" fontId="5" fillId="0" borderId="0" xfId="0" applyFont="1" applyAlignment="1" applyProtection="1">
      <alignment vertical="center"/>
    </xf>
    <xf numFmtId="0" fontId="42" fillId="4" borderId="1" xfId="0" applyFont="1" applyFill="1" applyBorder="1" applyAlignment="1" applyProtection="1">
      <alignment vertical="center"/>
    </xf>
    <xf numFmtId="0" fontId="42" fillId="0" borderId="1" xfId="0" applyFont="1" applyBorder="1" applyAlignment="1" applyProtection="1">
      <alignment vertical="center"/>
    </xf>
    <xf numFmtId="49" fontId="11" fillId="4" borderId="0" xfId="0" applyNumberFormat="1" applyFont="1" applyFill="1" applyAlignment="1" applyProtection="1">
      <alignment vertical="center" wrapText="1"/>
    </xf>
    <xf numFmtId="0" fontId="57" fillId="0" borderId="1" xfId="0" applyFont="1" applyBorder="1" applyAlignment="1" applyProtection="1">
      <alignment vertical="center"/>
    </xf>
    <xf numFmtId="0" fontId="5" fillId="0" borderId="0" xfId="0" applyFont="1" applyAlignment="1" applyProtection="1">
      <alignment vertical="center" wrapText="1"/>
    </xf>
    <xf numFmtId="0" fontId="12" fillId="0" borderId="0" xfId="0" applyFont="1" applyAlignment="1" applyProtection="1">
      <alignment vertical="center" wrapText="1"/>
    </xf>
    <xf numFmtId="0" fontId="5" fillId="0" borderId="0" xfId="2" applyAlignment="1" applyProtection="1">
      <alignment vertical="center"/>
    </xf>
    <xf numFmtId="167" fontId="11" fillId="4" borderId="11" xfId="0" applyNumberFormat="1" applyFont="1" applyFill="1" applyBorder="1" applyAlignment="1" applyProtection="1">
      <alignment horizontal="right" vertical="center"/>
    </xf>
    <xf numFmtId="167" fontId="11" fillId="9" borderId="4" xfId="0" applyNumberFormat="1" applyFont="1" applyFill="1" applyBorder="1" applyAlignment="1" applyProtection="1">
      <alignment horizontal="right" vertical="center"/>
    </xf>
    <xf numFmtId="49" fontId="12" fillId="4" borderId="0" xfId="0" applyNumberFormat="1" applyFont="1" applyFill="1" applyAlignment="1">
      <alignment horizontal="justify"/>
    </xf>
    <xf numFmtId="49" fontId="12" fillId="0" borderId="0" xfId="0" applyNumberFormat="1" applyFont="1" applyAlignment="1" applyProtection="1">
      <alignment horizontal="justify"/>
    </xf>
    <xf numFmtId="49" fontId="12" fillId="0" borderId="0" xfId="0" applyNumberFormat="1" applyFont="1" applyAlignment="1">
      <alignment horizontal="justify" vertical="center"/>
    </xf>
    <xf numFmtId="49" fontId="12" fillId="4" borderId="0" xfId="0" applyNumberFormat="1" applyFont="1" applyFill="1" applyAlignment="1">
      <alignment horizontal="justify" vertical="top"/>
    </xf>
    <xf numFmtId="0" fontId="12" fillId="4" borderId="0" xfId="0" applyFont="1" applyFill="1" applyAlignment="1">
      <alignment horizontal="right" vertical="top"/>
    </xf>
    <xf numFmtId="167" fontId="11" fillId="9" borderId="4" xfId="0" applyNumberFormat="1" applyFont="1" applyFill="1" applyBorder="1" applyAlignment="1" applyProtection="1">
      <alignment horizontal="right" vertical="center" wrapText="1"/>
      <protection locked="0"/>
    </xf>
    <xf numFmtId="167" fontId="11" fillId="9" borderId="4" xfId="1" applyNumberFormat="1" applyFont="1" applyFill="1" applyBorder="1" applyAlignment="1" applyProtection="1">
      <alignment horizontal="right" vertical="center" wrapText="1"/>
      <protection locked="0"/>
    </xf>
    <xf numFmtId="49" fontId="16" fillId="4" borderId="0" xfId="0" quotePrefix="1" applyNumberFormat="1" applyFont="1" applyFill="1" applyAlignment="1" applyProtection="1">
      <alignment horizontal="right" vertical="center" wrapText="1"/>
    </xf>
    <xf numFmtId="49" fontId="12" fillId="4" borderId="0" xfId="0" quotePrefix="1" applyNumberFormat="1" applyFont="1" applyFill="1" applyAlignment="1" applyProtection="1">
      <alignment horizontal="center" vertical="center"/>
    </xf>
    <xf numFmtId="49" fontId="12" fillId="4" borderId="0" xfId="0" applyNumberFormat="1" applyFont="1" applyFill="1" applyBorder="1" applyAlignment="1" applyProtection="1">
      <alignment horizontal="center" vertical="center"/>
    </xf>
    <xf numFmtId="165" fontId="11" fillId="0" borderId="4" xfId="0" applyNumberFormat="1" applyFont="1" applyBorder="1" applyAlignment="1" applyProtection="1">
      <alignment vertical="center"/>
    </xf>
    <xf numFmtId="165" fontId="11" fillId="11" borderId="4" xfId="0" applyNumberFormat="1" applyFont="1" applyFill="1" applyBorder="1" applyAlignment="1" applyProtection="1">
      <alignment vertical="center"/>
      <protection locked="0"/>
    </xf>
    <xf numFmtId="49" fontId="12" fillId="4" borderId="0" xfId="0" applyNumberFormat="1" applyFont="1" applyFill="1" applyAlignment="1" applyProtection="1">
      <alignment horizontal="right" vertical="center"/>
    </xf>
    <xf numFmtId="49" fontId="11" fillId="0" borderId="0" xfId="0" applyNumberFormat="1" applyFont="1" applyAlignment="1">
      <alignment horizontal="center" vertical="center"/>
    </xf>
    <xf numFmtId="49" fontId="12" fillId="0" borderId="0" xfId="0" applyNumberFormat="1" applyFont="1" applyAlignment="1">
      <alignment horizontal="center" vertical="center"/>
    </xf>
    <xf numFmtId="49" fontId="12" fillId="4" borderId="0" xfId="0" quotePrefix="1" applyNumberFormat="1" applyFont="1" applyFill="1" applyAlignment="1" applyProtection="1">
      <alignment horizontal="left" vertical="center"/>
    </xf>
    <xf numFmtId="49" fontId="12" fillId="4" borderId="0" xfId="0" quotePrefix="1" applyNumberFormat="1" applyFont="1" applyFill="1" applyAlignment="1" applyProtection="1">
      <alignment vertical="center"/>
    </xf>
    <xf numFmtId="0" fontId="12" fillId="14" borderId="0" xfId="0" applyFont="1" applyFill="1" applyAlignment="1" applyProtection="1">
      <alignment horizontal="right" vertical="center"/>
    </xf>
    <xf numFmtId="49" fontId="12" fillId="4" borderId="0" xfId="0" quotePrefix="1" applyNumberFormat="1" applyFont="1" applyFill="1" applyAlignment="1" applyProtection="1">
      <alignment horizontal="left"/>
      <protection locked="0"/>
    </xf>
    <xf numFmtId="0" fontId="23" fillId="0" borderId="0" xfId="0" applyFont="1" applyAlignment="1" applyProtection="1">
      <alignment vertical="center"/>
    </xf>
    <xf numFmtId="0" fontId="0" fillId="0" borderId="0" xfId="0" applyAlignment="1" applyProtection="1">
      <alignment horizontal="center" vertical="center"/>
    </xf>
    <xf numFmtId="0" fontId="23" fillId="0" borderId="0" xfId="0" applyFont="1" applyAlignment="1" applyProtection="1">
      <alignment horizontal="justify" vertical="center"/>
    </xf>
    <xf numFmtId="0" fontId="0" fillId="0" borderId="3" xfId="0" applyBorder="1" applyAlignment="1" applyProtection="1">
      <alignment horizontal="left" vertical="center"/>
    </xf>
    <xf numFmtId="0" fontId="79" fillId="9" borderId="4" xfId="0" applyFont="1" applyFill="1" applyBorder="1" applyAlignment="1" applyProtection="1">
      <alignment horizontal="center" vertical="center" wrapText="1"/>
      <protection locked="0"/>
    </xf>
    <xf numFmtId="0" fontId="79" fillId="9" borderId="4" xfId="0" applyFont="1" applyFill="1" applyBorder="1" applyAlignment="1" applyProtection="1">
      <alignment horizontal="center" vertical="center"/>
      <protection locked="0"/>
    </xf>
    <xf numFmtId="0" fontId="79" fillId="4" borderId="4" xfId="0" applyFont="1" applyFill="1" applyBorder="1" applyAlignment="1" applyProtection="1">
      <alignment horizontal="center" vertical="center" wrapText="1"/>
    </xf>
    <xf numFmtId="0" fontId="80" fillId="9" borderId="4"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xf>
    <xf numFmtId="0" fontId="79" fillId="9" borderId="6"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xf>
    <xf numFmtId="0" fontId="12" fillId="4" borderId="7" xfId="0" applyFont="1" applyFill="1" applyBorder="1" applyAlignment="1" applyProtection="1">
      <alignment vertical="center" wrapText="1"/>
    </xf>
    <xf numFmtId="0" fontId="79" fillId="9" borderId="4" xfId="0" applyFont="1" applyFill="1" applyBorder="1" applyAlignment="1" applyProtection="1">
      <alignment horizontal="center" vertical="center"/>
    </xf>
    <xf numFmtId="0" fontId="79" fillId="9" borderId="4" xfId="0" applyFont="1" applyFill="1" applyBorder="1" applyAlignment="1" applyProtection="1">
      <alignment horizontal="center" vertical="center" wrapText="1"/>
    </xf>
    <xf numFmtId="0" fontId="79" fillId="9" borderId="8" xfId="0" applyFont="1" applyFill="1" applyBorder="1" applyAlignment="1" applyProtection="1">
      <alignment horizontal="center" vertical="center" wrapText="1"/>
    </xf>
    <xf numFmtId="168" fontId="12" fillId="4" borderId="15" xfId="1" applyNumberFormat="1" applyFont="1" applyFill="1" applyBorder="1" applyAlignment="1" applyProtection="1">
      <alignment vertical="center"/>
    </xf>
    <xf numFmtId="2" fontId="12" fillId="4" borderId="4" xfId="0" applyNumberFormat="1" applyFont="1" applyFill="1" applyBorder="1" applyAlignment="1" applyProtection="1">
      <alignment horizontal="center" vertical="center"/>
    </xf>
    <xf numFmtId="39" fontId="12" fillId="4" borderId="6" xfId="1" applyNumberFormat="1" applyFont="1" applyFill="1" applyBorder="1" applyAlignment="1" applyProtection="1">
      <alignment horizontal="center" vertical="center"/>
    </xf>
    <xf numFmtId="2" fontId="12" fillId="0" borderId="4" xfId="1" applyNumberFormat="1" applyFont="1" applyBorder="1" applyAlignment="1" applyProtection="1">
      <alignment horizontal="center" vertical="center"/>
    </xf>
    <xf numFmtId="168" fontId="12" fillId="4" borderId="4" xfId="1" applyNumberFormat="1" applyFont="1" applyFill="1" applyBorder="1" applyAlignment="1" applyProtection="1">
      <alignment vertical="center"/>
    </xf>
    <xf numFmtId="168" fontId="12" fillId="0" borderId="0" xfId="1" applyNumberFormat="1" applyFont="1" applyAlignment="1" applyProtection="1">
      <alignment vertical="center"/>
    </xf>
    <xf numFmtId="168" fontId="12" fillId="4" borderId="0" xfId="1" applyNumberFormat="1" applyFont="1" applyFill="1" applyAlignment="1" applyProtection="1">
      <alignment vertical="center"/>
    </xf>
    <xf numFmtId="168" fontId="12" fillId="9" borderId="4" xfId="1" applyNumberFormat="1" applyFont="1" applyFill="1" applyBorder="1" applyAlignment="1" applyProtection="1">
      <alignment vertical="center"/>
      <protection locked="0"/>
    </xf>
    <xf numFmtId="5" fontId="12" fillId="0" borderId="2" xfId="1" applyNumberFormat="1" applyFont="1" applyBorder="1" applyAlignment="1" applyProtection="1">
      <alignment vertical="center"/>
    </xf>
    <xf numFmtId="5" fontId="12" fillId="0" borderId="5" xfId="1" applyNumberFormat="1" applyFont="1" applyBorder="1" applyAlignment="1" applyProtection="1">
      <alignment vertical="center"/>
    </xf>
    <xf numFmtId="5" fontId="12" fillId="0" borderId="5" xfId="1" applyNumberFormat="1" applyFont="1" applyBorder="1" applyAlignment="1" applyProtection="1">
      <alignment vertical="center" wrapText="1"/>
    </xf>
    <xf numFmtId="0" fontId="12" fillId="0" borderId="2" xfId="1" applyNumberFormat="1" applyFont="1" applyBorder="1" applyAlignment="1" applyProtection="1">
      <alignment horizontal="center" vertical="center"/>
    </xf>
    <xf numFmtId="5" fontId="81" fillId="4" borderId="2" xfId="1" applyNumberFormat="1" applyFont="1" applyFill="1" applyBorder="1" applyAlignment="1" applyProtection="1">
      <alignment horizontal="center" vertical="center"/>
    </xf>
    <xf numFmtId="5" fontId="81" fillId="4" borderId="15" xfId="1" applyNumberFormat="1" applyFont="1" applyFill="1" applyBorder="1" applyAlignment="1" applyProtection="1">
      <alignment vertical="center"/>
    </xf>
    <xf numFmtId="168" fontId="81" fillId="4" borderId="0" xfId="1" applyNumberFormat="1" applyFont="1" applyFill="1" applyAlignment="1" applyProtection="1">
      <alignment vertical="center"/>
    </xf>
    <xf numFmtId="44" fontId="7" fillId="0" borderId="0" xfId="1" applyFont="1" applyAlignment="1">
      <alignment vertical="center"/>
    </xf>
    <xf numFmtId="0" fontId="11" fillId="4" borderId="0" xfId="0" applyFont="1" applyFill="1" applyAlignment="1" applyProtection="1">
      <alignment horizontal="left" vertical="center"/>
    </xf>
    <xf numFmtId="0" fontId="12" fillId="4" borderId="0" xfId="0" applyFont="1" applyFill="1" applyAlignment="1" applyProtection="1">
      <alignment horizontal="left" vertical="center"/>
    </xf>
    <xf numFmtId="0" fontId="11" fillId="4" borderId="0" xfId="0" applyFont="1" applyFill="1" applyAlignment="1" applyProtection="1">
      <alignment vertical="center"/>
    </xf>
    <xf numFmtId="0" fontId="12" fillId="0" borderId="0" xfId="0" applyFont="1" applyAlignment="1">
      <alignment vertical="center"/>
    </xf>
    <xf numFmtId="0" fontId="12" fillId="4" borderId="0" xfId="0" applyFont="1" applyFill="1" applyAlignment="1" applyProtection="1">
      <alignment horizontal="left" vertical="center"/>
    </xf>
    <xf numFmtId="0" fontId="11" fillId="4" borderId="0" xfId="0" applyFont="1" applyFill="1" applyAlignment="1" applyProtection="1">
      <alignment vertical="center"/>
    </xf>
    <xf numFmtId="0" fontId="11" fillId="4" borderId="0" xfId="0" applyFont="1" applyFill="1" applyAlignment="1" applyProtection="1">
      <alignment horizontal="center" vertical="center"/>
    </xf>
    <xf numFmtId="0" fontId="12" fillId="0" borderId="0" xfId="0" applyFont="1" applyAlignment="1">
      <alignment vertical="center"/>
    </xf>
    <xf numFmtId="0" fontId="5" fillId="0" borderId="0" xfId="0" applyFont="1" applyFill="1" applyAlignment="1">
      <alignment horizontal="left"/>
    </xf>
    <xf numFmtId="0" fontId="62" fillId="0" borderId="0" xfId="0" applyFont="1" applyFill="1" applyAlignment="1">
      <alignment horizontal="left"/>
    </xf>
    <xf numFmtId="0" fontId="5" fillId="0" borderId="1" xfId="0" applyFont="1" applyFill="1" applyBorder="1" applyAlignment="1">
      <alignment horizontal="left" wrapText="1"/>
    </xf>
    <xf numFmtId="0" fontId="12" fillId="3" borderId="4" xfId="0" applyFont="1" applyFill="1" applyBorder="1" applyAlignment="1">
      <alignment horizontal="center" vertical="center" wrapText="1"/>
    </xf>
    <xf numFmtId="0" fontId="12" fillId="4" borderId="0" xfId="0" applyFont="1" applyFill="1" applyAlignment="1" applyProtection="1">
      <alignment horizontal="left" vertical="center"/>
    </xf>
    <xf numFmtId="0" fontId="50" fillId="4" borderId="0" xfId="0" applyFont="1" applyFill="1" applyAlignment="1" applyProtection="1">
      <alignment vertical="center" wrapText="1"/>
    </xf>
    <xf numFmtId="0" fontId="11" fillId="0" borderId="4" xfId="0" applyFont="1" applyBorder="1" applyAlignment="1">
      <alignment horizontal="left" wrapText="1"/>
    </xf>
    <xf numFmtId="0" fontId="11" fillId="4" borderId="0" xfId="0" applyFont="1" applyFill="1"/>
    <xf numFmtId="0" fontId="12" fillId="3" borderId="4"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1" fillId="0" borderId="10"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2" fillId="4" borderId="0" xfId="0" applyFont="1" applyFill="1" applyAlignment="1" applyProtection="1">
      <alignment vertical="center"/>
    </xf>
    <xf numFmtId="0" fontId="12" fillId="4" borderId="0" xfId="0" applyFont="1" applyFill="1" applyBorder="1" applyAlignment="1" applyProtection="1">
      <alignment horizontal="center" vertical="center"/>
    </xf>
    <xf numFmtId="0" fontId="11" fillId="9" borderId="4" xfId="0" applyFont="1" applyFill="1" applyBorder="1" applyAlignment="1" applyProtection="1">
      <alignment horizontal="center" vertical="center"/>
      <protection locked="0"/>
    </xf>
    <xf numFmtId="1" fontId="11" fillId="9" borderId="4" xfId="0" applyNumberFormat="1" applyFont="1" applyFill="1" applyBorder="1" applyAlignment="1" applyProtection="1">
      <alignment horizontal="center" vertical="center"/>
      <protection locked="0"/>
    </xf>
    <xf numFmtId="0" fontId="11" fillId="4" borderId="0" xfId="0" applyFont="1" applyFill="1" applyBorder="1" applyAlignment="1" applyProtection="1">
      <alignment vertical="center"/>
    </xf>
    <xf numFmtId="0" fontId="11" fillId="9" borderId="23" xfId="0" applyFont="1" applyFill="1" applyBorder="1" applyAlignment="1" applyProtection="1">
      <alignment horizontal="center" vertical="center"/>
      <protection locked="0"/>
    </xf>
    <xf numFmtId="0" fontId="11" fillId="0" borderId="34" xfId="0" applyFont="1" applyBorder="1" applyAlignment="1" applyProtection="1">
      <alignment horizontal="center" vertical="center"/>
    </xf>
    <xf numFmtId="0" fontId="11" fillId="0" borderId="38" xfId="0" applyFont="1" applyBorder="1" applyAlignment="1" applyProtection="1">
      <alignment horizontal="center" vertical="center"/>
    </xf>
    <xf numFmtId="0" fontId="12" fillId="4" borderId="0" xfId="0" applyFont="1" applyFill="1" applyBorder="1" applyAlignment="1" applyProtection="1">
      <alignment horizontal="center" vertical="center" wrapText="1"/>
    </xf>
    <xf numFmtId="0" fontId="56" fillId="4" borderId="0" xfId="4" applyFill="1" applyAlignment="1" applyProtection="1">
      <alignment vertical="center" wrapText="1"/>
    </xf>
    <xf numFmtId="0" fontId="12" fillId="3" borderId="8" xfId="0" applyFont="1" applyFill="1" applyBorder="1" applyAlignment="1" applyProtection="1">
      <alignment horizontal="center" vertical="center" wrapText="1"/>
    </xf>
    <xf numFmtId="0" fontId="11" fillId="9" borderId="5" xfId="0" applyFont="1" applyFill="1" applyBorder="1" applyAlignment="1" applyProtection="1">
      <alignment horizontal="center" vertical="center"/>
      <protection locked="0"/>
    </xf>
    <xf numFmtId="44" fontId="11" fillId="0" borderId="0" xfId="1" applyFont="1" applyBorder="1" applyAlignment="1" applyProtection="1">
      <alignment horizontal="right" vertical="center"/>
    </xf>
    <xf numFmtId="44" fontId="11" fillId="4" borderId="0" xfId="1" applyFont="1" applyFill="1" applyBorder="1" applyAlignment="1" applyProtection="1">
      <alignment horizontal="right" vertical="center"/>
    </xf>
    <xf numFmtId="165" fontId="11" fillId="4" borderId="0" xfId="0" applyNumberFormat="1" applyFont="1" applyFill="1" applyBorder="1" applyAlignment="1" applyProtection="1">
      <alignment horizontal="right" vertical="center"/>
    </xf>
    <xf numFmtId="165" fontId="11" fillId="0" borderId="0" xfId="0" applyNumberFormat="1" applyFont="1" applyBorder="1" applyAlignment="1" applyProtection="1">
      <alignment horizontal="right" vertical="center"/>
    </xf>
    <xf numFmtId="0" fontId="11" fillId="4" borderId="0" xfId="0" applyFont="1" applyFill="1" applyBorder="1" applyAlignment="1" applyProtection="1">
      <alignment horizontal="center" vertical="center"/>
      <protection locked="0"/>
    </xf>
    <xf numFmtId="0" fontId="11" fillId="4" borderId="0" xfId="0" applyFont="1" applyFill="1" applyAlignment="1" applyProtection="1">
      <alignment vertical="center"/>
    </xf>
    <xf numFmtId="0" fontId="12" fillId="9" borderId="2" xfId="0" applyFont="1" applyFill="1" applyBorder="1" applyAlignment="1" applyProtection="1">
      <alignment horizontal="left"/>
      <protection locked="0"/>
    </xf>
    <xf numFmtId="49" fontId="12" fillId="9" borderId="2" xfId="0" applyNumberFormat="1" applyFont="1" applyFill="1" applyBorder="1" applyAlignment="1" applyProtection="1">
      <alignment horizontal="center" vertical="center"/>
      <protection locked="0"/>
    </xf>
    <xf numFmtId="49" fontId="12" fillId="9" borderId="5" xfId="0" applyNumberFormat="1" applyFont="1" applyFill="1" applyBorder="1" applyAlignment="1" applyProtection="1">
      <alignment horizontal="center" vertical="center"/>
    </xf>
    <xf numFmtId="0" fontId="12" fillId="9" borderId="5" xfId="0" applyFont="1" applyFill="1" applyBorder="1" applyAlignment="1" applyProtection="1">
      <alignment horizontal="center" vertical="center"/>
    </xf>
    <xf numFmtId="0" fontId="12" fillId="9" borderId="2" xfId="0" applyFont="1" applyFill="1" applyBorder="1" applyAlignment="1" applyProtection="1">
      <alignment horizontal="center" vertical="center"/>
      <protection locked="0"/>
    </xf>
    <xf numFmtId="0" fontId="11" fillId="9" borderId="2" xfId="0" applyFont="1" applyFill="1" applyBorder="1" applyAlignment="1" applyProtection="1">
      <alignment horizontal="left" vertical="center"/>
      <protection locked="0"/>
    </xf>
    <xf numFmtId="0" fontId="11" fillId="4" borderId="0" xfId="0" applyFont="1" applyFill="1" applyBorder="1" applyAlignment="1">
      <alignment vertical="center"/>
    </xf>
    <xf numFmtId="167" fontId="12" fillId="4" borderId="4" xfId="1" applyNumberFormat="1" applyFont="1" applyFill="1" applyBorder="1" applyAlignment="1" applyProtection="1">
      <alignment horizontal="right" vertical="center" wrapText="1"/>
    </xf>
    <xf numFmtId="167" fontId="12" fillId="0" borderId="15" xfId="1" applyNumberFormat="1" applyFont="1" applyBorder="1" applyAlignment="1" applyProtection="1">
      <alignment horizontal="right" vertical="center" wrapText="1"/>
    </xf>
    <xf numFmtId="167" fontId="12" fillId="4" borderId="21" xfId="1" applyNumberFormat="1" applyFont="1" applyFill="1" applyBorder="1" applyAlignment="1" applyProtection="1">
      <alignment horizontal="right" vertical="center" wrapText="1"/>
    </xf>
    <xf numFmtId="167" fontId="12" fillId="4" borderId="22" xfId="1" applyNumberFormat="1" applyFont="1" applyFill="1" applyBorder="1" applyAlignment="1" applyProtection="1">
      <alignment horizontal="right" vertical="center" wrapText="1"/>
    </xf>
    <xf numFmtId="167" fontId="12" fillId="4" borderId="22" xfId="1" applyNumberFormat="1" applyFont="1" applyFill="1" applyBorder="1" applyAlignment="1" applyProtection="1">
      <alignment horizontal="right" vertical="center"/>
      <protection locked="0"/>
    </xf>
    <xf numFmtId="167" fontId="12" fillId="4" borderId="4" xfId="1" applyNumberFormat="1" applyFont="1" applyFill="1" applyBorder="1" applyAlignment="1" applyProtection="1">
      <alignment horizontal="right" vertical="center"/>
    </xf>
    <xf numFmtId="167" fontId="12" fillId="0" borderId="15" xfId="1" applyNumberFormat="1" applyFont="1" applyBorder="1" applyAlignment="1" applyProtection="1">
      <alignment horizontal="right" vertical="center"/>
    </xf>
    <xf numFmtId="167" fontId="12" fillId="4" borderId="21" xfId="1" applyNumberFormat="1" applyFont="1" applyFill="1" applyBorder="1" applyAlignment="1" applyProtection="1">
      <alignment horizontal="right" vertical="center"/>
    </xf>
    <xf numFmtId="167" fontId="12" fillId="4" borderId="22" xfId="1" applyNumberFormat="1" applyFont="1" applyFill="1" applyBorder="1" applyAlignment="1" applyProtection="1">
      <alignment horizontal="right" vertical="center"/>
    </xf>
    <xf numFmtId="0" fontId="12" fillId="3" borderId="8"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xf>
    <xf numFmtId="0" fontId="11" fillId="4" borderId="0" xfId="0" applyFont="1" applyFill="1" applyAlignment="1" applyProtection="1">
      <alignment horizontal="justify" vertical="center" wrapText="1"/>
    </xf>
    <xf numFmtId="0" fontId="11" fillId="4" borderId="0" xfId="0" applyFont="1" applyFill="1" applyAlignment="1" applyProtection="1">
      <alignment horizontal="left" vertical="center" wrapText="1"/>
    </xf>
    <xf numFmtId="0" fontId="11" fillId="4" borderId="0" xfId="0" applyFont="1" applyFill="1" applyAlignment="1">
      <alignment horizontal="justify" vertical="center" wrapText="1"/>
    </xf>
    <xf numFmtId="0" fontId="12" fillId="4" borderId="0" xfId="0" applyFont="1" applyFill="1" applyAlignment="1" applyProtection="1">
      <alignment horizontal="left" vertical="center" wrapText="1"/>
    </xf>
    <xf numFmtId="0" fontId="11" fillId="4" borderId="0" xfId="0" applyFont="1" applyFill="1" applyAlignment="1" applyProtection="1">
      <alignment vertical="center" wrapText="1"/>
    </xf>
    <xf numFmtId="0" fontId="11" fillId="4" borderId="0" xfId="0" applyFont="1" applyFill="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vertical="center"/>
    </xf>
    <xf numFmtId="0" fontId="11" fillId="4" borderId="0" xfId="0" applyFont="1" applyFill="1" applyAlignment="1" applyProtection="1">
      <alignment horizontal="right" vertical="center" wrapText="1"/>
    </xf>
    <xf numFmtId="0" fontId="32" fillId="4" borderId="0" xfId="0" applyFont="1" applyFill="1" applyAlignment="1" applyProtection="1">
      <alignment horizontal="left" vertical="center" wrapText="1"/>
    </xf>
    <xf numFmtId="0" fontId="12" fillId="4" borderId="0" xfId="0" applyFont="1" applyFill="1" applyAlignment="1" applyProtection="1">
      <alignment horizontal="justify" vertical="center" wrapText="1"/>
    </xf>
    <xf numFmtId="0" fontId="11" fillId="4" borderId="0" xfId="0" applyFont="1" applyFill="1" applyBorder="1" applyAlignment="1" applyProtection="1">
      <alignment horizontal="center" vertical="center" wrapText="1"/>
    </xf>
    <xf numFmtId="0" fontId="11" fillId="9" borderId="4" xfId="0" applyFont="1" applyFill="1" applyBorder="1" applyAlignment="1" applyProtection="1">
      <alignment horizontal="center" vertical="center"/>
      <protection locked="0"/>
    </xf>
    <xf numFmtId="0" fontId="36" fillId="4" borderId="24" xfId="0" applyFont="1" applyFill="1" applyBorder="1" applyAlignment="1">
      <alignment horizontal="center" vertical="center"/>
    </xf>
    <xf numFmtId="0" fontId="36" fillId="4" borderId="25" xfId="0" applyFont="1" applyFill="1" applyBorder="1" applyAlignment="1">
      <alignment horizontal="center" vertical="center"/>
    </xf>
    <xf numFmtId="0" fontId="36" fillId="4" borderId="26" xfId="0" applyFont="1" applyFill="1" applyBorder="1" applyAlignment="1">
      <alignment horizontal="center" vertical="center"/>
    </xf>
    <xf numFmtId="0" fontId="36" fillId="4" borderId="27" xfId="0" applyFont="1" applyFill="1" applyBorder="1" applyAlignment="1">
      <alignment horizontal="center" vertical="center"/>
    </xf>
    <xf numFmtId="0" fontId="36" fillId="4" borderId="28" xfId="0" applyFont="1" applyFill="1" applyBorder="1" applyAlignment="1">
      <alignment horizontal="center" vertical="center"/>
    </xf>
    <xf numFmtId="0" fontId="36" fillId="4" borderId="19" xfId="0" applyFont="1" applyFill="1" applyBorder="1" applyAlignment="1">
      <alignment horizontal="center" vertical="center"/>
    </xf>
    <xf numFmtId="0" fontId="12" fillId="9" borderId="4" xfId="0" applyFont="1" applyFill="1" applyBorder="1" applyAlignment="1" applyProtection="1">
      <alignment horizontal="center" vertical="center"/>
      <protection locked="0"/>
    </xf>
    <xf numFmtId="0" fontId="12"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4" borderId="3" xfId="0" applyFont="1" applyFill="1" applyBorder="1" applyAlignment="1">
      <alignment horizontal="left"/>
    </xf>
    <xf numFmtId="0" fontId="12" fillId="4" borderId="12" xfId="0" applyFont="1" applyFill="1" applyBorder="1" applyAlignment="1">
      <alignment horizontal="left"/>
    </xf>
    <xf numFmtId="166" fontId="12" fillId="4" borderId="7" xfId="3" applyNumberFormat="1" applyFont="1" applyFill="1" applyBorder="1" applyAlignment="1">
      <alignment horizontal="left"/>
    </xf>
    <xf numFmtId="166" fontId="12" fillId="4" borderId="11" xfId="3" applyNumberFormat="1" applyFont="1" applyFill="1" applyBorder="1" applyAlignment="1">
      <alignment horizontal="left"/>
    </xf>
    <xf numFmtId="166" fontId="12" fillId="9" borderId="4" xfId="3" applyNumberFormat="1" applyFont="1" applyFill="1" applyBorder="1" applyAlignment="1" applyProtection="1">
      <alignment horizontal="center" vertical="center"/>
      <protection locked="0"/>
    </xf>
    <xf numFmtId="0" fontId="11" fillId="9"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xf>
    <xf numFmtId="0" fontId="11" fillId="0" borderId="3" xfId="0" applyFont="1" applyBorder="1" applyAlignment="1" applyProtection="1">
      <alignment horizontal="left" vertical="center"/>
    </xf>
    <xf numFmtId="0" fontId="12" fillId="4" borderId="0" xfId="0" applyFont="1" applyFill="1" applyAlignment="1">
      <alignment horizontal="left" vertical="justify" wrapText="1"/>
    </xf>
    <xf numFmtId="174" fontId="11" fillId="9" borderId="2" xfId="0" applyNumberFormat="1" applyFont="1" applyFill="1" applyBorder="1" applyAlignment="1" applyProtection="1">
      <alignment horizontal="left" vertical="center"/>
      <protection locked="0"/>
    </xf>
    <xf numFmtId="0" fontId="11" fillId="4" borderId="3" xfId="0" applyFont="1" applyFill="1" applyBorder="1" applyAlignment="1">
      <alignment horizontal="left" vertical="center"/>
    </xf>
    <xf numFmtId="0" fontId="11" fillId="9" borderId="2" xfId="0" applyFont="1" applyFill="1" applyBorder="1" applyAlignment="1" applyProtection="1">
      <alignment vertical="center"/>
      <protection locked="0"/>
    </xf>
    <xf numFmtId="0" fontId="11" fillId="0" borderId="3" xfId="0" applyFont="1" applyBorder="1" applyAlignment="1">
      <alignment horizontal="left" vertical="center"/>
    </xf>
    <xf numFmtId="0" fontId="12" fillId="4" borderId="0" xfId="0" applyFont="1" applyFill="1" applyAlignment="1">
      <alignment horizontal="left" vertical="center"/>
    </xf>
    <xf numFmtId="0" fontId="4" fillId="4" borderId="0" xfId="0" applyFont="1" applyFill="1" applyAlignment="1">
      <alignment horizontal="left"/>
    </xf>
    <xf numFmtId="0" fontId="3" fillId="4" borderId="0" xfId="0" applyFont="1" applyFill="1" applyAlignment="1">
      <alignment horizontal="left"/>
    </xf>
    <xf numFmtId="0" fontId="12" fillId="0" borderId="0" xfId="0" applyFont="1" applyAlignment="1" applyProtection="1">
      <alignment horizontal="left" vertical="center"/>
    </xf>
    <xf numFmtId="0" fontId="11" fillId="4" borderId="0" xfId="0" applyFont="1" applyFill="1" applyAlignment="1" applyProtection="1">
      <alignment horizontal="left" vertical="center"/>
    </xf>
    <xf numFmtId="0" fontId="11" fillId="11" borderId="2" xfId="0" applyFont="1" applyFill="1" applyBorder="1" applyAlignment="1" applyProtection="1">
      <alignment horizontal="left" vertical="center"/>
      <protection locked="0"/>
    </xf>
    <xf numFmtId="0" fontId="11" fillId="0" borderId="0" xfId="0" applyFont="1" applyAlignment="1" applyProtection="1">
      <alignment horizontal="left" vertical="center" wrapText="1"/>
    </xf>
    <xf numFmtId="0" fontId="12" fillId="4" borderId="0" xfId="0" applyFont="1" applyFill="1" applyAlignment="1" applyProtection="1">
      <alignment horizontal="left" vertical="center"/>
    </xf>
    <xf numFmtId="0" fontId="12" fillId="4" borderId="0" xfId="0" applyFont="1" applyFill="1" applyAlignment="1" applyProtection="1">
      <alignment horizontal="center" vertical="center" wrapText="1"/>
    </xf>
    <xf numFmtId="0" fontId="56" fillId="4" borderId="0" xfId="4" applyFill="1" applyAlignment="1" applyProtection="1">
      <alignment horizontal="center" vertical="center"/>
    </xf>
    <xf numFmtId="0" fontId="11" fillId="4" borderId="0" xfId="0" applyFont="1" applyFill="1" applyAlignment="1" applyProtection="1">
      <alignment horizontal="center" vertical="center" wrapText="1"/>
    </xf>
    <xf numFmtId="0" fontId="27" fillId="4" borderId="0" xfId="0" applyFont="1" applyFill="1" applyBorder="1" applyAlignment="1" applyProtection="1">
      <alignment horizontal="center" vertical="center" wrapText="1"/>
    </xf>
    <xf numFmtId="0" fontId="11" fillId="11" borderId="4" xfId="0" applyFont="1" applyFill="1" applyBorder="1" applyAlignment="1" applyProtection="1">
      <alignment horizontal="center" vertical="center"/>
      <protection locked="0"/>
    </xf>
    <xf numFmtId="0" fontId="11" fillId="0" borderId="4" xfId="0" applyFont="1" applyBorder="1" applyAlignment="1" applyProtection="1">
      <alignment horizontal="center" vertical="center"/>
    </xf>
    <xf numFmtId="167" fontId="11" fillId="9" borderId="4" xfId="0" applyNumberFormat="1" applyFont="1" applyFill="1" applyBorder="1" applyAlignment="1" applyProtection="1">
      <alignment horizontal="center" vertical="center"/>
      <protection locked="0"/>
    </xf>
    <xf numFmtId="0" fontId="54" fillId="4" borderId="0" xfId="0" applyFont="1" applyFill="1" applyAlignment="1" applyProtection="1">
      <alignment horizontal="left" vertical="center" wrapText="1"/>
    </xf>
    <xf numFmtId="0" fontId="0" fillId="4" borderId="0" xfId="0" applyFill="1" applyAlignment="1" applyProtection="1">
      <alignment horizontal="left" vertical="center" wrapText="1" indent="2"/>
    </xf>
    <xf numFmtId="0" fontId="12" fillId="0" borderId="4" xfId="0" applyFont="1" applyBorder="1" applyAlignment="1" applyProtection="1">
      <alignment horizontal="center" vertical="center"/>
    </xf>
    <xf numFmtId="0" fontId="12" fillId="0" borderId="4" xfId="0" applyFont="1" applyBorder="1" applyAlignment="1" applyProtection="1">
      <alignment horizontal="center" vertical="center" wrapText="1"/>
    </xf>
    <xf numFmtId="0" fontId="11" fillId="4" borderId="0" xfId="0" applyFont="1" applyFill="1" applyAlignment="1" applyProtection="1">
      <alignment horizontal="justify" vertical="center" wrapText="1"/>
    </xf>
    <xf numFmtId="0" fontId="11" fillId="4" borderId="0" xfId="0" applyFont="1" applyFill="1" applyAlignment="1" applyProtection="1">
      <alignment horizontal="left" vertical="center" wrapText="1"/>
    </xf>
    <xf numFmtId="0" fontId="69" fillId="4" borderId="0" xfId="0" applyFont="1" applyFill="1" applyAlignment="1">
      <alignment horizontal="left" vertical="center" wrapText="1"/>
    </xf>
    <xf numFmtId="0" fontId="50" fillId="4" borderId="0" xfId="0" applyFont="1" applyFill="1" applyAlignment="1">
      <alignment horizontal="left" vertical="center" wrapText="1"/>
    </xf>
    <xf numFmtId="0" fontId="46" fillId="4" borderId="0" xfId="0" applyFont="1" applyFill="1" applyAlignment="1" applyProtection="1">
      <alignment horizontal="left" vertical="center"/>
    </xf>
    <xf numFmtId="0" fontId="50" fillId="4" borderId="0" xfId="0" applyFont="1" applyFill="1" applyAlignment="1">
      <alignment horizontal="justify" vertical="center" wrapText="1"/>
    </xf>
    <xf numFmtId="0" fontId="46" fillId="4" borderId="0" xfId="0" applyFont="1" applyFill="1" applyAlignment="1">
      <alignment horizontal="left" vertical="center" wrapText="1"/>
    </xf>
    <xf numFmtId="0" fontId="50" fillId="4" borderId="0" xfId="0" applyFont="1" applyFill="1" applyAlignment="1" applyProtection="1">
      <alignment horizontal="left" vertical="center"/>
    </xf>
    <xf numFmtId="0" fontId="50" fillId="4" borderId="0" xfId="0" applyFont="1" applyFill="1" applyAlignment="1" applyProtection="1">
      <alignment horizontal="justify" vertical="center" wrapText="1"/>
    </xf>
    <xf numFmtId="0" fontId="50" fillId="4" borderId="0" xfId="0" applyFont="1" applyFill="1" applyAlignment="1" applyProtection="1">
      <alignment horizontal="left" vertical="center" wrapText="1"/>
    </xf>
    <xf numFmtId="0" fontId="50" fillId="4" borderId="0" xfId="0" applyFont="1" applyFill="1" applyAlignment="1" applyProtection="1">
      <alignment vertical="center" wrapText="1"/>
    </xf>
    <xf numFmtId="0" fontId="56" fillId="4" borderId="0" xfId="4" applyFill="1" applyAlignment="1" applyProtection="1">
      <alignment horizontal="left" vertical="center" wrapText="1"/>
    </xf>
    <xf numFmtId="0" fontId="0" fillId="0" borderId="0" xfId="0" applyFill="1"/>
    <xf numFmtId="0" fontId="46" fillId="0" borderId="0" xfId="0" applyFont="1" applyAlignment="1">
      <alignment horizontal="left" vertical="center" wrapText="1"/>
    </xf>
    <xf numFmtId="0" fontId="56" fillId="4" borderId="0" xfId="4" applyFill="1" applyAlignment="1">
      <alignment horizontal="center" vertical="center" wrapText="1"/>
    </xf>
    <xf numFmtId="0" fontId="70" fillId="0" borderId="0" xfId="0" applyFont="1" applyFill="1" applyAlignment="1">
      <alignment vertical="center"/>
    </xf>
    <xf numFmtId="0" fontId="56" fillId="4" borderId="0" xfId="4" applyFill="1" applyAlignment="1">
      <alignment vertical="center"/>
    </xf>
    <xf numFmtId="0" fontId="0" fillId="4" borderId="0" xfId="0" applyFill="1" applyAlignment="1">
      <alignment vertical="center"/>
    </xf>
    <xf numFmtId="0" fontId="50" fillId="0" borderId="0" xfId="0" applyFont="1" applyAlignment="1">
      <alignment horizontal="left" vertical="center" wrapText="1"/>
    </xf>
    <xf numFmtId="0" fontId="11" fillId="4" borderId="10" xfId="0" applyFont="1" applyFill="1" applyBorder="1" applyAlignment="1">
      <alignment horizontal="left" wrapText="1"/>
    </xf>
    <xf numFmtId="0" fontId="11" fillId="4" borderId="2" xfId="0" applyFont="1" applyFill="1" applyBorder="1" applyAlignment="1">
      <alignment horizontal="left" wrapText="1"/>
    </xf>
    <xf numFmtId="0" fontId="11" fillId="4" borderId="14" xfId="0" applyFont="1" applyFill="1" applyBorder="1" applyAlignment="1">
      <alignment horizontal="left" wrapText="1"/>
    </xf>
    <xf numFmtId="0" fontId="11" fillId="4" borderId="9"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56" fillId="4" borderId="1" xfId="4" applyFill="1" applyBorder="1" applyAlignment="1" applyProtection="1">
      <alignment horizontal="left" wrapText="1"/>
      <protection locked="0"/>
    </xf>
    <xf numFmtId="0" fontId="11" fillId="4" borderId="0" xfId="0" applyFont="1" applyFill="1" applyBorder="1" applyAlignment="1" applyProtection="1">
      <alignment horizontal="left" wrapText="1"/>
      <protection locked="0"/>
    </xf>
    <xf numFmtId="0" fontId="11" fillId="4" borderId="13" xfId="0" applyFont="1" applyFill="1" applyBorder="1" applyAlignment="1" applyProtection="1">
      <alignment horizontal="left" wrapText="1"/>
      <protection locked="0"/>
    </xf>
    <xf numFmtId="0" fontId="0" fillId="4" borderId="0" xfId="0" applyFill="1" applyBorder="1" applyAlignment="1">
      <alignment horizontal="center" wrapText="1"/>
    </xf>
    <xf numFmtId="0" fontId="59" fillId="3" borderId="7" xfId="0" applyFont="1" applyFill="1" applyBorder="1" applyAlignment="1">
      <alignment horizontal="center"/>
    </xf>
    <xf numFmtId="0" fontId="59" fillId="3" borderId="5" xfId="0" applyFont="1" applyFill="1" applyBorder="1" applyAlignment="1">
      <alignment horizontal="center"/>
    </xf>
    <xf numFmtId="0" fontId="59" fillId="3" borderId="11" xfId="0" applyFont="1" applyFill="1" applyBorder="1" applyAlignment="1">
      <alignment horizontal="center"/>
    </xf>
    <xf numFmtId="14" fontId="58" fillId="9" borderId="7" xfId="0" applyNumberFormat="1" applyFont="1" applyFill="1" applyBorder="1" applyAlignment="1" applyProtection="1">
      <alignment horizontal="center" vertical="center"/>
      <protection locked="0"/>
    </xf>
    <xf numFmtId="14" fontId="58" fillId="9" borderId="5" xfId="0" applyNumberFormat="1" applyFont="1" applyFill="1" applyBorder="1" applyAlignment="1" applyProtection="1">
      <alignment horizontal="center" vertical="center"/>
      <protection locked="0"/>
    </xf>
    <xf numFmtId="14" fontId="58" fillId="9" borderId="11" xfId="0" applyNumberFormat="1" applyFont="1" applyFill="1" applyBorder="1" applyAlignment="1" applyProtection="1">
      <alignment horizontal="center" vertical="center"/>
      <protection locked="0"/>
    </xf>
    <xf numFmtId="14" fontId="58" fillId="9" borderId="4" xfId="0" applyNumberFormat="1" applyFont="1" applyFill="1" applyBorder="1" applyAlignment="1" applyProtection="1">
      <alignment horizontal="center" vertical="center"/>
      <protection locked="0"/>
    </xf>
    <xf numFmtId="0" fontId="11" fillId="0" borderId="7" xfId="0" applyFont="1" applyBorder="1" applyAlignment="1">
      <alignment horizontal="left"/>
    </xf>
    <xf numFmtId="0" fontId="11" fillId="0" borderId="5" xfId="0" applyFont="1" applyBorder="1" applyAlignment="1">
      <alignment horizontal="left"/>
    </xf>
    <xf numFmtId="0" fontId="11" fillId="0" borderId="11" xfId="0" applyFont="1" applyBorder="1" applyAlignment="1">
      <alignment horizontal="left"/>
    </xf>
    <xf numFmtId="0" fontId="58" fillId="0" borderId="4" xfId="0" applyFont="1" applyBorder="1" applyAlignment="1">
      <alignment horizontal="left"/>
    </xf>
    <xf numFmtId="0" fontId="64" fillId="0" borderId="0" xfId="0" applyFont="1" applyAlignment="1">
      <alignment horizontal="center"/>
    </xf>
    <xf numFmtId="0" fontId="59" fillId="0" borderId="0" xfId="0" applyFont="1" applyAlignment="1">
      <alignment horizontal="left" vertical="top" wrapText="1"/>
    </xf>
    <xf numFmtId="0" fontId="58" fillId="0" borderId="2" xfId="0" applyFont="1" applyBorder="1" applyAlignment="1">
      <alignment horizontal="justify" wrapText="1"/>
    </xf>
    <xf numFmtId="0" fontId="59" fillId="3" borderId="4" xfId="0" applyFont="1" applyFill="1" applyBorder="1" applyAlignment="1">
      <alignment horizontal="center"/>
    </xf>
    <xf numFmtId="0" fontId="11" fillId="0" borderId="4" xfId="0" applyFont="1" applyBorder="1" applyAlignment="1">
      <alignment horizontal="left"/>
    </xf>
    <xf numFmtId="0" fontId="58" fillId="0" borderId="4" xfId="0" applyFont="1" applyBorder="1" applyAlignment="1">
      <alignment horizontal="left" wrapText="1"/>
    </xf>
    <xf numFmtId="0" fontId="11" fillId="0" borderId="4" xfId="0" applyFont="1" applyBorder="1" applyAlignment="1">
      <alignment horizontal="left" wrapText="1"/>
    </xf>
    <xf numFmtId="0" fontId="59" fillId="4" borderId="0" xfId="0" applyFont="1" applyFill="1" applyAlignment="1">
      <alignment wrapText="1"/>
    </xf>
    <xf numFmtId="0" fontId="60" fillId="4" borderId="0" xfId="0" applyFont="1" applyFill="1"/>
    <xf numFmtId="0" fontId="58" fillId="4" borderId="0" xfId="0" applyFont="1" applyFill="1" applyAlignment="1">
      <alignment horizontal="left"/>
    </xf>
    <xf numFmtId="0" fontId="58" fillId="0" borderId="0" xfId="0" applyFont="1" applyAlignment="1">
      <alignment horizontal="left" vertical="top" wrapText="1"/>
    </xf>
    <xf numFmtId="0" fontId="59" fillId="0" borderId="0" xfId="0" applyFont="1" applyAlignment="1">
      <alignment wrapText="1"/>
    </xf>
    <xf numFmtId="0" fontId="60" fillId="0" borderId="0" xfId="0" applyFont="1"/>
    <xf numFmtId="0" fontId="11" fillId="4" borderId="0" xfId="0" applyFont="1" applyFill="1"/>
    <xf numFmtId="0" fontId="11" fillId="4" borderId="0" xfId="0" applyFont="1" applyFill="1" applyAlignment="1">
      <alignment horizontal="left"/>
    </xf>
    <xf numFmtId="0" fontId="12" fillId="4" borderId="0" xfId="0" applyFont="1" applyFill="1" applyAlignment="1">
      <alignment horizontal="justify" vertical="top" wrapText="1"/>
    </xf>
    <xf numFmtId="0" fontId="12" fillId="4" borderId="0" xfId="0" applyFont="1" applyFill="1" applyAlignment="1">
      <alignment horizontal="left" vertical="top" wrapText="1"/>
    </xf>
    <xf numFmtId="164" fontId="11" fillId="4" borderId="0" xfId="0" applyNumberFormat="1" applyFont="1" applyFill="1" applyAlignment="1">
      <alignment horizontal="left" vertical="top"/>
    </xf>
    <xf numFmtId="0" fontId="12" fillId="9" borderId="29" xfId="0" applyFont="1" applyFill="1" applyBorder="1" applyAlignment="1" applyProtection="1">
      <alignment horizontal="center" vertical="top"/>
      <protection locked="0"/>
    </xf>
    <xf numFmtId="0" fontId="12" fillId="9" borderId="30" xfId="0" applyFont="1" applyFill="1" applyBorder="1" applyAlignment="1" applyProtection="1">
      <alignment horizontal="center" vertical="top"/>
      <protection locked="0"/>
    </xf>
    <xf numFmtId="0" fontId="12" fillId="0" borderId="0" xfId="0" applyFont="1" applyAlignment="1">
      <alignment horizontal="justify" vertical="top" wrapText="1"/>
    </xf>
    <xf numFmtId="0" fontId="12" fillId="12" borderId="24" xfId="0" applyFont="1" applyFill="1" applyBorder="1"/>
    <xf numFmtId="0" fontId="12" fillId="12" borderId="25" xfId="0" applyFont="1" applyFill="1" applyBorder="1"/>
    <xf numFmtId="0" fontId="12" fillId="12" borderId="43" xfId="0" applyFont="1" applyFill="1" applyBorder="1"/>
    <xf numFmtId="0" fontId="12" fillId="12" borderId="44" xfId="0" applyFont="1" applyFill="1" applyBorder="1" applyAlignment="1">
      <alignment horizontal="center"/>
    </xf>
    <xf numFmtId="0" fontId="12" fillId="12" borderId="25" xfId="0" applyFont="1" applyFill="1" applyBorder="1" applyAlignment="1">
      <alignment horizontal="center"/>
    </xf>
    <xf numFmtId="0" fontId="12" fillId="12" borderId="26" xfId="0" applyFont="1" applyFill="1" applyBorder="1" applyAlignment="1">
      <alignment horizontal="center"/>
    </xf>
    <xf numFmtId="0" fontId="12" fillId="14" borderId="0" xfId="0" applyFont="1" applyFill="1" applyAlignment="1" applyProtection="1">
      <alignment horizontal="left" vertical="top" wrapText="1"/>
    </xf>
    <xf numFmtId="49" fontId="11" fillId="9" borderId="34" xfId="0" applyNumberFormat="1" applyFont="1" applyFill="1" applyBorder="1" applyAlignment="1" applyProtection="1">
      <alignment horizontal="center" vertical="center" wrapText="1"/>
      <protection locked="0"/>
    </xf>
    <xf numFmtId="49" fontId="11" fillId="9" borderId="38" xfId="0" applyNumberFormat="1" applyFont="1" applyFill="1" applyBorder="1" applyAlignment="1" applyProtection="1">
      <alignment horizontal="center" vertical="center" wrapText="1"/>
      <protection locked="0"/>
    </xf>
    <xf numFmtId="49" fontId="11" fillId="9" borderId="23" xfId="0" applyNumberFormat="1" applyFont="1" applyFill="1" applyBorder="1" applyAlignment="1" applyProtection="1">
      <alignment horizontal="center" vertical="center" wrapText="1"/>
      <protection locked="0"/>
    </xf>
    <xf numFmtId="49" fontId="11" fillId="9" borderId="4" xfId="0" applyNumberFormat="1" applyFont="1" applyFill="1" applyBorder="1" applyAlignment="1" applyProtection="1">
      <alignment horizontal="center" vertical="center" wrapText="1"/>
      <protection locked="0"/>
    </xf>
    <xf numFmtId="0" fontId="12" fillId="3" borderId="23" xfId="0" applyFont="1" applyFill="1" applyBorder="1" applyAlignment="1">
      <alignment horizontal="center" vertical="center" wrapText="1"/>
    </xf>
    <xf numFmtId="0" fontId="12" fillId="0" borderId="0" xfId="0" applyFont="1" applyAlignment="1">
      <alignment horizontal="center"/>
    </xf>
    <xf numFmtId="0" fontId="12" fillId="0" borderId="0" xfId="0" applyFont="1"/>
    <xf numFmtId="0" fontId="12" fillId="14" borderId="0" xfId="0" applyFont="1" applyFill="1" applyAlignment="1" applyProtection="1">
      <alignment horizontal="left" vertical="center" wrapText="1"/>
    </xf>
    <xf numFmtId="0" fontId="3" fillId="0" borderId="0" xfId="0" applyFont="1" applyFill="1" applyAlignment="1">
      <alignment horizontal="center" wrapText="1"/>
    </xf>
    <xf numFmtId="0" fontId="12" fillId="0" borderId="0" xfId="0" applyFont="1" applyAlignment="1">
      <alignment horizontal="justify" vertical="center" wrapText="1"/>
    </xf>
    <xf numFmtId="0" fontId="12" fillId="0" borderId="0" xfId="0" applyFont="1" applyAlignment="1">
      <alignment horizontal="justify" vertical="center"/>
    </xf>
    <xf numFmtId="0" fontId="12" fillId="4" borderId="0" xfId="0" applyFont="1" applyFill="1" applyAlignment="1">
      <alignment horizontal="left" wrapText="1"/>
    </xf>
    <xf numFmtId="0" fontId="12" fillId="0" borderId="0" xfId="0" applyFont="1" applyAlignment="1">
      <alignment horizontal="left" vertical="center" wrapText="1"/>
    </xf>
    <xf numFmtId="0" fontId="11" fillId="0" borderId="0" xfId="0" applyFont="1" applyAlignment="1">
      <alignment horizontal="justify" vertical="center" wrapText="1"/>
    </xf>
    <xf numFmtId="0" fontId="12" fillId="9" borderId="29" xfId="0" applyFont="1" applyFill="1" applyBorder="1" applyAlignment="1" applyProtection="1">
      <alignment horizontal="center" vertical="center"/>
      <protection locked="0"/>
    </xf>
    <xf numFmtId="0" fontId="12" fillId="9" borderId="30" xfId="0" applyFont="1" applyFill="1" applyBorder="1" applyAlignment="1" applyProtection="1">
      <alignment horizontal="center" vertical="center"/>
      <protection locked="0"/>
    </xf>
    <xf numFmtId="0" fontId="11" fillId="0" borderId="0" xfId="0" applyFont="1" applyAlignment="1">
      <alignment horizontal="center"/>
    </xf>
    <xf numFmtId="0" fontId="12" fillId="0" borderId="0" xfId="0" applyFont="1" applyAlignment="1">
      <alignment horizontal="center" vertical="center"/>
    </xf>
    <xf numFmtId="0" fontId="3" fillId="0" borderId="0" xfId="0" applyFont="1" applyAlignment="1">
      <alignment horizontal="center" vertical="center"/>
    </xf>
    <xf numFmtId="0" fontId="11" fillId="4" borderId="0" xfId="0" applyFont="1" applyFill="1" applyAlignment="1">
      <alignment horizontal="justify" vertical="center" wrapText="1"/>
    </xf>
    <xf numFmtId="0" fontId="11" fillId="0" borderId="0" xfId="0" applyFont="1" applyAlignment="1">
      <alignment horizontal="left"/>
    </xf>
    <xf numFmtId="0" fontId="17" fillId="0" borderId="0" xfId="0" applyFont="1" applyAlignment="1">
      <alignment horizontal="left"/>
    </xf>
    <xf numFmtId="0" fontId="11" fillId="9" borderId="2" xfId="0" applyFont="1" applyFill="1" applyBorder="1" applyAlignment="1" applyProtection="1">
      <alignment horizontal="center" vertical="center"/>
      <protection locked="0"/>
    </xf>
    <xf numFmtId="0" fontId="11" fillId="0" borderId="0" xfId="0" applyFont="1" applyAlignment="1" applyProtection="1">
      <alignment horizontal="justify" vertical="top" wrapText="1"/>
    </xf>
    <xf numFmtId="0" fontId="11" fillId="0" borderId="0" xfId="0" applyFont="1" applyAlignment="1">
      <alignment horizontal="left" wrapText="1"/>
    </xf>
    <xf numFmtId="0" fontId="11" fillId="4" borderId="0" xfId="0" applyFont="1" applyFill="1" applyAlignment="1">
      <alignment horizontal="left" wrapText="1"/>
    </xf>
    <xf numFmtId="0" fontId="11" fillId="4" borderId="32" xfId="0" applyFont="1" applyFill="1" applyBorder="1" applyAlignment="1" applyProtection="1">
      <alignment horizontal="left" vertical="center" wrapText="1"/>
    </xf>
    <xf numFmtId="0" fontId="12" fillId="0" borderId="0" xfId="0" applyFont="1" applyAlignment="1" applyProtection="1">
      <alignment horizontal="left" vertical="center" wrapText="1"/>
    </xf>
    <xf numFmtId="0" fontId="12" fillId="0" borderId="32" xfId="0" applyFont="1" applyBorder="1" applyAlignment="1" applyProtection="1">
      <alignment horizontal="left" vertical="center" wrapText="1"/>
    </xf>
    <xf numFmtId="42" fontId="11" fillId="4" borderId="0" xfId="1" applyNumberFormat="1" applyFont="1" applyFill="1" applyAlignment="1" applyProtection="1">
      <alignment horizontal="left" vertical="center" wrapText="1"/>
    </xf>
    <xf numFmtId="42" fontId="11" fillId="4" borderId="32" xfId="1" applyNumberFormat="1" applyFont="1" applyFill="1" applyBorder="1" applyAlignment="1" applyProtection="1">
      <alignment horizontal="left" vertical="center" wrapText="1"/>
    </xf>
    <xf numFmtId="0" fontId="12" fillId="4" borderId="0" xfId="0" applyFont="1" applyFill="1" applyAlignment="1" applyProtection="1">
      <alignment horizontal="left" vertical="center" wrapText="1"/>
    </xf>
    <xf numFmtId="0" fontId="12" fillId="4" borderId="32" xfId="0" applyFont="1" applyFill="1" applyBorder="1" applyAlignment="1" applyProtection="1">
      <alignment horizontal="left" vertical="center" wrapText="1"/>
    </xf>
    <xf numFmtId="0" fontId="12" fillId="3" borderId="0" xfId="0" applyFont="1" applyFill="1" applyAlignment="1" applyProtection="1">
      <alignment horizontal="left" vertical="center" wrapText="1"/>
    </xf>
    <xf numFmtId="0" fontId="12" fillId="3" borderId="13" xfId="0" applyFont="1" applyFill="1" applyBorder="1" applyAlignment="1" applyProtection="1">
      <alignment horizontal="left" vertical="center" wrapText="1"/>
    </xf>
    <xf numFmtId="0" fontId="11" fillId="4" borderId="32" xfId="0" applyFont="1" applyFill="1" applyBorder="1" applyAlignment="1" applyProtection="1">
      <alignment horizontal="left" vertical="center"/>
    </xf>
    <xf numFmtId="0" fontId="26" fillId="4" borderId="0" xfId="0" applyFont="1" applyFill="1" applyAlignment="1" applyProtection="1">
      <alignment horizontal="center" vertical="center" wrapText="1"/>
    </xf>
    <xf numFmtId="0" fontId="11" fillId="4" borderId="0" xfId="0" applyFont="1" applyFill="1" applyAlignment="1" applyProtection="1">
      <alignment vertical="center" wrapText="1"/>
    </xf>
    <xf numFmtId="0" fontId="52" fillId="4" borderId="0" xfId="0" applyFont="1" applyFill="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2" fillId="3" borderId="0" xfId="0" applyFont="1" applyFill="1" applyAlignment="1" applyProtection="1">
      <alignment horizontal="left" vertical="center"/>
    </xf>
    <xf numFmtId="0" fontId="12" fillId="3" borderId="13" xfId="0" applyFont="1" applyFill="1" applyBorder="1" applyAlignment="1" applyProtection="1">
      <alignment horizontal="left" vertical="center"/>
    </xf>
    <xf numFmtId="0" fontId="14" fillId="4" borderId="0" xfId="0" applyFont="1" applyFill="1" applyAlignment="1" applyProtection="1">
      <alignment horizontal="left" vertical="center" wrapText="1"/>
    </xf>
    <xf numFmtId="0" fontId="14" fillId="4" borderId="13" xfId="0" applyFont="1" applyFill="1" applyBorder="1" applyAlignment="1" applyProtection="1">
      <alignment horizontal="left" vertical="center" wrapText="1"/>
    </xf>
    <xf numFmtId="0" fontId="31" fillId="4" borderId="0" xfId="0" applyFont="1" applyFill="1" applyAlignment="1" applyProtection="1">
      <alignment horizontal="left" vertical="center" wrapText="1"/>
    </xf>
    <xf numFmtId="0" fontId="25" fillId="4" borderId="0" xfId="0" applyFont="1" applyFill="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12" borderId="9" xfId="0" applyFont="1" applyFill="1" applyBorder="1" applyAlignment="1" applyProtection="1">
      <alignment horizontal="center" vertical="center" wrapText="1"/>
    </xf>
    <xf numFmtId="0" fontId="12" fillId="12" borderId="12" xfId="0" applyFont="1" applyFill="1" applyBorder="1" applyAlignment="1" applyProtection="1">
      <alignment horizontal="center" vertical="center" wrapText="1"/>
    </xf>
    <xf numFmtId="0" fontId="12" fillId="12" borderId="10" xfId="0" applyFont="1" applyFill="1" applyBorder="1" applyAlignment="1" applyProtection="1">
      <alignment horizontal="center" vertical="center" wrapText="1"/>
    </xf>
    <xf numFmtId="0" fontId="12" fillId="12" borderId="14" xfId="0" applyFont="1" applyFill="1" applyBorder="1" applyAlignment="1" applyProtection="1">
      <alignment horizontal="center" vertical="center" wrapText="1"/>
    </xf>
    <xf numFmtId="0" fontId="12" fillId="12" borderId="7" xfId="0" applyFont="1" applyFill="1" applyBorder="1" applyAlignment="1" applyProtection="1">
      <alignment horizontal="center" vertical="center"/>
    </xf>
    <xf numFmtId="0" fontId="12" fillId="12" borderId="5" xfId="0" applyFont="1" applyFill="1" applyBorder="1" applyAlignment="1" applyProtection="1">
      <alignment horizontal="center" vertical="center"/>
    </xf>
    <xf numFmtId="0" fontId="12" fillId="12" borderId="11" xfId="0" applyFont="1" applyFill="1" applyBorder="1" applyAlignment="1" applyProtection="1">
      <alignment horizontal="center" vertical="center"/>
    </xf>
    <xf numFmtId="0" fontId="11" fillId="0" borderId="7"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11" xfId="0" applyFont="1" applyBorder="1" applyAlignment="1" applyProtection="1">
      <alignment horizontal="center" vertical="center"/>
    </xf>
    <xf numFmtId="49" fontId="12" fillId="4" borderId="0" xfId="0" applyNumberFormat="1" applyFont="1" applyFill="1" applyAlignment="1" applyProtection="1">
      <alignment horizontal="left" vertical="center"/>
    </xf>
    <xf numFmtId="49" fontId="11" fillId="9" borderId="5" xfId="0" applyNumberFormat="1" applyFont="1" applyFill="1" applyBorder="1" applyAlignment="1" applyProtection="1">
      <alignment horizontal="left" vertical="center"/>
      <protection locked="0"/>
    </xf>
    <xf numFmtId="49" fontId="11" fillId="9" borderId="11" xfId="0" applyNumberFormat="1" applyFont="1" applyFill="1" applyBorder="1" applyAlignment="1" applyProtection="1">
      <alignment horizontal="left" vertical="center"/>
      <protection locked="0"/>
    </xf>
    <xf numFmtId="0" fontId="12" fillId="0" borderId="1" xfId="0" applyFont="1" applyBorder="1" applyAlignment="1">
      <alignment horizontal="center" vertical="center" wrapText="1"/>
    </xf>
    <xf numFmtId="0" fontId="12" fillId="12" borderId="5" xfId="0" applyFont="1" applyFill="1" applyBorder="1" applyAlignment="1" applyProtection="1">
      <alignment horizontal="center" vertical="center" wrapText="1"/>
    </xf>
    <xf numFmtId="0" fontId="12" fillId="12" borderId="11" xfId="0" applyFont="1" applyFill="1" applyBorder="1" applyAlignment="1" applyProtection="1">
      <alignment horizontal="center" vertical="center" wrapText="1"/>
    </xf>
    <xf numFmtId="0" fontId="12" fillId="12" borderId="3" xfId="0" applyFont="1" applyFill="1" applyBorder="1" applyAlignment="1" applyProtection="1">
      <alignment horizontal="center" vertical="center" wrapText="1"/>
    </xf>
    <xf numFmtId="0" fontId="11" fillId="4" borderId="7" xfId="0" applyFont="1" applyFill="1" applyBorder="1" applyAlignment="1" applyProtection="1">
      <alignment horizontal="left" vertical="center"/>
    </xf>
    <xf numFmtId="0" fontId="11" fillId="4" borderId="5" xfId="0" applyFont="1" applyFill="1" applyBorder="1" applyAlignment="1" applyProtection="1">
      <alignment horizontal="left" vertical="center"/>
    </xf>
    <xf numFmtId="0" fontId="12" fillId="0" borderId="7" xfId="0" applyFont="1" applyBorder="1" applyAlignment="1" applyProtection="1">
      <alignment horizontal="left" vertical="center"/>
    </xf>
    <xf numFmtId="0" fontId="12" fillId="0" borderId="11" xfId="0" applyFont="1" applyBorder="1" applyAlignment="1" applyProtection="1">
      <alignment horizontal="left" vertical="center"/>
    </xf>
    <xf numFmtId="0" fontId="11" fillId="4" borderId="7"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1" fillId="4" borderId="11" xfId="0" applyFont="1" applyFill="1" applyBorder="1" applyAlignment="1" applyProtection="1">
      <alignment horizontal="left" vertical="center" wrapText="1"/>
    </xf>
    <xf numFmtId="0" fontId="11" fillId="0" borderId="0" xfId="0" applyFont="1" applyAlignment="1">
      <alignment horizontal="left" vertical="center" wrapText="1"/>
    </xf>
    <xf numFmtId="0" fontId="11" fillId="0" borderId="5"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49" fontId="11" fillId="4" borderId="5" xfId="0" applyNumberFormat="1" applyFont="1" applyFill="1" applyBorder="1" applyAlignment="1" applyProtection="1">
      <alignment horizontal="left" vertical="center"/>
    </xf>
    <xf numFmtId="49" fontId="11" fillId="4" borderId="11" xfId="0" applyNumberFormat="1" applyFont="1" applyFill="1" applyBorder="1" applyAlignment="1" applyProtection="1">
      <alignment horizontal="left" vertical="center"/>
    </xf>
    <xf numFmtId="0" fontId="12" fillId="3" borderId="5"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168" fontId="12" fillId="9" borderId="7" xfId="0" applyNumberFormat="1" applyFont="1" applyFill="1" applyBorder="1" applyAlignment="1" applyProtection="1">
      <alignment horizontal="center" vertical="center"/>
      <protection locked="0"/>
    </xf>
    <xf numFmtId="168" fontId="12" fillId="9" borderId="11"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left" vertical="center" wrapText="1"/>
    </xf>
    <xf numFmtId="0" fontId="11" fillId="0" borderId="7"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11" xfId="0" applyFont="1" applyBorder="1" applyAlignment="1" applyProtection="1">
      <alignment horizontal="left" vertical="center"/>
    </xf>
    <xf numFmtId="0" fontId="82" fillId="0" borderId="0" xfId="0" applyFont="1" applyFill="1" applyAlignment="1">
      <alignment horizontal="left" vertical="top" wrapText="1"/>
    </xf>
    <xf numFmtId="0" fontId="11" fillId="3" borderId="9" xfId="0" applyFont="1" applyFill="1" applyBorder="1" applyAlignment="1" applyProtection="1">
      <alignment vertical="center"/>
    </xf>
    <xf numFmtId="0" fontId="11" fillId="3" borderId="3" xfId="0" applyFont="1" applyFill="1" applyBorder="1" applyAlignment="1" applyProtection="1">
      <alignment vertical="center"/>
    </xf>
    <xf numFmtId="0" fontId="10" fillId="12" borderId="8" xfId="0" applyFont="1" applyFill="1" applyBorder="1" applyAlignment="1" applyProtection="1">
      <alignment horizontal="center" vertical="center" wrapText="1"/>
    </xf>
    <xf numFmtId="0" fontId="10" fillId="12" borderId="6" xfId="0" applyFont="1" applyFill="1" applyBorder="1" applyAlignment="1" applyProtection="1">
      <alignment horizontal="center" vertical="center" wrapText="1"/>
    </xf>
    <xf numFmtId="0" fontId="11" fillId="9" borderId="7" xfId="0" applyFont="1" applyFill="1" applyBorder="1" applyAlignment="1" applyProtection="1">
      <alignment horizontal="center" vertical="center"/>
      <protection locked="0"/>
    </xf>
    <xf numFmtId="0" fontId="11" fillId="9" borderId="11"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12" fillId="0" borderId="10"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14" xfId="0" applyFont="1" applyBorder="1" applyAlignment="1" applyProtection="1">
      <alignment horizontal="center" vertical="center"/>
    </xf>
    <xf numFmtId="0" fontId="16" fillId="3" borderId="7"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1" fillId="9" borderId="7" xfId="0" applyFont="1" applyFill="1" applyBorder="1" applyAlignment="1" applyProtection="1">
      <alignment horizontal="center" vertical="center" wrapText="1"/>
      <protection locked="0"/>
    </xf>
    <xf numFmtId="0" fontId="11" fillId="9" borderId="11" xfId="0" applyFont="1" applyFill="1" applyBorder="1" applyAlignment="1" applyProtection="1">
      <alignment horizontal="center" vertical="center" wrapText="1"/>
      <protection locked="0"/>
    </xf>
    <xf numFmtId="0" fontId="11" fillId="9" borderId="5" xfId="0" applyFont="1" applyFill="1" applyBorder="1" applyAlignment="1" applyProtection="1">
      <alignment horizontal="center" vertical="center"/>
      <protection locked="0"/>
    </xf>
    <xf numFmtId="0" fontId="11" fillId="9" borderId="5" xfId="0" applyFont="1" applyFill="1" applyBorder="1" applyAlignment="1" applyProtection="1">
      <alignment horizontal="center" vertical="center" wrapText="1"/>
      <protection locked="0"/>
    </xf>
    <xf numFmtId="0" fontId="17" fillId="7" borderId="4" xfId="0" applyFont="1" applyFill="1" applyBorder="1" applyAlignment="1" applyProtection="1">
      <alignment horizontal="center" vertical="center" wrapText="1"/>
    </xf>
    <xf numFmtId="0" fontId="11" fillId="4" borderId="0" xfId="0" applyFont="1" applyFill="1" applyAlignment="1" applyProtection="1">
      <alignment vertical="center"/>
    </xf>
    <xf numFmtId="0" fontId="16" fillId="12" borderId="4" xfId="0" applyFont="1" applyFill="1" applyBorder="1" applyAlignment="1" applyProtection="1">
      <alignment horizontal="left" vertical="center" wrapText="1"/>
    </xf>
    <xf numFmtId="0" fontId="11" fillId="9" borderId="10" xfId="0" applyFont="1" applyFill="1" applyBorder="1" applyAlignment="1" applyProtection="1">
      <alignment horizontal="center" vertical="center"/>
      <protection locked="0"/>
    </xf>
    <xf numFmtId="0" fontId="11" fillId="9" borderId="14" xfId="0" applyFont="1" applyFill="1" applyBorder="1" applyAlignment="1" applyProtection="1">
      <alignment horizontal="center" vertical="center"/>
      <protection locked="0"/>
    </xf>
    <xf numFmtId="0" fontId="16" fillId="3" borderId="4" xfId="0" applyFont="1" applyFill="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3"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7" fillId="7" borderId="7" xfId="0" applyFont="1" applyFill="1" applyBorder="1" applyAlignment="1" applyProtection="1">
      <alignment horizontal="center" vertical="center" wrapText="1"/>
    </xf>
    <xf numFmtId="0" fontId="17" fillId="7" borderId="5" xfId="0" applyFont="1" applyFill="1" applyBorder="1" applyAlignment="1" applyProtection="1">
      <alignment horizontal="center" vertical="center" wrapText="1"/>
    </xf>
    <xf numFmtId="0" fontId="17" fillId="7" borderId="11" xfId="0" applyFont="1" applyFill="1" applyBorder="1" applyAlignment="1" applyProtection="1">
      <alignment horizontal="center" vertical="center" wrapText="1"/>
    </xf>
    <xf numFmtId="0" fontId="11" fillId="4" borderId="2" xfId="0" applyFont="1" applyFill="1" applyBorder="1" applyAlignment="1" applyProtection="1">
      <alignment horizontal="justify" vertical="center" wrapText="1"/>
    </xf>
    <xf numFmtId="0" fontId="12" fillId="4" borderId="0" xfId="0" applyFont="1" applyFill="1" applyAlignment="1" applyProtection="1">
      <alignment vertical="center"/>
    </xf>
    <xf numFmtId="0" fontId="3" fillId="0" borderId="0" xfId="0" applyFont="1" applyBorder="1" applyAlignment="1">
      <alignment horizontal="center" vertical="center" wrapText="1"/>
    </xf>
    <xf numFmtId="0" fontId="11" fillId="4" borderId="0" xfId="0" applyFont="1" applyFill="1" applyAlignment="1" applyProtection="1">
      <alignment horizontal="center" vertical="center"/>
    </xf>
    <xf numFmtId="0" fontId="11" fillId="4" borderId="4" xfId="0" applyFont="1" applyFill="1" applyBorder="1" applyAlignment="1" applyProtection="1">
      <alignment horizontal="left" vertical="center"/>
    </xf>
    <xf numFmtId="0" fontId="83" fillId="4" borderId="4" xfId="0" applyFont="1" applyFill="1" applyBorder="1" applyAlignment="1" applyProtection="1">
      <alignment horizontal="left" vertical="center"/>
    </xf>
    <xf numFmtId="0" fontId="12" fillId="0" borderId="0" xfId="0" applyFont="1" applyAlignment="1">
      <alignment horizontal="center" vertical="center" wrapText="1"/>
    </xf>
    <xf numFmtId="0" fontId="12" fillId="9" borderId="2" xfId="0" applyFont="1" applyFill="1" applyBorder="1" applyAlignment="1" applyProtection="1">
      <alignment horizontal="left" vertical="center"/>
      <protection locked="0"/>
    </xf>
    <xf numFmtId="0" fontId="12" fillId="4" borderId="0" xfId="0" applyFont="1" applyFill="1" applyAlignment="1" applyProtection="1">
      <alignment horizontal="left" vertical="center" wrapText="1" indent="1"/>
    </xf>
    <xf numFmtId="0" fontId="14" fillId="14" borderId="0" xfId="0" applyFont="1" applyFill="1" applyAlignment="1" applyProtection="1">
      <alignment horizontal="left" vertical="center" wrapText="1"/>
    </xf>
    <xf numFmtId="0" fontId="12" fillId="9" borderId="2"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xf>
    <xf numFmtId="0" fontId="12" fillId="9" borderId="5"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xf>
    <xf numFmtId="0" fontId="12" fillId="11" borderId="2" xfId="0" applyFont="1" applyFill="1" applyBorder="1" applyAlignment="1" applyProtection="1">
      <alignment horizontal="center" vertical="center"/>
      <protection locked="0"/>
    </xf>
    <xf numFmtId="0" fontId="12" fillId="11" borderId="2" xfId="0" applyFont="1" applyFill="1" applyBorder="1" applyAlignment="1" applyProtection="1">
      <alignment horizontal="left" vertical="center"/>
      <protection locked="0"/>
    </xf>
    <xf numFmtId="0" fontId="16" fillId="0" borderId="0" xfId="0" applyFont="1" applyAlignment="1">
      <alignment horizontal="center" vertical="center" wrapText="1"/>
    </xf>
    <xf numFmtId="0" fontId="17" fillId="0" borderId="0" xfId="0" applyFont="1" applyAlignment="1">
      <alignment horizontal="left" vertical="center"/>
    </xf>
    <xf numFmtId="0" fontId="45" fillId="0" borderId="0" xfId="0" applyFont="1" applyAlignment="1">
      <alignment horizontal="left" vertical="center" wrapText="1"/>
    </xf>
    <xf numFmtId="172" fontId="17" fillId="0" borderId="0" xfId="0" applyNumberFormat="1" applyFont="1" applyAlignment="1" applyProtection="1">
      <alignment horizontal="left" vertical="center"/>
      <protection locked="0"/>
    </xf>
    <xf numFmtId="0" fontId="17" fillId="0" borderId="0" xfId="0" applyFont="1" applyAlignment="1" applyProtection="1">
      <alignment horizontal="left" vertical="center"/>
      <protection locked="0"/>
    </xf>
    <xf numFmtId="0" fontId="17" fillId="14" borderId="0" xfId="0" applyFont="1" applyFill="1" applyAlignment="1" applyProtection="1">
      <alignment horizontal="justify" vertical="center"/>
    </xf>
    <xf numFmtId="0" fontId="16" fillId="14" borderId="0" xfId="0" applyFont="1" applyFill="1" applyAlignment="1" applyProtection="1">
      <alignment horizontal="justify" vertical="center" wrapText="1"/>
    </xf>
    <xf numFmtId="0" fontId="17" fillId="4" borderId="0" xfId="0" applyFont="1" applyFill="1" applyAlignment="1" applyProtection="1">
      <alignment horizontal="left" vertical="center" wrapText="1"/>
    </xf>
    <xf numFmtId="0" fontId="17" fillId="4" borderId="0" xfId="0" applyFont="1" applyFill="1" applyAlignment="1" applyProtection="1">
      <alignment horizontal="justify" vertical="center"/>
    </xf>
    <xf numFmtId="0" fontId="16" fillId="4" borderId="0" xfId="0" applyFont="1" applyFill="1" applyAlignment="1" applyProtection="1">
      <alignment horizontal="left" vertical="center"/>
    </xf>
    <xf numFmtId="0" fontId="17" fillId="0" borderId="0" xfId="0" applyFont="1" applyAlignment="1" applyProtection="1">
      <alignment horizontal="left" vertical="center" wrapText="1"/>
      <protection locked="0"/>
    </xf>
    <xf numFmtId="0" fontId="17" fillId="0" borderId="0" xfId="0" applyFont="1" applyAlignment="1" applyProtection="1">
      <alignment vertical="center"/>
      <protection locked="0"/>
    </xf>
    <xf numFmtId="171" fontId="17" fillId="0" borderId="0" xfId="0" applyNumberFormat="1" applyFont="1" applyAlignment="1" applyProtection="1">
      <alignment horizontal="left" vertical="center"/>
      <protection locked="0"/>
    </xf>
    <xf numFmtId="49" fontId="12" fillId="9" borderId="4" xfId="0" applyNumberFormat="1" applyFont="1" applyFill="1" applyBorder="1" applyAlignment="1" applyProtection="1">
      <alignment horizontal="center" vertical="center"/>
      <protection locked="0"/>
    </xf>
    <xf numFmtId="0" fontId="11" fillId="4" borderId="0" xfId="0" applyFont="1" applyFill="1" applyBorder="1" applyAlignment="1" applyProtection="1">
      <alignment horizontal="right" vertical="center"/>
    </xf>
    <xf numFmtId="9" fontId="12" fillId="9" borderId="4" xfId="3" applyFont="1" applyFill="1" applyBorder="1" applyAlignment="1" applyProtection="1">
      <alignment horizontal="center" vertical="center"/>
      <protection locked="0"/>
    </xf>
    <xf numFmtId="44" fontId="12" fillId="9" borderId="4" xfId="1" applyFont="1" applyFill="1" applyBorder="1" applyAlignment="1" applyProtection="1">
      <alignment horizontal="center" vertical="center"/>
      <protection locked="0"/>
    </xf>
    <xf numFmtId="44" fontId="12" fillId="13" borderId="4" xfId="1" applyFont="1" applyFill="1" applyBorder="1" applyAlignment="1" applyProtection="1">
      <alignment horizontal="center" vertical="center"/>
      <protection locked="0"/>
    </xf>
    <xf numFmtId="0" fontId="29" fillId="4" borderId="0" xfId="0" applyFont="1" applyFill="1" applyAlignment="1" applyProtection="1">
      <alignment horizontal="left" vertical="center"/>
    </xf>
    <xf numFmtId="0" fontId="11" fillId="4" borderId="0" xfId="0" applyFont="1" applyFill="1" applyAlignment="1" applyProtection="1">
      <alignment horizontal="right" vertical="center"/>
    </xf>
    <xf numFmtId="0" fontId="27" fillId="4" borderId="0" xfId="0" applyFont="1" applyFill="1" applyAlignment="1" applyProtection="1">
      <alignment horizontal="right" vertical="center"/>
    </xf>
    <xf numFmtId="0" fontId="39" fillId="14" borderId="0" xfId="0" applyFont="1" applyFill="1" applyAlignment="1" applyProtection="1">
      <alignment horizontal="left" vertical="center" wrapText="1"/>
    </xf>
    <xf numFmtId="0" fontId="11" fillId="4" borderId="0" xfId="0" applyFont="1" applyFill="1" applyBorder="1" applyAlignment="1" applyProtection="1">
      <alignment horizontal="left" vertical="center" wrapText="1"/>
    </xf>
    <xf numFmtId="1" fontId="12" fillId="9" borderId="4" xfId="0" applyNumberFormat="1" applyFont="1" applyFill="1" applyBorder="1" applyAlignment="1" applyProtection="1">
      <alignment horizontal="center" vertical="center"/>
      <protection locked="0"/>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xf>
    <xf numFmtId="14" fontId="12" fillId="9" borderId="7" xfId="0" applyNumberFormat="1" applyFont="1" applyFill="1" applyBorder="1" applyAlignment="1" applyProtection="1">
      <alignment horizontal="center" vertical="center"/>
      <protection locked="0"/>
    </xf>
    <xf numFmtId="14" fontId="12" fillId="9" borderId="11" xfId="0" applyNumberFormat="1" applyFont="1" applyFill="1" applyBorder="1" applyAlignment="1" applyProtection="1">
      <alignment horizontal="center" vertical="center"/>
      <protection locked="0"/>
    </xf>
    <xf numFmtId="0" fontId="12" fillId="9" borderId="7"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0" fontId="11" fillId="0" borderId="0" xfId="0" applyFont="1"/>
    <xf numFmtId="0" fontId="11" fillId="0" borderId="0" xfId="0" applyFont="1" applyProtection="1">
      <protection locked="0"/>
    </xf>
    <xf numFmtId="0" fontId="12" fillId="4" borderId="35" xfId="0" applyFont="1" applyFill="1" applyBorder="1" applyAlignment="1" applyProtection="1">
      <alignment horizontal="center" vertical="center"/>
    </xf>
    <xf numFmtId="0" fontId="12" fillId="4" borderId="36" xfId="0" applyFont="1" applyFill="1" applyBorder="1" applyAlignment="1" applyProtection="1">
      <alignment horizontal="center" vertical="center"/>
    </xf>
    <xf numFmtId="0" fontId="12" fillId="4" borderId="37" xfId="0" applyFont="1" applyFill="1" applyBorder="1" applyAlignment="1" applyProtection="1">
      <alignment horizontal="center" vertical="center"/>
    </xf>
    <xf numFmtId="0" fontId="12" fillId="3" borderId="4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1" fillId="9" borderId="23" xfId="0" applyFont="1" applyFill="1" applyBorder="1" applyAlignment="1" applyProtection="1">
      <alignment horizontal="center" vertical="center"/>
      <protection locked="0"/>
    </xf>
    <xf numFmtId="0" fontId="11" fillId="9" borderId="4" xfId="0" applyFont="1" applyFill="1" applyBorder="1" applyAlignment="1" applyProtection="1">
      <alignment horizontal="center" vertical="center"/>
      <protection locked="0"/>
    </xf>
    <xf numFmtId="0" fontId="11" fillId="0" borderId="34" xfId="0" applyFont="1" applyBorder="1" applyAlignment="1" applyProtection="1">
      <alignment horizontal="center" vertical="center"/>
    </xf>
    <xf numFmtId="0" fontId="11" fillId="0" borderId="38" xfId="0" applyFont="1" applyBorder="1" applyAlignment="1" applyProtection="1">
      <alignment horizontal="center" vertical="center"/>
    </xf>
    <xf numFmtId="0" fontId="12" fillId="3" borderId="40" xfId="0" applyFont="1" applyFill="1" applyBorder="1" applyAlignment="1" applyProtection="1">
      <alignment horizontal="center" vertical="center"/>
    </xf>
    <xf numFmtId="0" fontId="12" fillId="3" borderId="31"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12" fillId="4" borderId="7" xfId="0" applyFont="1" applyFill="1" applyBorder="1" applyAlignment="1" applyProtection="1">
      <alignment horizontal="left" vertical="center"/>
    </xf>
    <xf numFmtId="0" fontId="12" fillId="4" borderId="5" xfId="0" applyFont="1" applyFill="1" applyBorder="1" applyAlignment="1" applyProtection="1">
      <alignment horizontal="left" vertical="center"/>
    </xf>
    <xf numFmtId="0" fontId="12" fillId="4" borderId="11" xfId="0" applyFont="1" applyFill="1" applyBorder="1" applyAlignment="1" applyProtection="1">
      <alignment horizontal="left" vertical="center"/>
    </xf>
    <xf numFmtId="0" fontId="11" fillId="14" borderId="0" xfId="0" applyFont="1" applyFill="1" applyAlignment="1" applyProtection="1">
      <alignment horizontal="left" vertical="center" wrapText="1"/>
    </xf>
    <xf numFmtId="0" fontId="11" fillId="2" borderId="4" xfId="0" applyFont="1" applyFill="1" applyBorder="1" applyAlignment="1" applyProtection="1">
      <alignment horizontal="left" vertical="center" indent="2"/>
    </xf>
    <xf numFmtId="0" fontId="11" fillId="0" borderId="4" xfId="0" applyFont="1" applyBorder="1" applyAlignment="1" applyProtection="1">
      <alignment horizontal="left" vertical="center" indent="2"/>
    </xf>
    <xf numFmtId="0" fontId="12" fillId="4" borderId="9" xfId="0" applyFont="1" applyFill="1" applyBorder="1" applyAlignment="1" applyProtection="1">
      <alignment horizontal="left" vertical="center"/>
    </xf>
    <xf numFmtId="0" fontId="12" fillId="0" borderId="9" xfId="0" applyFont="1" applyBorder="1" applyAlignment="1" applyProtection="1">
      <alignment horizontal="left" vertical="center"/>
    </xf>
    <xf numFmtId="0" fontId="12" fillId="0" borderId="3" xfId="0" applyFont="1" applyBorder="1" applyAlignment="1" applyProtection="1">
      <alignment horizontal="left" vertical="center"/>
    </xf>
    <xf numFmtId="0" fontId="16" fillId="0" borderId="4" xfId="0" applyFont="1" applyBorder="1" applyAlignment="1" applyProtection="1">
      <alignment horizontal="center" vertical="center"/>
    </xf>
    <xf numFmtId="0" fontId="11" fillId="4" borderId="11" xfId="0" applyFont="1" applyFill="1" applyBorder="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lignment horizontal="left" vertical="center"/>
    </xf>
    <xf numFmtId="0" fontId="12" fillId="0" borderId="0" xfId="0" applyFont="1" applyAlignment="1">
      <alignment vertical="center"/>
    </xf>
    <xf numFmtId="0" fontId="11" fillId="14" borderId="0" xfId="0" applyFont="1" applyFill="1" applyAlignment="1" applyProtection="1">
      <alignment vertical="center" wrapText="1"/>
    </xf>
    <xf numFmtId="0" fontId="11" fillId="14" borderId="0" xfId="0" applyFont="1" applyFill="1" applyAlignment="1" applyProtection="1">
      <alignment vertical="center"/>
    </xf>
    <xf numFmtId="0" fontId="12" fillId="14" borderId="0" xfId="0" applyFont="1" applyFill="1" applyAlignment="1" applyProtection="1">
      <alignment vertical="center"/>
    </xf>
    <xf numFmtId="0" fontId="11" fillId="0" borderId="2" xfId="0" applyFont="1" applyBorder="1" applyAlignment="1" applyProtection="1">
      <alignment horizontal="center" vertical="center"/>
    </xf>
    <xf numFmtId="0" fontId="12" fillId="0" borderId="4" xfId="0" applyFont="1" applyBorder="1" applyAlignment="1" applyProtection="1">
      <alignment horizontal="left" vertical="center"/>
    </xf>
    <xf numFmtId="0" fontId="12" fillId="4" borderId="7"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1" fillId="0" borderId="5" xfId="0" applyFont="1" applyBorder="1" applyAlignment="1" applyProtection="1">
      <alignment vertical="center"/>
    </xf>
    <xf numFmtId="0" fontId="12" fillId="4" borderId="9" xfId="0" applyFont="1" applyFill="1" applyBorder="1" applyAlignment="1" applyProtection="1">
      <alignment horizontal="center" vertical="center"/>
    </xf>
    <xf numFmtId="0" fontId="11" fillId="4" borderId="3" xfId="0" applyFont="1" applyFill="1" applyBorder="1" applyAlignment="1" applyProtection="1">
      <alignment vertical="center"/>
    </xf>
    <xf numFmtId="0" fontId="11" fillId="4" borderId="12" xfId="0" applyFont="1" applyFill="1" applyBorder="1" applyAlignment="1" applyProtection="1">
      <alignment vertical="center"/>
    </xf>
    <xf numFmtId="0" fontId="11" fillId="4" borderId="10" xfId="0" applyFont="1" applyFill="1" applyBorder="1" applyAlignment="1" applyProtection="1">
      <alignment vertical="center"/>
    </xf>
    <xf numFmtId="0" fontId="11" fillId="4" borderId="2" xfId="0" applyFont="1" applyFill="1" applyBorder="1" applyAlignment="1" applyProtection="1">
      <alignment vertical="center"/>
    </xf>
    <xf numFmtId="0" fontId="11" fillId="4" borderId="14" xfId="0" applyFont="1" applyFill="1" applyBorder="1" applyAlignment="1" applyProtection="1">
      <alignment vertical="center"/>
    </xf>
    <xf numFmtId="44" fontId="11" fillId="3" borderId="7" xfId="0" applyNumberFormat="1" applyFont="1" applyFill="1" applyBorder="1" applyAlignment="1" applyProtection="1">
      <alignment horizontal="right" vertical="center"/>
    </xf>
    <xf numFmtId="44" fontId="11" fillId="3" borderId="5" xfId="0" applyNumberFormat="1" applyFont="1" applyFill="1" applyBorder="1" applyAlignment="1" applyProtection="1">
      <alignment horizontal="right" vertical="center"/>
    </xf>
    <xf numFmtId="44" fontId="11" fillId="3" borderId="11" xfId="0" applyNumberFormat="1" applyFont="1" applyFill="1" applyBorder="1" applyAlignment="1" applyProtection="1">
      <alignment horizontal="right" vertical="center"/>
    </xf>
    <xf numFmtId="0" fontId="11" fillId="4" borderId="7" xfId="0" applyFont="1" applyFill="1" applyBorder="1" applyAlignment="1" applyProtection="1">
      <alignment vertical="center"/>
    </xf>
    <xf numFmtId="0" fontId="11" fillId="4" borderId="5" xfId="0" applyFont="1" applyFill="1" applyBorder="1" applyAlignment="1" applyProtection="1">
      <alignment vertical="center"/>
    </xf>
    <xf numFmtId="0" fontId="11" fillId="4" borderId="11" xfId="0" applyFont="1" applyFill="1" applyBorder="1" applyAlignment="1" applyProtection="1">
      <alignment vertical="center"/>
    </xf>
    <xf numFmtId="0" fontId="11" fillId="4" borderId="9" xfId="0" applyFont="1" applyFill="1" applyBorder="1" applyAlignment="1" applyProtection="1">
      <alignment horizontal="left" vertical="center"/>
    </xf>
    <xf numFmtId="0" fontId="11" fillId="4" borderId="12" xfId="0" applyFont="1" applyFill="1" applyBorder="1" applyAlignment="1" applyProtection="1">
      <alignment horizontal="left" vertical="center"/>
    </xf>
    <xf numFmtId="0" fontId="11" fillId="4" borderId="10" xfId="0" applyFont="1" applyFill="1" applyBorder="1" applyAlignment="1" applyProtection="1">
      <alignment horizontal="left" vertical="center"/>
    </xf>
    <xf numFmtId="0" fontId="11" fillId="4" borderId="2" xfId="0" applyFont="1" applyFill="1" applyBorder="1" applyAlignment="1" applyProtection="1">
      <alignment horizontal="left" vertical="center"/>
    </xf>
    <xf numFmtId="0" fontId="11" fillId="4" borderId="14" xfId="0" applyFont="1" applyFill="1" applyBorder="1" applyAlignment="1" applyProtection="1">
      <alignment horizontal="left" vertical="center"/>
    </xf>
    <xf numFmtId="0" fontId="12" fillId="3" borderId="4" xfId="1" applyNumberFormat="1" applyFont="1" applyFill="1" applyBorder="1" applyAlignment="1" applyProtection="1">
      <alignment horizontal="left" vertical="center" wrapText="1"/>
    </xf>
    <xf numFmtId="0" fontId="11" fillId="3" borderId="4" xfId="0" applyFont="1" applyFill="1" applyBorder="1" applyAlignment="1" applyProtection="1">
      <alignment vertical="center"/>
    </xf>
    <xf numFmtId="0" fontId="12" fillId="3" borderId="4" xfId="1" applyNumberFormat="1" applyFont="1" applyFill="1" applyBorder="1" applyAlignment="1" applyProtection="1">
      <alignment horizontal="left" vertical="center"/>
    </xf>
    <xf numFmtId="0" fontId="12" fillId="3" borderId="7" xfId="1" applyNumberFormat="1" applyFont="1" applyFill="1" applyBorder="1" applyAlignment="1" applyProtection="1">
      <alignment horizontal="left" vertical="center" wrapText="1"/>
    </xf>
    <xf numFmtId="0" fontId="12" fillId="3" borderId="11" xfId="1" applyNumberFormat="1" applyFont="1" applyFill="1" applyBorder="1" applyAlignment="1" applyProtection="1">
      <alignment horizontal="left" vertical="center" wrapText="1"/>
    </xf>
    <xf numFmtId="0" fontId="12" fillId="3" borderId="4" xfId="3" applyNumberFormat="1" applyFont="1" applyFill="1" applyBorder="1" applyAlignment="1" applyProtection="1">
      <alignment horizontal="left" vertical="center" wrapText="1"/>
    </xf>
    <xf numFmtId="0" fontId="11" fillId="3" borderId="4" xfId="0" applyFont="1" applyFill="1" applyBorder="1" applyAlignment="1" applyProtection="1">
      <alignment vertical="center" wrapText="1"/>
    </xf>
    <xf numFmtId="0" fontId="12" fillId="4" borderId="4" xfId="1" applyNumberFormat="1" applyFont="1" applyFill="1" applyBorder="1" applyAlignment="1" applyProtection="1">
      <alignment horizontal="left" vertical="center"/>
    </xf>
    <xf numFmtId="0" fontId="12" fillId="3" borderId="4" xfId="0" applyFont="1" applyFill="1" applyBorder="1" applyAlignment="1" applyProtection="1">
      <alignment horizontal="left" vertical="center"/>
    </xf>
    <xf numFmtId="0" fontId="12" fillId="3" borderId="7" xfId="1" applyNumberFormat="1" applyFont="1" applyFill="1" applyBorder="1" applyAlignment="1" applyProtection="1">
      <alignment horizontal="left" vertical="center"/>
    </xf>
    <xf numFmtId="0" fontId="12" fillId="3" borderId="11" xfId="1" applyNumberFormat="1" applyFont="1" applyFill="1" applyBorder="1" applyAlignment="1" applyProtection="1">
      <alignment horizontal="left" vertical="center"/>
    </xf>
    <xf numFmtId="0" fontId="12" fillId="0" borderId="0" xfId="1" applyNumberFormat="1" applyFont="1" applyAlignment="1" applyProtection="1">
      <alignment horizontal="center" vertical="center"/>
    </xf>
    <xf numFmtId="0" fontId="12" fillId="0" borderId="4" xfId="0" applyFont="1" applyBorder="1" applyAlignment="1" applyProtection="1">
      <alignment vertical="center"/>
    </xf>
    <xf numFmtId="0" fontId="53" fillId="3" borderId="4" xfId="1" applyNumberFormat="1" applyFont="1" applyFill="1" applyBorder="1" applyAlignment="1" applyProtection="1">
      <alignment horizontal="left" vertical="center"/>
    </xf>
    <xf numFmtId="0" fontId="14" fillId="4" borderId="7"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44" fontId="12" fillId="3" borderId="7" xfId="0" applyNumberFormat="1" applyFont="1" applyFill="1" applyBorder="1" applyAlignment="1" applyProtection="1">
      <alignment horizontal="center" vertical="center"/>
    </xf>
    <xf numFmtId="44" fontId="12" fillId="3" borderId="5" xfId="0" applyNumberFormat="1" applyFont="1" applyFill="1" applyBorder="1" applyAlignment="1" applyProtection="1">
      <alignment horizontal="center" vertical="center"/>
    </xf>
    <xf numFmtId="44" fontId="12" fillId="3" borderId="11" xfId="0" applyNumberFormat="1"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0" borderId="0" xfId="1" applyNumberFormat="1" applyFont="1" applyAlignment="1" applyProtection="1">
      <alignment horizontal="center" vertical="center" wrapText="1"/>
    </xf>
    <xf numFmtId="44" fontId="12" fillId="4" borderId="8" xfId="0" applyNumberFormat="1"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53" fillId="4" borderId="4" xfId="1" applyNumberFormat="1" applyFont="1" applyFill="1" applyBorder="1" applyAlignment="1" applyProtection="1">
      <alignment horizontal="left" vertical="center"/>
    </xf>
    <xf numFmtId="0" fontId="12" fillId="4" borderId="0" xfId="0" applyFont="1" applyFill="1" applyAlignment="1" applyProtection="1">
      <alignment vertical="center" wrapText="1"/>
    </xf>
    <xf numFmtId="44" fontId="12" fillId="4" borderId="4" xfId="0" applyNumberFormat="1" applyFont="1" applyFill="1" applyBorder="1" applyAlignment="1" applyProtection="1">
      <alignment horizontal="center" vertical="center"/>
    </xf>
    <xf numFmtId="0" fontId="12" fillId="0" borderId="5" xfId="1" applyNumberFormat="1" applyFont="1" applyBorder="1" applyAlignment="1" applyProtection="1">
      <alignment horizontal="center" vertical="center" wrapText="1"/>
    </xf>
    <xf numFmtId="0" fontId="12" fillId="0" borderId="5" xfId="0" applyFont="1" applyBorder="1" applyAlignment="1" applyProtection="1">
      <alignment horizontal="center" vertical="center"/>
    </xf>
    <xf numFmtId="44" fontId="12" fillId="3" borderId="4" xfId="0" applyNumberFormat="1" applyFont="1" applyFill="1" applyBorder="1" applyAlignment="1" applyProtection="1">
      <alignment horizontal="center" vertical="center"/>
    </xf>
    <xf numFmtId="0" fontId="12" fillId="4" borderId="7" xfId="1" applyNumberFormat="1" applyFont="1" applyFill="1" applyBorder="1" applyAlignment="1" applyProtection="1">
      <alignment horizontal="left" vertical="center"/>
    </xf>
    <xf numFmtId="0" fontId="12" fillId="4" borderId="5" xfId="1" applyNumberFormat="1" applyFont="1" applyFill="1" applyBorder="1" applyAlignment="1" applyProtection="1">
      <alignment horizontal="left" vertical="center"/>
    </xf>
    <xf numFmtId="1" fontId="43" fillId="4" borderId="0" xfId="0" applyNumberFormat="1" applyFont="1" applyFill="1" applyAlignment="1">
      <alignment horizontal="center" vertical="center" wrapText="1"/>
    </xf>
    <xf numFmtId="1" fontId="43" fillId="0" borderId="0" xfId="0" applyNumberFormat="1" applyFont="1" applyAlignment="1">
      <alignment horizontal="center" vertical="center" wrapText="1"/>
    </xf>
    <xf numFmtId="0" fontId="12" fillId="3" borderId="7" xfId="3" applyNumberFormat="1" applyFont="1" applyFill="1" applyBorder="1" applyAlignment="1" applyProtection="1">
      <alignment horizontal="left" vertical="center" wrapText="1"/>
    </xf>
    <xf numFmtId="0" fontId="12" fillId="3" borderId="5" xfId="3" applyNumberFormat="1" applyFont="1" applyFill="1" applyBorder="1" applyAlignment="1" applyProtection="1">
      <alignment horizontal="left" vertical="center" wrapText="1"/>
    </xf>
    <xf numFmtId="0" fontId="12" fillId="0" borderId="0" xfId="0" applyFont="1" applyAlignment="1" applyProtection="1">
      <alignment horizontal="center" vertical="center"/>
    </xf>
    <xf numFmtId="0" fontId="11" fillId="4" borderId="3" xfId="0" applyFont="1" applyFill="1" applyBorder="1" applyAlignment="1" applyProtection="1">
      <alignment horizontal="center" vertical="center" wrapText="1"/>
    </xf>
    <xf numFmtId="0" fontId="11" fillId="16" borderId="2" xfId="0" applyFont="1" applyFill="1" applyBorder="1" applyAlignment="1" applyProtection="1">
      <alignment horizontal="center" vertical="center" wrapText="1"/>
      <protection locked="0"/>
    </xf>
    <xf numFmtId="0" fontId="11" fillId="16" borderId="0" xfId="0" applyFont="1" applyFill="1" applyBorder="1" applyAlignment="1" applyProtection="1">
      <alignment horizontal="center" vertical="center" wrapText="1"/>
      <protection locked="0"/>
    </xf>
    <xf numFmtId="0" fontId="12" fillId="16" borderId="2" xfId="0" applyFont="1" applyFill="1" applyBorder="1" applyAlignment="1" applyProtection="1">
      <alignment horizontal="center" vertical="center" wrapText="1"/>
      <protection locked="0"/>
    </xf>
    <xf numFmtId="0" fontId="32" fillId="4" borderId="0" xfId="0" applyFont="1" applyFill="1" applyAlignment="1" applyProtection="1">
      <alignment horizontal="justify" vertical="center" wrapText="1"/>
    </xf>
    <xf numFmtId="0" fontId="32" fillId="4" borderId="0" xfId="0" applyFont="1" applyFill="1" applyAlignment="1" applyProtection="1">
      <alignment horizontal="left" vertical="center" wrapText="1"/>
    </xf>
    <xf numFmtId="49" fontId="12" fillId="4" borderId="0" xfId="0" applyNumberFormat="1" applyFont="1" applyFill="1" applyAlignment="1" applyProtection="1">
      <alignment horizontal="left" vertical="center" wrapText="1"/>
    </xf>
    <xf numFmtId="0" fontId="11" fillId="4" borderId="0" xfId="0" applyFont="1" applyFill="1" applyBorder="1" applyAlignment="1" applyProtection="1">
      <alignment horizontal="center" vertical="center" wrapText="1"/>
    </xf>
    <xf numFmtId="0" fontId="14" fillId="4" borderId="0" xfId="0" applyFont="1" applyFill="1" applyAlignment="1" applyProtection="1">
      <alignment horizontal="center" vertical="top"/>
    </xf>
    <xf numFmtId="0" fontId="12" fillId="4" borderId="0" xfId="0" applyFont="1" applyFill="1" applyAlignment="1" applyProtection="1">
      <alignment horizontal="center"/>
    </xf>
    <xf numFmtId="0" fontId="11" fillId="4" borderId="0" xfId="0" applyFont="1" applyFill="1" applyAlignment="1" applyProtection="1">
      <alignment horizontal="center"/>
    </xf>
    <xf numFmtId="0" fontId="12" fillId="4" borderId="0" xfId="0" applyFont="1" applyFill="1" applyAlignment="1" applyProtection="1">
      <alignment horizontal="right"/>
    </xf>
    <xf numFmtId="0" fontId="12" fillId="9" borderId="2" xfId="0" applyFont="1" applyFill="1" applyBorder="1" applyAlignment="1" applyProtection="1">
      <alignment horizontal="center"/>
      <protection locked="0"/>
    </xf>
    <xf numFmtId="0" fontId="12" fillId="9" borderId="0" xfId="0" applyFont="1" applyFill="1" applyBorder="1" applyAlignment="1" applyProtection="1">
      <alignment horizontal="center"/>
      <protection locked="0"/>
    </xf>
    <xf numFmtId="0" fontId="14" fillId="4" borderId="0" xfId="0" applyFont="1" applyFill="1" applyBorder="1" applyAlignment="1" applyProtection="1">
      <alignment horizontal="center"/>
    </xf>
    <xf numFmtId="0" fontId="11" fillId="4" borderId="0" xfId="0" applyFont="1" applyFill="1" applyAlignment="1" applyProtection="1">
      <alignment horizontal="justify" vertical="top"/>
    </xf>
    <xf numFmtId="0" fontId="12" fillId="4" borderId="0" xfId="0" applyFont="1" applyFill="1" applyAlignment="1" applyProtection="1">
      <alignment horizontal="left"/>
    </xf>
    <xf numFmtId="0" fontId="12" fillId="4" borderId="0" xfId="0" applyFont="1" applyFill="1" applyAlignment="1" applyProtection="1">
      <alignment horizontal="justify" vertical="center" wrapText="1"/>
    </xf>
    <xf numFmtId="0" fontId="12" fillId="4" borderId="0" xfId="0" applyFont="1" applyFill="1" applyAlignment="1" applyProtection="1"/>
    <xf numFmtId="0" fontId="46" fillId="4" borderId="0" xfId="0" applyFont="1" applyFill="1" applyAlignment="1" applyProtection="1"/>
    <xf numFmtId="0" fontId="50" fillId="9" borderId="2" xfId="0" applyFont="1" applyFill="1" applyBorder="1" applyAlignment="1" applyProtection="1">
      <alignment horizontal="center"/>
      <protection locked="0"/>
    </xf>
    <xf numFmtId="169" fontId="12" fillId="9" borderId="0" xfId="0" applyNumberFormat="1" applyFont="1" applyFill="1" applyBorder="1" applyAlignment="1" applyProtection="1">
      <alignment horizontal="center"/>
      <protection locked="0"/>
    </xf>
    <xf numFmtId="49" fontId="11" fillId="9" borderId="7" xfId="0" applyNumberFormat="1" applyFont="1" applyFill="1" applyBorder="1" applyAlignment="1" applyProtection="1">
      <alignment horizontal="center" vertical="center" wrapText="1"/>
      <protection locked="0"/>
    </xf>
    <xf numFmtId="49" fontId="11" fillId="9" borderId="5" xfId="0" applyNumberFormat="1" applyFont="1" applyFill="1" applyBorder="1" applyAlignment="1" applyProtection="1">
      <alignment horizontal="center" vertical="center" wrapText="1"/>
      <protection locked="0"/>
    </xf>
    <xf numFmtId="49" fontId="11" fillId="9" borderId="11" xfId="0" applyNumberFormat="1" applyFont="1" applyFill="1" applyBorder="1" applyAlignment="1" applyProtection="1">
      <alignment horizontal="center" vertical="center" wrapText="1"/>
      <protection locked="0"/>
    </xf>
    <xf numFmtId="0" fontId="36" fillId="4" borderId="0" xfId="0" applyFont="1" applyFill="1" applyAlignment="1" applyProtection="1">
      <alignment horizontal="center" vertical="center"/>
    </xf>
    <xf numFmtId="0" fontId="11" fillId="9" borderId="2" xfId="0" applyFont="1" applyFill="1" applyBorder="1" applyAlignment="1" applyProtection="1">
      <alignment horizontal="center" vertical="center" wrapText="1"/>
      <protection locked="0"/>
    </xf>
    <xf numFmtId="0" fontId="11" fillId="9" borderId="2" xfId="0" applyFont="1" applyFill="1" applyBorder="1" applyAlignment="1" applyProtection="1">
      <alignment horizontal="left" vertical="center" wrapText="1"/>
      <protection locked="0"/>
    </xf>
    <xf numFmtId="0" fontId="11" fillId="9" borderId="0" xfId="0" applyFont="1" applyFill="1" applyAlignment="1" applyProtection="1">
      <alignment horizontal="left" vertical="center"/>
      <protection locked="0"/>
    </xf>
    <xf numFmtId="0" fontId="12" fillId="14" borderId="0" xfId="0" applyFont="1" applyFill="1" applyAlignment="1" applyProtection="1">
      <alignment horizontal="left" vertical="center"/>
    </xf>
    <xf numFmtId="0" fontId="11" fillId="9" borderId="0" xfId="0" applyFont="1" applyFill="1" applyAlignment="1" applyProtection="1">
      <alignment vertical="center"/>
      <protection locked="0"/>
    </xf>
    <xf numFmtId="0" fontId="12" fillId="4" borderId="0" xfId="0" applyFont="1" applyFill="1" applyAlignment="1" applyProtection="1">
      <alignment horizontal="left" wrapText="1"/>
      <protection locked="0"/>
    </xf>
    <xf numFmtId="0" fontId="12" fillId="0" borderId="0" xfId="0" applyFont="1" applyAlignment="1" applyProtection="1">
      <alignment horizontal="left" wrapText="1"/>
      <protection locked="0"/>
    </xf>
    <xf numFmtId="0" fontId="29" fillId="4" borderId="0" xfId="0" applyFont="1" applyFill="1" applyAlignment="1" applyProtection="1">
      <alignment horizontal="center"/>
      <protection locked="0"/>
    </xf>
    <xf numFmtId="0" fontId="11" fillId="4" borderId="0" xfId="0" applyFont="1" applyFill="1" applyAlignment="1" applyProtection="1">
      <alignment horizontal="center"/>
      <protection locked="0"/>
    </xf>
    <xf numFmtId="0" fontId="12" fillId="0" borderId="29" xfId="0" applyFont="1" applyBorder="1" applyAlignment="1" applyProtection="1">
      <alignment horizontal="center" wrapText="1"/>
      <protection locked="0"/>
    </xf>
    <xf numFmtId="0" fontId="12" fillId="0" borderId="16" xfId="0" applyFont="1" applyBorder="1" applyAlignment="1" applyProtection="1">
      <alignment horizontal="center" wrapText="1"/>
      <protection locked="0"/>
    </xf>
    <xf numFmtId="0" fontId="12" fillId="0" borderId="30" xfId="0" applyFont="1" applyBorder="1" applyAlignment="1" applyProtection="1">
      <alignment horizontal="center" wrapText="1"/>
      <protection locked="0"/>
    </xf>
    <xf numFmtId="0" fontId="22" fillId="0" borderId="0" xfId="0" applyFont="1" applyAlignment="1" applyProtection="1">
      <alignment horizontal="center"/>
    </xf>
    <xf numFmtId="0" fontId="24" fillId="0" borderId="0" xfId="0" applyFont="1" applyAlignment="1" applyProtection="1">
      <alignment horizontal="left"/>
    </xf>
    <xf numFmtId="0" fontId="23" fillId="4" borderId="3" xfId="0" applyFont="1" applyFill="1" applyBorder="1" applyAlignment="1" applyProtection="1">
      <alignment horizontal="left"/>
    </xf>
    <xf numFmtId="49" fontId="1" fillId="9" borderId="2" xfId="0" applyNumberFormat="1" applyFont="1" applyFill="1" applyBorder="1" applyAlignment="1" applyProtection="1">
      <alignment horizontal="center" vertical="center"/>
      <protection locked="0"/>
    </xf>
    <xf numFmtId="0" fontId="23" fillId="0" borderId="0" xfId="0" applyFont="1" applyAlignment="1" applyProtection="1">
      <alignment horizontal="justify" vertical="top" wrapText="1"/>
    </xf>
    <xf numFmtId="0" fontId="23" fillId="0" borderId="0" xfId="0" applyFont="1" applyAlignment="1" applyProtection="1">
      <alignment horizontal="left" vertical="top" wrapText="1"/>
    </xf>
    <xf numFmtId="169" fontId="1" fillId="9" borderId="2" xfId="0" applyNumberFormat="1" applyFont="1" applyFill="1" applyBorder="1" applyAlignment="1" applyProtection="1">
      <alignment horizontal="center" vertical="center"/>
      <protection locked="0"/>
    </xf>
    <xf numFmtId="0" fontId="24" fillId="4" borderId="3" xfId="0" applyFont="1" applyFill="1" applyBorder="1" applyAlignment="1" applyProtection="1">
      <alignment horizontal="left"/>
    </xf>
    <xf numFmtId="49" fontId="29" fillId="4" borderId="0" xfId="0" applyNumberFormat="1" applyFont="1" applyFill="1" applyBorder="1" applyAlignment="1" applyProtection="1">
      <alignment horizontal="left" vertical="center" wrapText="1"/>
    </xf>
    <xf numFmtId="49" fontId="29" fillId="4" borderId="0" xfId="0" applyNumberFormat="1" applyFont="1" applyFill="1" applyBorder="1" applyAlignment="1" applyProtection="1">
      <alignment horizontal="left" vertical="center"/>
    </xf>
    <xf numFmtId="0" fontId="13" fillId="4" borderId="0" xfId="0" applyFont="1" applyFill="1" applyAlignment="1">
      <alignment horizontal="left" vertical="center" wrapText="1"/>
    </xf>
    <xf numFmtId="49" fontId="29" fillId="4" borderId="0" xfId="0" applyNumberFormat="1" applyFont="1" applyFill="1" applyBorder="1" applyAlignment="1" applyProtection="1">
      <alignment vertical="center"/>
    </xf>
    <xf numFmtId="49" fontId="29" fillId="4" borderId="0" xfId="0" applyNumberFormat="1" applyFont="1" applyFill="1" applyAlignment="1" applyProtection="1">
      <alignment horizontal="left" vertical="center" wrapText="1"/>
    </xf>
    <xf numFmtId="49" fontId="29" fillId="4" borderId="2" xfId="0" applyNumberFormat="1" applyFont="1" applyFill="1" applyBorder="1" applyAlignment="1" applyProtection="1">
      <alignment horizontal="left" vertical="center" wrapText="1"/>
    </xf>
    <xf numFmtId="0" fontId="29" fillId="4" borderId="0" xfId="0" applyFont="1" applyFill="1" applyBorder="1" applyAlignment="1" applyProtection="1">
      <alignment horizontal="center" vertical="center" wrapText="1"/>
    </xf>
    <xf numFmtId="49" fontId="29" fillId="4" borderId="0" xfId="0" applyNumberFormat="1" applyFont="1" applyFill="1" applyAlignment="1" applyProtection="1">
      <alignment horizontal="left" vertical="center"/>
    </xf>
    <xf numFmtId="0" fontId="25" fillId="4" borderId="0" xfId="0" applyFont="1" applyFill="1" applyAlignment="1">
      <alignment horizontal="center" vertical="center" wrapText="1"/>
    </xf>
    <xf numFmtId="0" fontId="33" fillId="4" borderId="0" xfId="0" applyFont="1" applyFill="1" applyBorder="1" applyAlignment="1" applyProtection="1">
      <alignment horizontal="center" vertical="center" wrapText="1"/>
    </xf>
    <xf numFmtId="0" fontId="11" fillId="4" borderId="2" xfId="0" applyFont="1" applyFill="1" applyBorder="1" applyAlignment="1" applyProtection="1">
      <alignment horizontal="left" vertical="center" wrapText="1" indent="2"/>
    </xf>
    <xf numFmtId="0" fontId="11" fillId="4" borderId="14" xfId="0" applyFont="1" applyFill="1" applyBorder="1" applyAlignment="1" applyProtection="1">
      <alignment horizontal="left" vertical="center" wrapText="1" indent="2"/>
    </xf>
    <xf numFmtId="0" fontId="12" fillId="4" borderId="3" xfId="0" applyFont="1" applyFill="1" applyBorder="1" applyAlignment="1" applyProtection="1">
      <alignment vertical="center" wrapText="1"/>
    </xf>
    <xf numFmtId="0" fontId="12" fillId="4" borderId="12" xfId="0" applyFont="1" applyFill="1" applyBorder="1" applyAlignment="1" applyProtection="1">
      <alignment vertical="center" wrapText="1"/>
    </xf>
    <xf numFmtId="0" fontId="12" fillId="4" borderId="3" xfId="0" applyFont="1" applyFill="1" applyBorder="1" applyAlignment="1" applyProtection="1">
      <alignment horizontal="left" vertical="center" wrapText="1"/>
    </xf>
    <xf numFmtId="0" fontId="12" fillId="4" borderId="12" xfId="0" applyFont="1" applyFill="1" applyBorder="1" applyAlignment="1" applyProtection="1">
      <alignment horizontal="left" vertical="center" wrapText="1"/>
    </xf>
    <xf numFmtId="0" fontId="11" fillId="4" borderId="4" xfId="0" applyFont="1" applyFill="1" applyBorder="1" applyAlignment="1" applyProtection="1">
      <alignment horizontal="center" vertical="center" wrapText="1"/>
    </xf>
    <xf numFmtId="0" fontId="37" fillId="4" borderId="7" xfId="0" applyFont="1" applyFill="1" applyBorder="1" applyAlignment="1" applyProtection="1">
      <alignment horizontal="center" vertical="center" wrapText="1"/>
    </xf>
    <xf numFmtId="0" fontId="37" fillId="4" borderId="11"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2" fillId="4" borderId="12" xfId="0" applyFont="1" applyFill="1" applyBorder="1" applyAlignment="1" applyProtection="1">
      <alignment horizontal="left" vertical="center"/>
    </xf>
    <xf numFmtId="0" fontId="37" fillId="4" borderId="0" xfId="0" applyFont="1" applyFill="1" applyAlignment="1" applyProtection="1">
      <alignment horizontal="center" vertical="center"/>
    </xf>
    <xf numFmtId="0" fontId="38" fillId="4" borderId="0" xfId="0" applyFont="1" applyFill="1" applyAlignment="1" applyProtection="1">
      <alignment horizontal="center" vertical="center"/>
    </xf>
    <xf numFmtId="0" fontId="12"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11" fillId="4" borderId="2" xfId="0" applyFont="1" applyFill="1" applyBorder="1" applyAlignment="1" applyProtection="1">
      <alignment horizontal="right" vertical="center" indent="2"/>
    </xf>
    <xf numFmtId="0" fontId="11" fillId="4" borderId="0" xfId="0" applyFont="1" applyFill="1" applyBorder="1" applyAlignment="1" applyProtection="1">
      <alignment horizontal="right" vertical="center" indent="2"/>
    </xf>
    <xf numFmtId="0" fontId="11" fillId="4" borderId="0" xfId="0" applyFont="1" applyFill="1" applyBorder="1" applyAlignment="1" applyProtection="1">
      <alignment horizontal="left" vertical="center" indent="2"/>
    </xf>
    <xf numFmtId="0" fontId="11" fillId="4" borderId="13" xfId="0" applyFont="1" applyFill="1" applyBorder="1" applyAlignment="1" applyProtection="1">
      <alignment horizontal="left" vertical="center" indent="2"/>
    </xf>
    <xf numFmtId="0" fontId="12" fillId="0" borderId="0" xfId="0" applyFont="1" applyBorder="1" applyAlignment="1" applyProtection="1">
      <alignment horizontal="left" vertical="center"/>
    </xf>
    <xf numFmtId="0" fontId="12" fillId="0" borderId="13" xfId="0" applyFont="1" applyBorder="1" applyAlignment="1" applyProtection="1">
      <alignment horizontal="left" vertical="center"/>
    </xf>
    <xf numFmtId="0" fontId="11" fillId="4" borderId="0" xfId="0" applyFont="1" applyFill="1" applyBorder="1" applyAlignment="1" applyProtection="1">
      <alignment horizontal="left" vertical="center" wrapText="1" indent="2"/>
    </xf>
    <xf numFmtId="0" fontId="11" fillId="4" borderId="13" xfId="0" applyFont="1" applyFill="1" applyBorder="1" applyAlignment="1" applyProtection="1">
      <alignment horizontal="left" vertical="center" wrapText="1" indent="2"/>
    </xf>
    <xf numFmtId="0" fontId="12" fillId="4" borderId="0" xfId="0" applyFont="1" applyFill="1" applyBorder="1" applyAlignment="1" applyProtection="1">
      <alignment horizontal="left" vertical="center" wrapText="1"/>
    </xf>
    <xf numFmtId="0" fontId="12" fillId="4" borderId="13" xfId="0" applyFont="1" applyFill="1" applyBorder="1" applyAlignment="1" applyProtection="1">
      <alignment horizontal="left" vertical="center" wrapText="1"/>
    </xf>
    <xf numFmtId="0" fontId="11" fillId="0" borderId="10" xfId="0" applyFont="1" applyBorder="1" applyAlignment="1" applyProtection="1">
      <alignment horizontal="left" vertical="center" wrapText="1" indent="2"/>
    </xf>
    <xf numFmtId="0" fontId="11" fillId="0" borderId="2" xfId="0" applyFont="1" applyBorder="1" applyAlignment="1" applyProtection="1">
      <alignment horizontal="left" vertical="center" wrapText="1" indent="2"/>
    </xf>
    <xf numFmtId="0" fontId="11" fillId="0" borderId="14" xfId="0" applyFont="1" applyBorder="1" applyAlignment="1" applyProtection="1">
      <alignment horizontal="left" vertical="center" wrapText="1" indent="2"/>
    </xf>
    <xf numFmtId="0" fontId="11" fillId="4" borderId="1" xfId="0" applyFont="1" applyFill="1" applyBorder="1" applyAlignment="1" applyProtection="1">
      <alignment horizontal="left" vertical="center" wrapText="1" indent="2"/>
    </xf>
    <xf numFmtId="0" fontId="11" fillId="4" borderId="8"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12" fillId="4" borderId="4"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11" xfId="0" applyFont="1" applyFill="1" applyBorder="1" applyAlignment="1" applyProtection="1">
      <alignment horizontal="left" vertical="center" wrapText="1"/>
    </xf>
    <xf numFmtId="0" fontId="11" fillId="4" borderId="8" xfId="0" applyFont="1" applyFill="1" applyBorder="1" applyAlignment="1" applyProtection="1">
      <alignment horizontal="left" vertical="center" wrapText="1"/>
    </xf>
    <xf numFmtId="0" fontId="0" fillId="4" borderId="4" xfId="0" applyFill="1" applyBorder="1" applyAlignment="1" applyProtection="1">
      <alignment horizontal="right" vertical="center"/>
    </xf>
    <xf numFmtId="0" fontId="11" fillId="0" borderId="4" xfId="0" applyFont="1" applyBorder="1" applyAlignment="1" applyProtection="1">
      <alignment horizontal="center" vertical="center" wrapText="1"/>
    </xf>
    <xf numFmtId="0" fontId="12" fillId="4" borderId="5" xfId="0" applyFont="1" applyFill="1" applyBorder="1" applyAlignment="1" applyProtection="1">
      <alignment horizontal="right" vertical="center" wrapText="1"/>
    </xf>
    <xf numFmtId="0" fontId="12" fillId="4" borderId="11" xfId="0" applyFont="1" applyFill="1" applyBorder="1" applyAlignment="1" applyProtection="1">
      <alignment horizontal="right" vertical="center" wrapText="1"/>
    </xf>
    <xf numFmtId="0" fontId="11" fillId="4" borderId="6" xfId="0" applyFont="1" applyFill="1" applyBorder="1" applyAlignment="1" applyProtection="1">
      <alignment horizontal="left" vertical="center" wrapText="1"/>
    </xf>
  </cellXfs>
  <cellStyles count="5">
    <cellStyle name="Currency" xfId="1" builtinId="4"/>
    <cellStyle name="Hyperlink" xfId="4" builtinId="8"/>
    <cellStyle name="Normal" xfId="0" builtinId="0"/>
    <cellStyle name="Normal 2" xfId="2" xr:uid="{00000000-0005-0000-0000-000004000000}"/>
    <cellStyle name="Percent" xfId="3" builtinId="5"/>
  </cellStyles>
  <dxfs count="1">
    <dxf>
      <font>
        <strike val="0"/>
      </font>
    </dxf>
  </dxfs>
  <tableStyles count="1" defaultTableStyle="TableStyleMedium2" defaultPivotStyle="PivotStyleLight16">
    <tableStyle name="Table Style 1" pivot="0" count="1" xr9:uid="{A08E3AF1-ABA5-4CA9-A470-A31B3E5CF6F9}">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D9D9"/>
      <color rgb="FFDCE6F1"/>
      <color rgb="FFFFFF99"/>
      <color rgb="FFFFFFFF"/>
      <color rgb="FF000000"/>
      <color rgb="FF99FF99"/>
      <color rgb="FF6DFF7E"/>
      <color rgb="FF8DF4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200025</xdr:colOff>
      <xdr:row>0</xdr:row>
      <xdr:rowOff>0</xdr:rowOff>
    </xdr:from>
    <xdr:to>
      <xdr:col>12</xdr:col>
      <xdr:colOff>47625</xdr:colOff>
      <xdr:row>5</xdr:row>
      <xdr:rowOff>0</xdr:rowOff>
    </xdr:to>
    <xdr:pic>
      <xdr:nvPicPr>
        <xdr:cNvPr id="50324" name="Picture 1">
          <a:extLst>
            <a:ext uri="{FF2B5EF4-FFF2-40B4-BE49-F238E27FC236}">
              <a16:creationId xmlns:a16="http://schemas.microsoft.com/office/drawing/2014/main" id="{00000000-0008-0000-0000-000094C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76475" y="0"/>
          <a:ext cx="2895600" cy="1600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xdr:row>
          <xdr:rowOff>180975</xdr:rowOff>
        </xdr:from>
        <xdr:to>
          <xdr:col>4</xdr:col>
          <xdr:colOff>209550</xdr:colOff>
          <xdr:row>5</xdr:row>
          <xdr:rowOff>9525</xdr:rowOff>
        </xdr:to>
        <xdr:sp macro="" textlink="">
          <xdr:nvSpPr>
            <xdr:cNvPr id="47369" name="Check Box 265" hidden="1">
              <a:extLst>
                <a:ext uri="{63B3BB69-23CF-44E3-9099-C40C66FF867C}">
                  <a14:compatExt spid="_x0000_s47369"/>
                </a:ext>
                <a:ext uri="{FF2B5EF4-FFF2-40B4-BE49-F238E27FC236}">
                  <a16:creationId xmlns:a16="http://schemas.microsoft.com/office/drawing/2014/main" id="{00000000-0008-0000-1900-00000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171450</xdr:rowOff>
        </xdr:from>
        <xdr:to>
          <xdr:col>7</xdr:col>
          <xdr:colOff>209550</xdr:colOff>
          <xdr:row>5</xdr:row>
          <xdr:rowOff>0</xdr:rowOff>
        </xdr:to>
        <xdr:sp macro="" textlink="">
          <xdr:nvSpPr>
            <xdr:cNvPr id="47370" name="Check Box 266" hidden="1">
              <a:extLst>
                <a:ext uri="{63B3BB69-23CF-44E3-9099-C40C66FF867C}">
                  <a14:compatExt spid="_x0000_s47370"/>
                </a:ext>
                <a:ext uri="{FF2B5EF4-FFF2-40B4-BE49-F238E27FC236}">
                  <a16:creationId xmlns:a16="http://schemas.microsoft.com/office/drawing/2014/main" id="{00000000-0008-0000-1900-00000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xdr:row>
          <xdr:rowOff>180975</xdr:rowOff>
        </xdr:from>
        <xdr:to>
          <xdr:col>10</xdr:col>
          <xdr:colOff>219075</xdr:colOff>
          <xdr:row>5</xdr:row>
          <xdr:rowOff>9525</xdr:rowOff>
        </xdr:to>
        <xdr:sp macro="" textlink="">
          <xdr:nvSpPr>
            <xdr:cNvPr id="47372" name="Check Box 268" hidden="1">
              <a:extLst>
                <a:ext uri="{63B3BB69-23CF-44E3-9099-C40C66FF867C}">
                  <a14:compatExt spid="_x0000_s47372"/>
                </a:ext>
                <a:ext uri="{FF2B5EF4-FFF2-40B4-BE49-F238E27FC236}">
                  <a16:creationId xmlns:a16="http://schemas.microsoft.com/office/drawing/2014/main" id="{00000000-0008-0000-1900-00000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180975</xdr:rowOff>
        </xdr:from>
        <xdr:to>
          <xdr:col>4</xdr:col>
          <xdr:colOff>209550</xdr:colOff>
          <xdr:row>8</xdr:row>
          <xdr:rowOff>9525</xdr:rowOff>
        </xdr:to>
        <xdr:sp macro="" textlink="">
          <xdr:nvSpPr>
            <xdr:cNvPr id="47376" name="Check Box 272" hidden="1">
              <a:extLst>
                <a:ext uri="{63B3BB69-23CF-44E3-9099-C40C66FF867C}">
                  <a14:compatExt spid="_x0000_s47376"/>
                </a:ext>
                <a:ext uri="{FF2B5EF4-FFF2-40B4-BE49-F238E27FC236}">
                  <a16:creationId xmlns:a16="http://schemas.microsoft.com/office/drawing/2014/main" id="{00000000-0008-0000-1900-00001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180975</xdr:rowOff>
        </xdr:from>
        <xdr:to>
          <xdr:col>10</xdr:col>
          <xdr:colOff>219075</xdr:colOff>
          <xdr:row>8</xdr:row>
          <xdr:rowOff>9525</xdr:rowOff>
        </xdr:to>
        <xdr:sp macro="" textlink="">
          <xdr:nvSpPr>
            <xdr:cNvPr id="47378" name="Check Box 274" hidden="1">
              <a:extLst>
                <a:ext uri="{63B3BB69-23CF-44E3-9099-C40C66FF867C}">
                  <a14:compatExt spid="_x0000_s47378"/>
                </a:ext>
                <a:ext uri="{FF2B5EF4-FFF2-40B4-BE49-F238E27FC236}">
                  <a16:creationId xmlns:a16="http://schemas.microsoft.com/office/drawing/2014/main" id="{00000000-0008-0000-1900-00001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180975</xdr:rowOff>
        </xdr:from>
        <xdr:to>
          <xdr:col>4</xdr:col>
          <xdr:colOff>209550</xdr:colOff>
          <xdr:row>9</xdr:row>
          <xdr:rowOff>9525</xdr:rowOff>
        </xdr:to>
        <xdr:sp macro="" textlink="">
          <xdr:nvSpPr>
            <xdr:cNvPr id="47379" name="Check Box 275" hidden="1">
              <a:extLst>
                <a:ext uri="{63B3BB69-23CF-44E3-9099-C40C66FF867C}">
                  <a14:compatExt spid="_x0000_s47379"/>
                </a:ext>
                <a:ext uri="{FF2B5EF4-FFF2-40B4-BE49-F238E27FC236}">
                  <a16:creationId xmlns:a16="http://schemas.microsoft.com/office/drawing/2014/main" id="{00000000-0008-0000-1900-00001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171450</xdr:rowOff>
        </xdr:from>
        <xdr:to>
          <xdr:col>7</xdr:col>
          <xdr:colOff>209550</xdr:colOff>
          <xdr:row>9</xdr:row>
          <xdr:rowOff>0</xdr:rowOff>
        </xdr:to>
        <xdr:sp macro="" textlink="">
          <xdr:nvSpPr>
            <xdr:cNvPr id="47380" name="Check Box 276" hidden="1">
              <a:extLst>
                <a:ext uri="{63B3BB69-23CF-44E3-9099-C40C66FF867C}">
                  <a14:compatExt spid="_x0000_s47380"/>
                </a:ext>
                <a:ext uri="{FF2B5EF4-FFF2-40B4-BE49-F238E27FC236}">
                  <a16:creationId xmlns:a16="http://schemas.microsoft.com/office/drawing/2014/main" id="{00000000-0008-0000-1900-00001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180975</xdr:rowOff>
        </xdr:from>
        <xdr:to>
          <xdr:col>10</xdr:col>
          <xdr:colOff>219075</xdr:colOff>
          <xdr:row>9</xdr:row>
          <xdr:rowOff>9525</xdr:rowOff>
        </xdr:to>
        <xdr:sp macro="" textlink="">
          <xdr:nvSpPr>
            <xdr:cNvPr id="47381" name="Check Box 277" hidden="1">
              <a:extLst>
                <a:ext uri="{63B3BB69-23CF-44E3-9099-C40C66FF867C}">
                  <a14:compatExt spid="_x0000_s47381"/>
                </a:ext>
                <a:ext uri="{FF2B5EF4-FFF2-40B4-BE49-F238E27FC236}">
                  <a16:creationId xmlns:a16="http://schemas.microsoft.com/office/drawing/2014/main" id="{00000000-0008-0000-1900-000015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180975</xdr:rowOff>
        </xdr:from>
        <xdr:to>
          <xdr:col>4</xdr:col>
          <xdr:colOff>209550</xdr:colOff>
          <xdr:row>10</xdr:row>
          <xdr:rowOff>9525</xdr:rowOff>
        </xdr:to>
        <xdr:sp macro="" textlink="">
          <xdr:nvSpPr>
            <xdr:cNvPr id="47382" name="Check Box 278" hidden="1">
              <a:extLst>
                <a:ext uri="{63B3BB69-23CF-44E3-9099-C40C66FF867C}">
                  <a14:compatExt spid="_x0000_s47382"/>
                </a:ext>
                <a:ext uri="{FF2B5EF4-FFF2-40B4-BE49-F238E27FC236}">
                  <a16:creationId xmlns:a16="http://schemas.microsoft.com/office/drawing/2014/main" id="{00000000-0008-0000-1900-000016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171450</xdr:rowOff>
        </xdr:from>
        <xdr:to>
          <xdr:col>7</xdr:col>
          <xdr:colOff>209550</xdr:colOff>
          <xdr:row>10</xdr:row>
          <xdr:rowOff>0</xdr:rowOff>
        </xdr:to>
        <xdr:sp macro="" textlink="">
          <xdr:nvSpPr>
            <xdr:cNvPr id="47383" name="Check Box 279" hidden="1">
              <a:extLst>
                <a:ext uri="{63B3BB69-23CF-44E3-9099-C40C66FF867C}">
                  <a14:compatExt spid="_x0000_s47383"/>
                </a:ext>
                <a:ext uri="{FF2B5EF4-FFF2-40B4-BE49-F238E27FC236}">
                  <a16:creationId xmlns:a16="http://schemas.microsoft.com/office/drawing/2014/main" id="{00000000-0008-0000-1900-000017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180975</xdr:rowOff>
        </xdr:from>
        <xdr:to>
          <xdr:col>10</xdr:col>
          <xdr:colOff>219075</xdr:colOff>
          <xdr:row>10</xdr:row>
          <xdr:rowOff>9525</xdr:rowOff>
        </xdr:to>
        <xdr:sp macro="" textlink="">
          <xdr:nvSpPr>
            <xdr:cNvPr id="47384" name="Check Box 280" hidden="1">
              <a:extLst>
                <a:ext uri="{63B3BB69-23CF-44E3-9099-C40C66FF867C}">
                  <a14:compatExt spid="_x0000_s47384"/>
                </a:ext>
                <a:ext uri="{FF2B5EF4-FFF2-40B4-BE49-F238E27FC236}">
                  <a16:creationId xmlns:a16="http://schemas.microsoft.com/office/drawing/2014/main" id="{00000000-0008-0000-1900-00001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4</xdr:col>
          <xdr:colOff>209550</xdr:colOff>
          <xdr:row>11</xdr:row>
          <xdr:rowOff>9525</xdr:rowOff>
        </xdr:to>
        <xdr:sp macro="" textlink="">
          <xdr:nvSpPr>
            <xdr:cNvPr id="47385" name="Check Box 281" hidden="1">
              <a:extLst>
                <a:ext uri="{63B3BB69-23CF-44E3-9099-C40C66FF867C}">
                  <a14:compatExt spid="_x0000_s47385"/>
                </a:ext>
                <a:ext uri="{FF2B5EF4-FFF2-40B4-BE49-F238E27FC236}">
                  <a16:creationId xmlns:a16="http://schemas.microsoft.com/office/drawing/2014/main" id="{00000000-0008-0000-1900-00001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171450</xdr:rowOff>
        </xdr:from>
        <xdr:to>
          <xdr:col>7</xdr:col>
          <xdr:colOff>209550</xdr:colOff>
          <xdr:row>11</xdr:row>
          <xdr:rowOff>0</xdr:rowOff>
        </xdr:to>
        <xdr:sp macro="" textlink="">
          <xdr:nvSpPr>
            <xdr:cNvPr id="47386" name="Check Box 282" hidden="1">
              <a:extLst>
                <a:ext uri="{63B3BB69-23CF-44E3-9099-C40C66FF867C}">
                  <a14:compatExt spid="_x0000_s47386"/>
                </a:ext>
                <a:ext uri="{FF2B5EF4-FFF2-40B4-BE49-F238E27FC236}">
                  <a16:creationId xmlns:a16="http://schemas.microsoft.com/office/drawing/2014/main" id="{00000000-0008-0000-1900-00001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180975</xdr:rowOff>
        </xdr:from>
        <xdr:to>
          <xdr:col>10</xdr:col>
          <xdr:colOff>219075</xdr:colOff>
          <xdr:row>11</xdr:row>
          <xdr:rowOff>9525</xdr:rowOff>
        </xdr:to>
        <xdr:sp macro="" textlink="">
          <xdr:nvSpPr>
            <xdr:cNvPr id="47387" name="Check Box 283" hidden="1">
              <a:extLst>
                <a:ext uri="{63B3BB69-23CF-44E3-9099-C40C66FF867C}">
                  <a14:compatExt spid="_x0000_s47387"/>
                </a:ext>
                <a:ext uri="{FF2B5EF4-FFF2-40B4-BE49-F238E27FC236}">
                  <a16:creationId xmlns:a16="http://schemas.microsoft.com/office/drawing/2014/main" id="{00000000-0008-0000-1900-00001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180975</xdr:rowOff>
        </xdr:from>
        <xdr:to>
          <xdr:col>4</xdr:col>
          <xdr:colOff>209550</xdr:colOff>
          <xdr:row>12</xdr:row>
          <xdr:rowOff>9525</xdr:rowOff>
        </xdr:to>
        <xdr:sp macro="" textlink="">
          <xdr:nvSpPr>
            <xdr:cNvPr id="47388" name="Check Box 284" hidden="1">
              <a:extLst>
                <a:ext uri="{63B3BB69-23CF-44E3-9099-C40C66FF867C}">
                  <a14:compatExt spid="_x0000_s47388"/>
                </a:ext>
                <a:ext uri="{FF2B5EF4-FFF2-40B4-BE49-F238E27FC236}">
                  <a16:creationId xmlns:a16="http://schemas.microsoft.com/office/drawing/2014/main" id="{00000000-0008-0000-1900-00001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171450</xdr:rowOff>
        </xdr:from>
        <xdr:to>
          <xdr:col>7</xdr:col>
          <xdr:colOff>209550</xdr:colOff>
          <xdr:row>12</xdr:row>
          <xdr:rowOff>0</xdr:rowOff>
        </xdr:to>
        <xdr:sp macro="" textlink="">
          <xdr:nvSpPr>
            <xdr:cNvPr id="47389" name="Check Box 285" hidden="1">
              <a:extLst>
                <a:ext uri="{63B3BB69-23CF-44E3-9099-C40C66FF867C}">
                  <a14:compatExt spid="_x0000_s47389"/>
                </a:ext>
                <a:ext uri="{FF2B5EF4-FFF2-40B4-BE49-F238E27FC236}">
                  <a16:creationId xmlns:a16="http://schemas.microsoft.com/office/drawing/2014/main" id="{00000000-0008-0000-1900-00001D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180975</xdr:rowOff>
        </xdr:from>
        <xdr:to>
          <xdr:col>10</xdr:col>
          <xdr:colOff>219075</xdr:colOff>
          <xdr:row>12</xdr:row>
          <xdr:rowOff>9525</xdr:rowOff>
        </xdr:to>
        <xdr:sp macro="" textlink="">
          <xdr:nvSpPr>
            <xdr:cNvPr id="47390" name="Check Box 286" hidden="1">
              <a:extLst>
                <a:ext uri="{63B3BB69-23CF-44E3-9099-C40C66FF867C}">
                  <a14:compatExt spid="_x0000_s47390"/>
                </a:ext>
                <a:ext uri="{FF2B5EF4-FFF2-40B4-BE49-F238E27FC236}">
                  <a16:creationId xmlns:a16="http://schemas.microsoft.com/office/drawing/2014/main" id="{00000000-0008-0000-1900-00001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180975</xdr:rowOff>
        </xdr:from>
        <xdr:to>
          <xdr:col>4</xdr:col>
          <xdr:colOff>209550</xdr:colOff>
          <xdr:row>13</xdr:row>
          <xdr:rowOff>9525</xdr:rowOff>
        </xdr:to>
        <xdr:sp macro="" textlink="">
          <xdr:nvSpPr>
            <xdr:cNvPr id="47391" name="Check Box 287" hidden="1">
              <a:extLst>
                <a:ext uri="{63B3BB69-23CF-44E3-9099-C40C66FF867C}">
                  <a14:compatExt spid="_x0000_s47391"/>
                </a:ext>
                <a:ext uri="{FF2B5EF4-FFF2-40B4-BE49-F238E27FC236}">
                  <a16:creationId xmlns:a16="http://schemas.microsoft.com/office/drawing/2014/main" id="{00000000-0008-0000-1900-00001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171450</xdr:rowOff>
        </xdr:from>
        <xdr:to>
          <xdr:col>7</xdr:col>
          <xdr:colOff>209550</xdr:colOff>
          <xdr:row>13</xdr:row>
          <xdr:rowOff>0</xdr:rowOff>
        </xdr:to>
        <xdr:sp macro="" textlink="">
          <xdr:nvSpPr>
            <xdr:cNvPr id="47392" name="Check Box 288" hidden="1">
              <a:extLst>
                <a:ext uri="{63B3BB69-23CF-44E3-9099-C40C66FF867C}">
                  <a14:compatExt spid="_x0000_s47392"/>
                </a:ext>
                <a:ext uri="{FF2B5EF4-FFF2-40B4-BE49-F238E27FC236}">
                  <a16:creationId xmlns:a16="http://schemas.microsoft.com/office/drawing/2014/main" id="{00000000-0008-0000-1900-00002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180975</xdr:rowOff>
        </xdr:from>
        <xdr:to>
          <xdr:col>10</xdr:col>
          <xdr:colOff>219075</xdr:colOff>
          <xdr:row>13</xdr:row>
          <xdr:rowOff>9525</xdr:rowOff>
        </xdr:to>
        <xdr:sp macro="" textlink="">
          <xdr:nvSpPr>
            <xdr:cNvPr id="47393" name="Check Box 289" hidden="1">
              <a:extLst>
                <a:ext uri="{63B3BB69-23CF-44E3-9099-C40C66FF867C}">
                  <a14:compatExt spid="_x0000_s47393"/>
                </a:ext>
                <a:ext uri="{FF2B5EF4-FFF2-40B4-BE49-F238E27FC236}">
                  <a16:creationId xmlns:a16="http://schemas.microsoft.com/office/drawing/2014/main" id="{00000000-0008-0000-1900-00002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180975</xdr:rowOff>
        </xdr:from>
        <xdr:to>
          <xdr:col>4</xdr:col>
          <xdr:colOff>209550</xdr:colOff>
          <xdr:row>14</xdr:row>
          <xdr:rowOff>9525</xdr:rowOff>
        </xdr:to>
        <xdr:sp macro="" textlink="">
          <xdr:nvSpPr>
            <xdr:cNvPr id="47394" name="Check Box 290" hidden="1">
              <a:extLst>
                <a:ext uri="{63B3BB69-23CF-44E3-9099-C40C66FF867C}">
                  <a14:compatExt spid="_x0000_s47394"/>
                </a:ext>
                <a:ext uri="{FF2B5EF4-FFF2-40B4-BE49-F238E27FC236}">
                  <a16:creationId xmlns:a16="http://schemas.microsoft.com/office/drawing/2014/main" id="{00000000-0008-0000-1900-00002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180975</xdr:rowOff>
        </xdr:from>
        <xdr:to>
          <xdr:col>10</xdr:col>
          <xdr:colOff>219075</xdr:colOff>
          <xdr:row>14</xdr:row>
          <xdr:rowOff>9525</xdr:rowOff>
        </xdr:to>
        <xdr:sp macro="" textlink="">
          <xdr:nvSpPr>
            <xdr:cNvPr id="47396" name="Check Box 292" hidden="1">
              <a:extLst>
                <a:ext uri="{63B3BB69-23CF-44E3-9099-C40C66FF867C}">
                  <a14:compatExt spid="_x0000_s47396"/>
                </a:ext>
                <a:ext uri="{FF2B5EF4-FFF2-40B4-BE49-F238E27FC236}">
                  <a16:creationId xmlns:a16="http://schemas.microsoft.com/office/drawing/2014/main" id="{00000000-0008-0000-1900-00002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180975</xdr:rowOff>
        </xdr:from>
        <xdr:to>
          <xdr:col>4</xdr:col>
          <xdr:colOff>209550</xdr:colOff>
          <xdr:row>17</xdr:row>
          <xdr:rowOff>9525</xdr:rowOff>
        </xdr:to>
        <xdr:sp macro="" textlink="">
          <xdr:nvSpPr>
            <xdr:cNvPr id="47400" name="Check Box 296" hidden="1">
              <a:extLst>
                <a:ext uri="{63B3BB69-23CF-44E3-9099-C40C66FF867C}">
                  <a14:compatExt spid="_x0000_s47400"/>
                </a:ext>
                <a:ext uri="{FF2B5EF4-FFF2-40B4-BE49-F238E27FC236}">
                  <a16:creationId xmlns:a16="http://schemas.microsoft.com/office/drawing/2014/main" id="{00000000-0008-0000-1900-00002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180975</xdr:rowOff>
        </xdr:from>
        <xdr:to>
          <xdr:col>10</xdr:col>
          <xdr:colOff>219075</xdr:colOff>
          <xdr:row>17</xdr:row>
          <xdr:rowOff>9525</xdr:rowOff>
        </xdr:to>
        <xdr:sp macro="" textlink="">
          <xdr:nvSpPr>
            <xdr:cNvPr id="47402" name="Check Box 298" hidden="1">
              <a:extLst>
                <a:ext uri="{63B3BB69-23CF-44E3-9099-C40C66FF867C}">
                  <a14:compatExt spid="_x0000_s47402"/>
                </a:ext>
                <a:ext uri="{FF2B5EF4-FFF2-40B4-BE49-F238E27FC236}">
                  <a16:creationId xmlns:a16="http://schemas.microsoft.com/office/drawing/2014/main" id="{00000000-0008-0000-1900-00002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180975</xdr:rowOff>
        </xdr:from>
        <xdr:to>
          <xdr:col>4</xdr:col>
          <xdr:colOff>209550</xdr:colOff>
          <xdr:row>18</xdr:row>
          <xdr:rowOff>9525</xdr:rowOff>
        </xdr:to>
        <xdr:sp macro="" textlink="">
          <xdr:nvSpPr>
            <xdr:cNvPr id="47403" name="Check Box 299" hidden="1">
              <a:extLst>
                <a:ext uri="{63B3BB69-23CF-44E3-9099-C40C66FF867C}">
                  <a14:compatExt spid="_x0000_s47403"/>
                </a:ext>
                <a:ext uri="{FF2B5EF4-FFF2-40B4-BE49-F238E27FC236}">
                  <a16:creationId xmlns:a16="http://schemas.microsoft.com/office/drawing/2014/main" id="{00000000-0008-0000-1900-00002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171450</xdr:rowOff>
        </xdr:from>
        <xdr:to>
          <xdr:col>7</xdr:col>
          <xdr:colOff>209550</xdr:colOff>
          <xdr:row>18</xdr:row>
          <xdr:rowOff>0</xdr:rowOff>
        </xdr:to>
        <xdr:sp macro="" textlink="">
          <xdr:nvSpPr>
            <xdr:cNvPr id="47404" name="Check Box 300" hidden="1">
              <a:extLst>
                <a:ext uri="{63B3BB69-23CF-44E3-9099-C40C66FF867C}">
                  <a14:compatExt spid="_x0000_s47404"/>
                </a:ext>
                <a:ext uri="{FF2B5EF4-FFF2-40B4-BE49-F238E27FC236}">
                  <a16:creationId xmlns:a16="http://schemas.microsoft.com/office/drawing/2014/main" id="{00000000-0008-0000-1900-00002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180975</xdr:rowOff>
        </xdr:from>
        <xdr:to>
          <xdr:col>10</xdr:col>
          <xdr:colOff>219075</xdr:colOff>
          <xdr:row>18</xdr:row>
          <xdr:rowOff>9525</xdr:rowOff>
        </xdr:to>
        <xdr:sp macro="" textlink="">
          <xdr:nvSpPr>
            <xdr:cNvPr id="47405" name="Check Box 301" hidden="1">
              <a:extLst>
                <a:ext uri="{63B3BB69-23CF-44E3-9099-C40C66FF867C}">
                  <a14:compatExt spid="_x0000_s47405"/>
                </a:ext>
                <a:ext uri="{FF2B5EF4-FFF2-40B4-BE49-F238E27FC236}">
                  <a16:creationId xmlns:a16="http://schemas.microsoft.com/office/drawing/2014/main" id="{00000000-0008-0000-1900-00002D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180975</xdr:rowOff>
        </xdr:from>
        <xdr:to>
          <xdr:col>4</xdr:col>
          <xdr:colOff>209550</xdr:colOff>
          <xdr:row>21</xdr:row>
          <xdr:rowOff>9525</xdr:rowOff>
        </xdr:to>
        <xdr:sp macro="" textlink="">
          <xdr:nvSpPr>
            <xdr:cNvPr id="47406" name="Check Box 302" hidden="1">
              <a:extLst>
                <a:ext uri="{63B3BB69-23CF-44E3-9099-C40C66FF867C}">
                  <a14:compatExt spid="_x0000_s47406"/>
                </a:ext>
                <a:ext uri="{FF2B5EF4-FFF2-40B4-BE49-F238E27FC236}">
                  <a16:creationId xmlns:a16="http://schemas.microsoft.com/office/drawing/2014/main" id="{00000000-0008-0000-1900-00002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171450</xdr:rowOff>
        </xdr:from>
        <xdr:to>
          <xdr:col>7</xdr:col>
          <xdr:colOff>209550</xdr:colOff>
          <xdr:row>21</xdr:row>
          <xdr:rowOff>0</xdr:rowOff>
        </xdr:to>
        <xdr:sp macro="" textlink="">
          <xdr:nvSpPr>
            <xdr:cNvPr id="47407" name="Check Box 303" hidden="1">
              <a:extLst>
                <a:ext uri="{63B3BB69-23CF-44E3-9099-C40C66FF867C}">
                  <a14:compatExt spid="_x0000_s47407"/>
                </a:ext>
                <a:ext uri="{FF2B5EF4-FFF2-40B4-BE49-F238E27FC236}">
                  <a16:creationId xmlns:a16="http://schemas.microsoft.com/office/drawing/2014/main" id="{00000000-0008-0000-1900-00002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180975</xdr:rowOff>
        </xdr:from>
        <xdr:to>
          <xdr:col>10</xdr:col>
          <xdr:colOff>219075</xdr:colOff>
          <xdr:row>21</xdr:row>
          <xdr:rowOff>9525</xdr:rowOff>
        </xdr:to>
        <xdr:sp macro="" textlink="">
          <xdr:nvSpPr>
            <xdr:cNvPr id="47408" name="Check Box 304" hidden="1">
              <a:extLst>
                <a:ext uri="{63B3BB69-23CF-44E3-9099-C40C66FF867C}">
                  <a14:compatExt spid="_x0000_s47408"/>
                </a:ext>
                <a:ext uri="{FF2B5EF4-FFF2-40B4-BE49-F238E27FC236}">
                  <a16:creationId xmlns:a16="http://schemas.microsoft.com/office/drawing/2014/main" id="{00000000-0008-0000-1900-00003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180975</xdr:rowOff>
        </xdr:from>
        <xdr:to>
          <xdr:col>4</xdr:col>
          <xdr:colOff>209550</xdr:colOff>
          <xdr:row>22</xdr:row>
          <xdr:rowOff>9525</xdr:rowOff>
        </xdr:to>
        <xdr:sp macro="" textlink="">
          <xdr:nvSpPr>
            <xdr:cNvPr id="47409" name="Check Box 305" hidden="1">
              <a:extLst>
                <a:ext uri="{63B3BB69-23CF-44E3-9099-C40C66FF867C}">
                  <a14:compatExt spid="_x0000_s47409"/>
                </a:ext>
                <a:ext uri="{FF2B5EF4-FFF2-40B4-BE49-F238E27FC236}">
                  <a16:creationId xmlns:a16="http://schemas.microsoft.com/office/drawing/2014/main" id="{00000000-0008-0000-1900-00003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171450</xdr:rowOff>
        </xdr:from>
        <xdr:to>
          <xdr:col>7</xdr:col>
          <xdr:colOff>209550</xdr:colOff>
          <xdr:row>22</xdr:row>
          <xdr:rowOff>0</xdr:rowOff>
        </xdr:to>
        <xdr:sp macro="" textlink="">
          <xdr:nvSpPr>
            <xdr:cNvPr id="47410" name="Check Box 306" hidden="1">
              <a:extLst>
                <a:ext uri="{63B3BB69-23CF-44E3-9099-C40C66FF867C}">
                  <a14:compatExt spid="_x0000_s47410"/>
                </a:ext>
                <a:ext uri="{FF2B5EF4-FFF2-40B4-BE49-F238E27FC236}">
                  <a16:creationId xmlns:a16="http://schemas.microsoft.com/office/drawing/2014/main" id="{00000000-0008-0000-1900-00003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180975</xdr:rowOff>
        </xdr:from>
        <xdr:to>
          <xdr:col>10</xdr:col>
          <xdr:colOff>219075</xdr:colOff>
          <xdr:row>22</xdr:row>
          <xdr:rowOff>9525</xdr:rowOff>
        </xdr:to>
        <xdr:sp macro="" textlink="">
          <xdr:nvSpPr>
            <xdr:cNvPr id="47411" name="Check Box 307" hidden="1">
              <a:extLst>
                <a:ext uri="{63B3BB69-23CF-44E3-9099-C40C66FF867C}">
                  <a14:compatExt spid="_x0000_s47411"/>
                </a:ext>
                <a:ext uri="{FF2B5EF4-FFF2-40B4-BE49-F238E27FC236}">
                  <a16:creationId xmlns:a16="http://schemas.microsoft.com/office/drawing/2014/main" id="{00000000-0008-0000-1900-00003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180975</xdr:rowOff>
        </xdr:from>
        <xdr:to>
          <xdr:col>4</xdr:col>
          <xdr:colOff>209550</xdr:colOff>
          <xdr:row>25</xdr:row>
          <xdr:rowOff>9525</xdr:rowOff>
        </xdr:to>
        <xdr:sp macro="" textlink="">
          <xdr:nvSpPr>
            <xdr:cNvPr id="47412" name="Check Box 308" hidden="1">
              <a:extLst>
                <a:ext uri="{63B3BB69-23CF-44E3-9099-C40C66FF867C}">
                  <a14:compatExt spid="_x0000_s47412"/>
                </a:ext>
                <a:ext uri="{FF2B5EF4-FFF2-40B4-BE49-F238E27FC236}">
                  <a16:creationId xmlns:a16="http://schemas.microsoft.com/office/drawing/2014/main" id="{00000000-0008-0000-1900-00003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180975</xdr:rowOff>
        </xdr:from>
        <xdr:to>
          <xdr:col>10</xdr:col>
          <xdr:colOff>219075</xdr:colOff>
          <xdr:row>25</xdr:row>
          <xdr:rowOff>9525</xdr:rowOff>
        </xdr:to>
        <xdr:sp macro="" textlink="">
          <xdr:nvSpPr>
            <xdr:cNvPr id="47414" name="Check Box 310" hidden="1">
              <a:extLst>
                <a:ext uri="{63B3BB69-23CF-44E3-9099-C40C66FF867C}">
                  <a14:compatExt spid="_x0000_s47414"/>
                </a:ext>
                <a:ext uri="{FF2B5EF4-FFF2-40B4-BE49-F238E27FC236}">
                  <a16:creationId xmlns:a16="http://schemas.microsoft.com/office/drawing/2014/main" id="{00000000-0008-0000-1900-000036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180975</xdr:rowOff>
        </xdr:from>
        <xdr:to>
          <xdr:col>4</xdr:col>
          <xdr:colOff>209550</xdr:colOff>
          <xdr:row>28</xdr:row>
          <xdr:rowOff>9525</xdr:rowOff>
        </xdr:to>
        <xdr:sp macro="" textlink="">
          <xdr:nvSpPr>
            <xdr:cNvPr id="47415" name="Check Box 311" hidden="1">
              <a:extLst>
                <a:ext uri="{63B3BB69-23CF-44E3-9099-C40C66FF867C}">
                  <a14:compatExt spid="_x0000_s47415"/>
                </a:ext>
                <a:ext uri="{FF2B5EF4-FFF2-40B4-BE49-F238E27FC236}">
                  <a16:creationId xmlns:a16="http://schemas.microsoft.com/office/drawing/2014/main" id="{00000000-0008-0000-1900-000037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180975</xdr:rowOff>
        </xdr:from>
        <xdr:to>
          <xdr:col>10</xdr:col>
          <xdr:colOff>219075</xdr:colOff>
          <xdr:row>28</xdr:row>
          <xdr:rowOff>9525</xdr:rowOff>
        </xdr:to>
        <xdr:sp macro="" textlink="">
          <xdr:nvSpPr>
            <xdr:cNvPr id="47417" name="Check Box 313" hidden="1">
              <a:extLst>
                <a:ext uri="{63B3BB69-23CF-44E3-9099-C40C66FF867C}">
                  <a14:compatExt spid="_x0000_s47417"/>
                </a:ext>
                <a:ext uri="{FF2B5EF4-FFF2-40B4-BE49-F238E27FC236}">
                  <a16:creationId xmlns:a16="http://schemas.microsoft.com/office/drawing/2014/main" id="{00000000-0008-0000-1900-00003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180975</xdr:rowOff>
        </xdr:from>
        <xdr:to>
          <xdr:col>4</xdr:col>
          <xdr:colOff>209550</xdr:colOff>
          <xdr:row>31</xdr:row>
          <xdr:rowOff>9525</xdr:rowOff>
        </xdr:to>
        <xdr:sp macro="" textlink="">
          <xdr:nvSpPr>
            <xdr:cNvPr id="47418" name="Check Box 314" hidden="1">
              <a:extLst>
                <a:ext uri="{63B3BB69-23CF-44E3-9099-C40C66FF867C}">
                  <a14:compatExt spid="_x0000_s47418"/>
                </a:ext>
                <a:ext uri="{FF2B5EF4-FFF2-40B4-BE49-F238E27FC236}">
                  <a16:creationId xmlns:a16="http://schemas.microsoft.com/office/drawing/2014/main" id="{00000000-0008-0000-1900-00003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171450</xdr:rowOff>
        </xdr:from>
        <xdr:to>
          <xdr:col>7</xdr:col>
          <xdr:colOff>209550</xdr:colOff>
          <xdr:row>31</xdr:row>
          <xdr:rowOff>0</xdr:rowOff>
        </xdr:to>
        <xdr:sp macro="" textlink="">
          <xdr:nvSpPr>
            <xdr:cNvPr id="47419" name="Check Box 315" hidden="1">
              <a:extLst>
                <a:ext uri="{63B3BB69-23CF-44E3-9099-C40C66FF867C}">
                  <a14:compatExt spid="_x0000_s47419"/>
                </a:ext>
                <a:ext uri="{FF2B5EF4-FFF2-40B4-BE49-F238E27FC236}">
                  <a16:creationId xmlns:a16="http://schemas.microsoft.com/office/drawing/2014/main" id="{00000000-0008-0000-1900-00003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180975</xdr:rowOff>
        </xdr:from>
        <xdr:to>
          <xdr:col>10</xdr:col>
          <xdr:colOff>219075</xdr:colOff>
          <xdr:row>31</xdr:row>
          <xdr:rowOff>9525</xdr:rowOff>
        </xdr:to>
        <xdr:sp macro="" textlink="">
          <xdr:nvSpPr>
            <xdr:cNvPr id="47420" name="Check Box 316" hidden="1">
              <a:extLst>
                <a:ext uri="{63B3BB69-23CF-44E3-9099-C40C66FF867C}">
                  <a14:compatExt spid="_x0000_s47420"/>
                </a:ext>
                <a:ext uri="{FF2B5EF4-FFF2-40B4-BE49-F238E27FC236}">
                  <a16:creationId xmlns:a16="http://schemas.microsoft.com/office/drawing/2014/main" id="{00000000-0008-0000-1900-00003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180975</xdr:rowOff>
        </xdr:from>
        <xdr:to>
          <xdr:col>4</xdr:col>
          <xdr:colOff>209550</xdr:colOff>
          <xdr:row>32</xdr:row>
          <xdr:rowOff>9525</xdr:rowOff>
        </xdr:to>
        <xdr:sp macro="" textlink="">
          <xdr:nvSpPr>
            <xdr:cNvPr id="47421" name="Check Box 317" hidden="1">
              <a:extLst>
                <a:ext uri="{63B3BB69-23CF-44E3-9099-C40C66FF867C}">
                  <a14:compatExt spid="_x0000_s47421"/>
                </a:ext>
                <a:ext uri="{FF2B5EF4-FFF2-40B4-BE49-F238E27FC236}">
                  <a16:creationId xmlns:a16="http://schemas.microsoft.com/office/drawing/2014/main" id="{00000000-0008-0000-1900-00003D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171450</xdr:rowOff>
        </xdr:from>
        <xdr:to>
          <xdr:col>7</xdr:col>
          <xdr:colOff>209550</xdr:colOff>
          <xdr:row>32</xdr:row>
          <xdr:rowOff>0</xdr:rowOff>
        </xdr:to>
        <xdr:sp macro="" textlink="">
          <xdr:nvSpPr>
            <xdr:cNvPr id="47422" name="Check Box 318" hidden="1">
              <a:extLst>
                <a:ext uri="{63B3BB69-23CF-44E3-9099-C40C66FF867C}">
                  <a14:compatExt spid="_x0000_s47422"/>
                </a:ext>
                <a:ext uri="{FF2B5EF4-FFF2-40B4-BE49-F238E27FC236}">
                  <a16:creationId xmlns:a16="http://schemas.microsoft.com/office/drawing/2014/main" id="{00000000-0008-0000-1900-00003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180975</xdr:rowOff>
        </xdr:from>
        <xdr:to>
          <xdr:col>10</xdr:col>
          <xdr:colOff>219075</xdr:colOff>
          <xdr:row>32</xdr:row>
          <xdr:rowOff>9525</xdr:rowOff>
        </xdr:to>
        <xdr:sp macro="" textlink="">
          <xdr:nvSpPr>
            <xdr:cNvPr id="47423" name="Check Box 319" hidden="1">
              <a:extLst>
                <a:ext uri="{63B3BB69-23CF-44E3-9099-C40C66FF867C}">
                  <a14:compatExt spid="_x0000_s47423"/>
                </a:ext>
                <a:ext uri="{FF2B5EF4-FFF2-40B4-BE49-F238E27FC236}">
                  <a16:creationId xmlns:a16="http://schemas.microsoft.com/office/drawing/2014/main" id="{00000000-0008-0000-1900-00003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180975</xdr:rowOff>
        </xdr:from>
        <xdr:to>
          <xdr:col>4</xdr:col>
          <xdr:colOff>209550</xdr:colOff>
          <xdr:row>35</xdr:row>
          <xdr:rowOff>9525</xdr:rowOff>
        </xdr:to>
        <xdr:sp macro="" textlink="">
          <xdr:nvSpPr>
            <xdr:cNvPr id="47424" name="Check Box 320" hidden="1">
              <a:extLst>
                <a:ext uri="{63B3BB69-23CF-44E3-9099-C40C66FF867C}">
                  <a14:compatExt spid="_x0000_s47424"/>
                </a:ext>
                <a:ext uri="{FF2B5EF4-FFF2-40B4-BE49-F238E27FC236}">
                  <a16:creationId xmlns:a16="http://schemas.microsoft.com/office/drawing/2014/main" id="{00000000-0008-0000-1900-000040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171450</xdr:rowOff>
        </xdr:from>
        <xdr:to>
          <xdr:col>7</xdr:col>
          <xdr:colOff>209550</xdr:colOff>
          <xdr:row>35</xdr:row>
          <xdr:rowOff>0</xdr:rowOff>
        </xdr:to>
        <xdr:sp macro="" textlink="">
          <xdr:nvSpPr>
            <xdr:cNvPr id="47425" name="Check Box 321" hidden="1">
              <a:extLst>
                <a:ext uri="{63B3BB69-23CF-44E3-9099-C40C66FF867C}">
                  <a14:compatExt spid="_x0000_s47425"/>
                </a:ext>
                <a:ext uri="{FF2B5EF4-FFF2-40B4-BE49-F238E27FC236}">
                  <a16:creationId xmlns:a16="http://schemas.microsoft.com/office/drawing/2014/main" id="{00000000-0008-0000-1900-00004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180975</xdr:rowOff>
        </xdr:from>
        <xdr:to>
          <xdr:col>10</xdr:col>
          <xdr:colOff>219075</xdr:colOff>
          <xdr:row>35</xdr:row>
          <xdr:rowOff>9525</xdr:rowOff>
        </xdr:to>
        <xdr:sp macro="" textlink="">
          <xdr:nvSpPr>
            <xdr:cNvPr id="47426" name="Check Box 322" hidden="1">
              <a:extLst>
                <a:ext uri="{63B3BB69-23CF-44E3-9099-C40C66FF867C}">
                  <a14:compatExt spid="_x0000_s47426"/>
                </a:ext>
                <a:ext uri="{FF2B5EF4-FFF2-40B4-BE49-F238E27FC236}">
                  <a16:creationId xmlns:a16="http://schemas.microsoft.com/office/drawing/2014/main" id="{00000000-0008-0000-1900-00004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180975</xdr:rowOff>
        </xdr:from>
        <xdr:to>
          <xdr:col>4</xdr:col>
          <xdr:colOff>209550</xdr:colOff>
          <xdr:row>36</xdr:row>
          <xdr:rowOff>9525</xdr:rowOff>
        </xdr:to>
        <xdr:sp macro="" textlink="">
          <xdr:nvSpPr>
            <xdr:cNvPr id="47427" name="Check Box 323" hidden="1">
              <a:extLst>
                <a:ext uri="{63B3BB69-23CF-44E3-9099-C40C66FF867C}">
                  <a14:compatExt spid="_x0000_s47427"/>
                </a:ext>
                <a:ext uri="{FF2B5EF4-FFF2-40B4-BE49-F238E27FC236}">
                  <a16:creationId xmlns:a16="http://schemas.microsoft.com/office/drawing/2014/main" id="{00000000-0008-0000-1900-00004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171450</xdr:rowOff>
        </xdr:from>
        <xdr:to>
          <xdr:col>7</xdr:col>
          <xdr:colOff>209550</xdr:colOff>
          <xdr:row>36</xdr:row>
          <xdr:rowOff>0</xdr:rowOff>
        </xdr:to>
        <xdr:sp macro="" textlink="">
          <xdr:nvSpPr>
            <xdr:cNvPr id="47428" name="Check Box 324" hidden="1">
              <a:extLst>
                <a:ext uri="{63B3BB69-23CF-44E3-9099-C40C66FF867C}">
                  <a14:compatExt spid="_x0000_s47428"/>
                </a:ext>
                <a:ext uri="{FF2B5EF4-FFF2-40B4-BE49-F238E27FC236}">
                  <a16:creationId xmlns:a16="http://schemas.microsoft.com/office/drawing/2014/main" id="{00000000-0008-0000-1900-00004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180975</xdr:rowOff>
        </xdr:from>
        <xdr:to>
          <xdr:col>10</xdr:col>
          <xdr:colOff>219075</xdr:colOff>
          <xdr:row>36</xdr:row>
          <xdr:rowOff>9525</xdr:rowOff>
        </xdr:to>
        <xdr:sp macro="" textlink="">
          <xdr:nvSpPr>
            <xdr:cNvPr id="47429" name="Check Box 325" hidden="1">
              <a:extLst>
                <a:ext uri="{63B3BB69-23CF-44E3-9099-C40C66FF867C}">
                  <a14:compatExt spid="_x0000_s47429"/>
                </a:ext>
                <a:ext uri="{FF2B5EF4-FFF2-40B4-BE49-F238E27FC236}">
                  <a16:creationId xmlns:a16="http://schemas.microsoft.com/office/drawing/2014/main" id="{00000000-0008-0000-1900-000045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180975</xdr:rowOff>
        </xdr:from>
        <xdr:to>
          <xdr:col>4</xdr:col>
          <xdr:colOff>209550</xdr:colOff>
          <xdr:row>41</xdr:row>
          <xdr:rowOff>9525</xdr:rowOff>
        </xdr:to>
        <xdr:sp macro="" textlink="">
          <xdr:nvSpPr>
            <xdr:cNvPr id="47430" name="Check Box 326" hidden="1">
              <a:extLst>
                <a:ext uri="{63B3BB69-23CF-44E3-9099-C40C66FF867C}">
                  <a14:compatExt spid="_x0000_s47430"/>
                </a:ext>
                <a:ext uri="{FF2B5EF4-FFF2-40B4-BE49-F238E27FC236}">
                  <a16:creationId xmlns:a16="http://schemas.microsoft.com/office/drawing/2014/main" id="{00000000-0008-0000-1900-000046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180975</xdr:rowOff>
        </xdr:from>
        <xdr:to>
          <xdr:col>11</xdr:col>
          <xdr:colOff>0</xdr:colOff>
          <xdr:row>41</xdr:row>
          <xdr:rowOff>9525</xdr:rowOff>
        </xdr:to>
        <xdr:sp macro="" textlink="">
          <xdr:nvSpPr>
            <xdr:cNvPr id="47432" name="Check Box 328" hidden="1">
              <a:extLst>
                <a:ext uri="{63B3BB69-23CF-44E3-9099-C40C66FF867C}">
                  <a14:compatExt spid="_x0000_s47432"/>
                </a:ext>
                <a:ext uri="{FF2B5EF4-FFF2-40B4-BE49-F238E27FC236}">
                  <a16:creationId xmlns:a16="http://schemas.microsoft.com/office/drawing/2014/main" id="{00000000-0008-0000-1900-00004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180975</xdr:rowOff>
        </xdr:from>
        <xdr:to>
          <xdr:col>4</xdr:col>
          <xdr:colOff>209550</xdr:colOff>
          <xdr:row>44</xdr:row>
          <xdr:rowOff>9525</xdr:rowOff>
        </xdr:to>
        <xdr:sp macro="" textlink="">
          <xdr:nvSpPr>
            <xdr:cNvPr id="47433" name="Check Box 329" hidden="1">
              <a:extLst>
                <a:ext uri="{63B3BB69-23CF-44E3-9099-C40C66FF867C}">
                  <a14:compatExt spid="_x0000_s47433"/>
                </a:ext>
                <a:ext uri="{FF2B5EF4-FFF2-40B4-BE49-F238E27FC236}">
                  <a16:creationId xmlns:a16="http://schemas.microsoft.com/office/drawing/2014/main" id="{00000000-0008-0000-1900-00004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180975</xdr:rowOff>
        </xdr:from>
        <xdr:to>
          <xdr:col>11</xdr:col>
          <xdr:colOff>0</xdr:colOff>
          <xdr:row>44</xdr:row>
          <xdr:rowOff>9525</xdr:rowOff>
        </xdr:to>
        <xdr:sp macro="" textlink="">
          <xdr:nvSpPr>
            <xdr:cNvPr id="47435" name="Check Box 331" hidden="1">
              <a:extLst>
                <a:ext uri="{63B3BB69-23CF-44E3-9099-C40C66FF867C}">
                  <a14:compatExt spid="_x0000_s47435"/>
                </a:ext>
                <a:ext uri="{FF2B5EF4-FFF2-40B4-BE49-F238E27FC236}">
                  <a16:creationId xmlns:a16="http://schemas.microsoft.com/office/drawing/2014/main" id="{00000000-0008-0000-1900-00004B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180975</xdr:rowOff>
        </xdr:from>
        <xdr:to>
          <xdr:col>4</xdr:col>
          <xdr:colOff>209550</xdr:colOff>
          <xdr:row>45</xdr:row>
          <xdr:rowOff>9525</xdr:rowOff>
        </xdr:to>
        <xdr:sp macro="" textlink="">
          <xdr:nvSpPr>
            <xdr:cNvPr id="47436" name="Check Box 332" hidden="1">
              <a:extLst>
                <a:ext uri="{63B3BB69-23CF-44E3-9099-C40C66FF867C}">
                  <a14:compatExt spid="_x0000_s47436"/>
                </a:ext>
                <a:ext uri="{FF2B5EF4-FFF2-40B4-BE49-F238E27FC236}">
                  <a16:creationId xmlns:a16="http://schemas.microsoft.com/office/drawing/2014/main" id="{00000000-0008-0000-1900-00004C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180975</xdr:rowOff>
        </xdr:from>
        <xdr:to>
          <xdr:col>11</xdr:col>
          <xdr:colOff>0</xdr:colOff>
          <xdr:row>45</xdr:row>
          <xdr:rowOff>9525</xdr:rowOff>
        </xdr:to>
        <xdr:sp macro="" textlink="">
          <xdr:nvSpPr>
            <xdr:cNvPr id="47438" name="Check Box 334" hidden="1">
              <a:extLst>
                <a:ext uri="{63B3BB69-23CF-44E3-9099-C40C66FF867C}">
                  <a14:compatExt spid="_x0000_s47438"/>
                </a:ext>
                <a:ext uri="{FF2B5EF4-FFF2-40B4-BE49-F238E27FC236}">
                  <a16:creationId xmlns:a16="http://schemas.microsoft.com/office/drawing/2014/main" id="{00000000-0008-0000-1900-00004E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180975</xdr:rowOff>
        </xdr:from>
        <xdr:to>
          <xdr:col>4</xdr:col>
          <xdr:colOff>209550</xdr:colOff>
          <xdr:row>48</xdr:row>
          <xdr:rowOff>9525</xdr:rowOff>
        </xdr:to>
        <xdr:sp macro="" textlink="">
          <xdr:nvSpPr>
            <xdr:cNvPr id="47439" name="Check Box 335" hidden="1">
              <a:extLst>
                <a:ext uri="{63B3BB69-23CF-44E3-9099-C40C66FF867C}">
                  <a14:compatExt spid="_x0000_s47439"/>
                </a:ext>
                <a:ext uri="{FF2B5EF4-FFF2-40B4-BE49-F238E27FC236}">
                  <a16:creationId xmlns:a16="http://schemas.microsoft.com/office/drawing/2014/main" id="{00000000-0008-0000-1900-00004F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180975</xdr:rowOff>
        </xdr:from>
        <xdr:to>
          <xdr:col>11</xdr:col>
          <xdr:colOff>0</xdr:colOff>
          <xdr:row>48</xdr:row>
          <xdr:rowOff>9525</xdr:rowOff>
        </xdr:to>
        <xdr:sp macro="" textlink="">
          <xdr:nvSpPr>
            <xdr:cNvPr id="47441" name="Check Box 337" hidden="1">
              <a:extLst>
                <a:ext uri="{63B3BB69-23CF-44E3-9099-C40C66FF867C}">
                  <a14:compatExt spid="_x0000_s47441"/>
                </a:ext>
                <a:ext uri="{FF2B5EF4-FFF2-40B4-BE49-F238E27FC236}">
                  <a16:creationId xmlns:a16="http://schemas.microsoft.com/office/drawing/2014/main" id="{00000000-0008-0000-1900-000051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180975</xdr:rowOff>
        </xdr:from>
        <xdr:to>
          <xdr:col>4</xdr:col>
          <xdr:colOff>209550</xdr:colOff>
          <xdr:row>49</xdr:row>
          <xdr:rowOff>9525</xdr:rowOff>
        </xdr:to>
        <xdr:sp macro="" textlink="">
          <xdr:nvSpPr>
            <xdr:cNvPr id="47442" name="Check Box 338" hidden="1">
              <a:extLst>
                <a:ext uri="{63B3BB69-23CF-44E3-9099-C40C66FF867C}">
                  <a14:compatExt spid="_x0000_s47442"/>
                </a:ext>
                <a:ext uri="{FF2B5EF4-FFF2-40B4-BE49-F238E27FC236}">
                  <a16:creationId xmlns:a16="http://schemas.microsoft.com/office/drawing/2014/main" id="{00000000-0008-0000-1900-000052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171450</xdr:rowOff>
        </xdr:from>
        <xdr:to>
          <xdr:col>7</xdr:col>
          <xdr:colOff>209550</xdr:colOff>
          <xdr:row>49</xdr:row>
          <xdr:rowOff>0</xdr:rowOff>
        </xdr:to>
        <xdr:sp macro="" textlink="">
          <xdr:nvSpPr>
            <xdr:cNvPr id="47443" name="Check Box 339" hidden="1">
              <a:extLst>
                <a:ext uri="{63B3BB69-23CF-44E3-9099-C40C66FF867C}">
                  <a14:compatExt spid="_x0000_s47443"/>
                </a:ext>
                <a:ext uri="{FF2B5EF4-FFF2-40B4-BE49-F238E27FC236}">
                  <a16:creationId xmlns:a16="http://schemas.microsoft.com/office/drawing/2014/main" id="{00000000-0008-0000-1900-000053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180975</xdr:rowOff>
        </xdr:from>
        <xdr:to>
          <xdr:col>11</xdr:col>
          <xdr:colOff>0</xdr:colOff>
          <xdr:row>49</xdr:row>
          <xdr:rowOff>9525</xdr:rowOff>
        </xdr:to>
        <xdr:sp macro="" textlink="">
          <xdr:nvSpPr>
            <xdr:cNvPr id="47444" name="Check Box 340" hidden="1">
              <a:extLst>
                <a:ext uri="{63B3BB69-23CF-44E3-9099-C40C66FF867C}">
                  <a14:compatExt spid="_x0000_s47444"/>
                </a:ext>
                <a:ext uri="{FF2B5EF4-FFF2-40B4-BE49-F238E27FC236}">
                  <a16:creationId xmlns:a16="http://schemas.microsoft.com/office/drawing/2014/main" id="{00000000-0008-0000-1900-000054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180975</xdr:rowOff>
        </xdr:from>
        <xdr:to>
          <xdr:col>4</xdr:col>
          <xdr:colOff>209550</xdr:colOff>
          <xdr:row>52</xdr:row>
          <xdr:rowOff>19050</xdr:rowOff>
        </xdr:to>
        <xdr:sp macro="" textlink="">
          <xdr:nvSpPr>
            <xdr:cNvPr id="47445" name="Check Box 341" hidden="1">
              <a:extLst>
                <a:ext uri="{63B3BB69-23CF-44E3-9099-C40C66FF867C}">
                  <a14:compatExt spid="_x0000_s47445"/>
                </a:ext>
                <a:ext uri="{FF2B5EF4-FFF2-40B4-BE49-F238E27FC236}">
                  <a16:creationId xmlns:a16="http://schemas.microsoft.com/office/drawing/2014/main" id="{00000000-0008-0000-1900-000055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50</xdr:row>
          <xdr:rowOff>180975</xdr:rowOff>
        </xdr:from>
        <xdr:to>
          <xdr:col>11</xdr:col>
          <xdr:colOff>0</xdr:colOff>
          <xdr:row>52</xdr:row>
          <xdr:rowOff>19050</xdr:rowOff>
        </xdr:to>
        <xdr:sp macro="" textlink="">
          <xdr:nvSpPr>
            <xdr:cNvPr id="47447" name="Check Box 343" hidden="1">
              <a:extLst>
                <a:ext uri="{63B3BB69-23CF-44E3-9099-C40C66FF867C}">
                  <a14:compatExt spid="_x0000_s47447"/>
                </a:ext>
                <a:ext uri="{FF2B5EF4-FFF2-40B4-BE49-F238E27FC236}">
                  <a16:creationId xmlns:a16="http://schemas.microsoft.com/office/drawing/2014/main" id="{00000000-0008-0000-1900-000057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180975</xdr:rowOff>
        </xdr:from>
        <xdr:to>
          <xdr:col>4</xdr:col>
          <xdr:colOff>209550</xdr:colOff>
          <xdr:row>38</xdr:row>
          <xdr:rowOff>19050</xdr:rowOff>
        </xdr:to>
        <xdr:sp macro="" textlink="">
          <xdr:nvSpPr>
            <xdr:cNvPr id="47448" name="Check Box 344" hidden="1">
              <a:extLst>
                <a:ext uri="{63B3BB69-23CF-44E3-9099-C40C66FF867C}">
                  <a14:compatExt spid="_x0000_s47448"/>
                </a:ext>
                <a:ext uri="{FF2B5EF4-FFF2-40B4-BE49-F238E27FC236}">
                  <a16:creationId xmlns:a16="http://schemas.microsoft.com/office/drawing/2014/main" id="{00000000-0008-0000-1900-00005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171450</xdr:rowOff>
        </xdr:from>
        <xdr:to>
          <xdr:col>7</xdr:col>
          <xdr:colOff>209550</xdr:colOff>
          <xdr:row>38</xdr:row>
          <xdr:rowOff>19050</xdr:rowOff>
        </xdr:to>
        <xdr:sp macro="" textlink="">
          <xdr:nvSpPr>
            <xdr:cNvPr id="47449" name="Check Box 345" hidden="1">
              <a:extLst>
                <a:ext uri="{63B3BB69-23CF-44E3-9099-C40C66FF867C}">
                  <a14:compatExt spid="_x0000_s47449"/>
                </a:ext>
                <a:ext uri="{FF2B5EF4-FFF2-40B4-BE49-F238E27FC236}">
                  <a16:creationId xmlns:a16="http://schemas.microsoft.com/office/drawing/2014/main" id="{00000000-0008-0000-1900-000059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180975</xdr:rowOff>
        </xdr:from>
        <xdr:to>
          <xdr:col>10</xdr:col>
          <xdr:colOff>219075</xdr:colOff>
          <xdr:row>38</xdr:row>
          <xdr:rowOff>19050</xdr:rowOff>
        </xdr:to>
        <xdr:sp macro="" textlink="">
          <xdr:nvSpPr>
            <xdr:cNvPr id="47450" name="Check Box 346" hidden="1">
              <a:extLst>
                <a:ext uri="{63B3BB69-23CF-44E3-9099-C40C66FF867C}">
                  <a14:compatExt spid="_x0000_s47450"/>
                </a:ext>
                <a:ext uri="{FF2B5EF4-FFF2-40B4-BE49-F238E27FC236}">
                  <a16:creationId xmlns:a16="http://schemas.microsoft.com/office/drawing/2014/main" id="{00000000-0008-0000-1900-00005A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xdr:row>
          <xdr:rowOff>180975</xdr:rowOff>
        </xdr:from>
        <xdr:to>
          <xdr:col>4</xdr:col>
          <xdr:colOff>209550</xdr:colOff>
          <xdr:row>5</xdr:row>
          <xdr:rowOff>9525</xdr:rowOff>
        </xdr:to>
        <xdr:sp macro="" textlink="">
          <xdr:nvSpPr>
            <xdr:cNvPr id="32138" name="Check Box 394" hidden="1">
              <a:extLst>
                <a:ext uri="{63B3BB69-23CF-44E3-9099-C40C66FF867C}">
                  <a14:compatExt spid="_x0000_s32138"/>
                </a:ext>
                <a:ext uri="{FF2B5EF4-FFF2-40B4-BE49-F238E27FC236}">
                  <a16:creationId xmlns:a16="http://schemas.microsoft.com/office/drawing/2014/main" id="{00000000-0008-0000-1A00-00008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171450</xdr:rowOff>
        </xdr:from>
        <xdr:to>
          <xdr:col>7</xdr:col>
          <xdr:colOff>209550</xdr:colOff>
          <xdr:row>5</xdr:row>
          <xdr:rowOff>0</xdr:rowOff>
        </xdr:to>
        <xdr:sp macro="" textlink="">
          <xdr:nvSpPr>
            <xdr:cNvPr id="32139" name="Check Box 395" hidden="1">
              <a:extLst>
                <a:ext uri="{63B3BB69-23CF-44E3-9099-C40C66FF867C}">
                  <a14:compatExt spid="_x0000_s32139"/>
                </a:ext>
                <a:ext uri="{FF2B5EF4-FFF2-40B4-BE49-F238E27FC236}">
                  <a16:creationId xmlns:a16="http://schemas.microsoft.com/office/drawing/2014/main" id="{00000000-0008-0000-1A00-00008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xdr:row>
          <xdr:rowOff>180975</xdr:rowOff>
        </xdr:from>
        <xdr:to>
          <xdr:col>11</xdr:col>
          <xdr:colOff>0</xdr:colOff>
          <xdr:row>5</xdr:row>
          <xdr:rowOff>9525</xdr:rowOff>
        </xdr:to>
        <xdr:sp macro="" textlink="">
          <xdr:nvSpPr>
            <xdr:cNvPr id="32140" name="Check Box 396" hidden="1">
              <a:extLst>
                <a:ext uri="{63B3BB69-23CF-44E3-9099-C40C66FF867C}">
                  <a14:compatExt spid="_x0000_s32140"/>
                </a:ext>
                <a:ext uri="{FF2B5EF4-FFF2-40B4-BE49-F238E27FC236}">
                  <a16:creationId xmlns:a16="http://schemas.microsoft.com/office/drawing/2014/main" id="{00000000-0008-0000-1A00-00008C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180975</xdr:rowOff>
        </xdr:from>
        <xdr:to>
          <xdr:col>4</xdr:col>
          <xdr:colOff>209550</xdr:colOff>
          <xdr:row>6</xdr:row>
          <xdr:rowOff>9525</xdr:rowOff>
        </xdr:to>
        <xdr:sp macro="" textlink="">
          <xdr:nvSpPr>
            <xdr:cNvPr id="32141" name="Check Box 397" hidden="1">
              <a:extLst>
                <a:ext uri="{63B3BB69-23CF-44E3-9099-C40C66FF867C}">
                  <a14:compatExt spid="_x0000_s32141"/>
                </a:ext>
                <a:ext uri="{FF2B5EF4-FFF2-40B4-BE49-F238E27FC236}">
                  <a16:creationId xmlns:a16="http://schemas.microsoft.com/office/drawing/2014/main" id="{00000000-0008-0000-1A00-00008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171450</xdr:rowOff>
        </xdr:from>
        <xdr:to>
          <xdr:col>7</xdr:col>
          <xdr:colOff>209550</xdr:colOff>
          <xdr:row>6</xdr:row>
          <xdr:rowOff>0</xdr:rowOff>
        </xdr:to>
        <xdr:sp macro="" textlink="">
          <xdr:nvSpPr>
            <xdr:cNvPr id="32142" name="Check Box 398" hidden="1">
              <a:extLst>
                <a:ext uri="{63B3BB69-23CF-44E3-9099-C40C66FF867C}">
                  <a14:compatExt spid="_x0000_s32142"/>
                </a:ext>
                <a:ext uri="{FF2B5EF4-FFF2-40B4-BE49-F238E27FC236}">
                  <a16:creationId xmlns:a16="http://schemas.microsoft.com/office/drawing/2014/main" id="{00000000-0008-0000-1A00-00008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xdr:row>
          <xdr:rowOff>180975</xdr:rowOff>
        </xdr:from>
        <xdr:to>
          <xdr:col>11</xdr:col>
          <xdr:colOff>0</xdr:colOff>
          <xdr:row>6</xdr:row>
          <xdr:rowOff>9525</xdr:rowOff>
        </xdr:to>
        <xdr:sp macro="" textlink="">
          <xdr:nvSpPr>
            <xdr:cNvPr id="32143" name="Check Box 399" hidden="1">
              <a:extLst>
                <a:ext uri="{63B3BB69-23CF-44E3-9099-C40C66FF867C}">
                  <a14:compatExt spid="_x0000_s32143"/>
                </a:ext>
                <a:ext uri="{FF2B5EF4-FFF2-40B4-BE49-F238E27FC236}">
                  <a16:creationId xmlns:a16="http://schemas.microsoft.com/office/drawing/2014/main" id="{00000000-0008-0000-1A00-00008F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180975</xdr:rowOff>
        </xdr:from>
        <xdr:to>
          <xdr:col>4</xdr:col>
          <xdr:colOff>209550</xdr:colOff>
          <xdr:row>7</xdr:row>
          <xdr:rowOff>9525</xdr:rowOff>
        </xdr:to>
        <xdr:sp macro="" textlink="">
          <xdr:nvSpPr>
            <xdr:cNvPr id="32144" name="Check Box 400" hidden="1">
              <a:extLst>
                <a:ext uri="{63B3BB69-23CF-44E3-9099-C40C66FF867C}">
                  <a14:compatExt spid="_x0000_s32144"/>
                </a:ext>
                <a:ext uri="{FF2B5EF4-FFF2-40B4-BE49-F238E27FC236}">
                  <a16:creationId xmlns:a16="http://schemas.microsoft.com/office/drawing/2014/main" id="{00000000-0008-0000-1A00-00009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171450</xdr:rowOff>
        </xdr:from>
        <xdr:to>
          <xdr:col>7</xdr:col>
          <xdr:colOff>209550</xdr:colOff>
          <xdr:row>7</xdr:row>
          <xdr:rowOff>0</xdr:rowOff>
        </xdr:to>
        <xdr:sp macro="" textlink="">
          <xdr:nvSpPr>
            <xdr:cNvPr id="32145" name="Check Box 401" hidden="1">
              <a:extLst>
                <a:ext uri="{63B3BB69-23CF-44E3-9099-C40C66FF867C}">
                  <a14:compatExt spid="_x0000_s32145"/>
                </a:ext>
                <a:ext uri="{FF2B5EF4-FFF2-40B4-BE49-F238E27FC236}">
                  <a16:creationId xmlns:a16="http://schemas.microsoft.com/office/drawing/2014/main" id="{00000000-0008-0000-1A00-00009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180975</xdr:rowOff>
        </xdr:from>
        <xdr:to>
          <xdr:col>11</xdr:col>
          <xdr:colOff>0</xdr:colOff>
          <xdr:row>7</xdr:row>
          <xdr:rowOff>9525</xdr:rowOff>
        </xdr:to>
        <xdr:sp macro="" textlink="">
          <xdr:nvSpPr>
            <xdr:cNvPr id="32146" name="Check Box 402" hidden="1">
              <a:extLst>
                <a:ext uri="{63B3BB69-23CF-44E3-9099-C40C66FF867C}">
                  <a14:compatExt spid="_x0000_s32146"/>
                </a:ext>
                <a:ext uri="{FF2B5EF4-FFF2-40B4-BE49-F238E27FC236}">
                  <a16:creationId xmlns:a16="http://schemas.microsoft.com/office/drawing/2014/main" id="{00000000-0008-0000-1A00-00009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180975</xdr:rowOff>
        </xdr:from>
        <xdr:to>
          <xdr:col>4</xdr:col>
          <xdr:colOff>209550</xdr:colOff>
          <xdr:row>8</xdr:row>
          <xdr:rowOff>9525</xdr:rowOff>
        </xdr:to>
        <xdr:sp macro="" textlink="">
          <xdr:nvSpPr>
            <xdr:cNvPr id="32147" name="Check Box 403" hidden="1">
              <a:extLst>
                <a:ext uri="{63B3BB69-23CF-44E3-9099-C40C66FF867C}">
                  <a14:compatExt spid="_x0000_s32147"/>
                </a:ext>
                <a:ext uri="{FF2B5EF4-FFF2-40B4-BE49-F238E27FC236}">
                  <a16:creationId xmlns:a16="http://schemas.microsoft.com/office/drawing/2014/main" id="{00000000-0008-0000-1A00-00009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171450</xdr:rowOff>
        </xdr:from>
        <xdr:to>
          <xdr:col>7</xdr:col>
          <xdr:colOff>209550</xdr:colOff>
          <xdr:row>8</xdr:row>
          <xdr:rowOff>0</xdr:rowOff>
        </xdr:to>
        <xdr:sp macro="" textlink="">
          <xdr:nvSpPr>
            <xdr:cNvPr id="32148" name="Check Box 404" hidden="1">
              <a:extLst>
                <a:ext uri="{63B3BB69-23CF-44E3-9099-C40C66FF867C}">
                  <a14:compatExt spid="_x0000_s32148"/>
                </a:ext>
                <a:ext uri="{FF2B5EF4-FFF2-40B4-BE49-F238E27FC236}">
                  <a16:creationId xmlns:a16="http://schemas.microsoft.com/office/drawing/2014/main" id="{00000000-0008-0000-1A00-00009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180975</xdr:rowOff>
        </xdr:from>
        <xdr:to>
          <xdr:col>11</xdr:col>
          <xdr:colOff>0</xdr:colOff>
          <xdr:row>8</xdr:row>
          <xdr:rowOff>9525</xdr:rowOff>
        </xdr:to>
        <xdr:sp macro="" textlink="">
          <xdr:nvSpPr>
            <xdr:cNvPr id="32149" name="Check Box 405" hidden="1">
              <a:extLst>
                <a:ext uri="{63B3BB69-23CF-44E3-9099-C40C66FF867C}">
                  <a14:compatExt spid="_x0000_s32149"/>
                </a:ext>
                <a:ext uri="{FF2B5EF4-FFF2-40B4-BE49-F238E27FC236}">
                  <a16:creationId xmlns:a16="http://schemas.microsoft.com/office/drawing/2014/main" id="{00000000-0008-0000-1A00-000095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180975</xdr:rowOff>
        </xdr:from>
        <xdr:to>
          <xdr:col>4</xdr:col>
          <xdr:colOff>209550</xdr:colOff>
          <xdr:row>9</xdr:row>
          <xdr:rowOff>9525</xdr:rowOff>
        </xdr:to>
        <xdr:sp macro="" textlink="">
          <xdr:nvSpPr>
            <xdr:cNvPr id="32150" name="Check Box 406" hidden="1">
              <a:extLst>
                <a:ext uri="{63B3BB69-23CF-44E3-9099-C40C66FF867C}">
                  <a14:compatExt spid="_x0000_s32150"/>
                </a:ext>
                <a:ext uri="{FF2B5EF4-FFF2-40B4-BE49-F238E27FC236}">
                  <a16:creationId xmlns:a16="http://schemas.microsoft.com/office/drawing/2014/main" id="{00000000-0008-0000-1A00-000096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171450</xdr:rowOff>
        </xdr:from>
        <xdr:to>
          <xdr:col>7</xdr:col>
          <xdr:colOff>209550</xdr:colOff>
          <xdr:row>9</xdr:row>
          <xdr:rowOff>0</xdr:rowOff>
        </xdr:to>
        <xdr:sp macro="" textlink="">
          <xdr:nvSpPr>
            <xdr:cNvPr id="32151" name="Check Box 407" hidden="1">
              <a:extLst>
                <a:ext uri="{63B3BB69-23CF-44E3-9099-C40C66FF867C}">
                  <a14:compatExt spid="_x0000_s32151"/>
                </a:ext>
                <a:ext uri="{FF2B5EF4-FFF2-40B4-BE49-F238E27FC236}">
                  <a16:creationId xmlns:a16="http://schemas.microsoft.com/office/drawing/2014/main" id="{00000000-0008-0000-1A00-000097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180975</xdr:rowOff>
        </xdr:from>
        <xdr:to>
          <xdr:col>11</xdr:col>
          <xdr:colOff>0</xdr:colOff>
          <xdr:row>9</xdr:row>
          <xdr:rowOff>9525</xdr:rowOff>
        </xdr:to>
        <xdr:sp macro="" textlink="">
          <xdr:nvSpPr>
            <xdr:cNvPr id="32152" name="Check Box 408" hidden="1">
              <a:extLst>
                <a:ext uri="{63B3BB69-23CF-44E3-9099-C40C66FF867C}">
                  <a14:compatExt spid="_x0000_s32152"/>
                </a:ext>
                <a:ext uri="{FF2B5EF4-FFF2-40B4-BE49-F238E27FC236}">
                  <a16:creationId xmlns:a16="http://schemas.microsoft.com/office/drawing/2014/main" id="{00000000-0008-0000-1A00-000098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180975</xdr:rowOff>
        </xdr:from>
        <xdr:to>
          <xdr:col>4</xdr:col>
          <xdr:colOff>209550</xdr:colOff>
          <xdr:row>12</xdr:row>
          <xdr:rowOff>9525</xdr:rowOff>
        </xdr:to>
        <xdr:sp macro="" textlink="">
          <xdr:nvSpPr>
            <xdr:cNvPr id="32153" name="Check Box 409" hidden="1">
              <a:extLst>
                <a:ext uri="{63B3BB69-23CF-44E3-9099-C40C66FF867C}">
                  <a14:compatExt spid="_x0000_s32153"/>
                </a:ext>
                <a:ext uri="{FF2B5EF4-FFF2-40B4-BE49-F238E27FC236}">
                  <a16:creationId xmlns:a16="http://schemas.microsoft.com/office/drawing/2014/main" id="{00000000-0008-0000-1A00-000099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180975</xdr:rowOff>
        </xdr:from>
        <xdr:to>
          <xdr:col>11</xdr:col>
          <xdr:colOff>0</xdr:colOff>
          <xdr:row>12</xdr:row>
          <xdr:rowOff>9525</xdr:rowOff>
        </xdr:to>
        <xdr:sp macro="" textlink="">
          <xdr:nvSpPr>
            <xdr:cNvPr id="32155" name="Check Box 411" hidden="1">
              <a:extLst>
                <a:ext uri="{63B3BB69-23CF-44E3-9099-C40C66FF867C}">
                  <a14:compatExt spid="_x0000_s32155"/>
                </a:ext>
                <a:ext uri="{FF2B5EF4-FFF2-40B4-BE49-F238E27FC236}">
                  <a16:creationId xmlns:a16="http://schemas.microsoft.com/office/drawing/2014/main" id="{00000000-0008-0000-1A00-00009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180975</xdr:rowOff>
        </xdr:from>
        <xdr:to>
          <xdr:col>4</xdr:col>
          <xdr:colOff>209550</xdr:colOff>
          <xdr:row>15</xdr:row>
          <xdr:rowOff>9525</xdr:rowOff>
        </xdr:to>
        <xdr:sp macro="" textlink="">
          <xdr:nvSpPr>
            <xdr:cNvPr id="32156" name="Check Box 412" hidden="1">
              <a:extLst>
                <a:ext uri="{63B3BB69-23CF-44E3-9099-C40C66FF867C}">
                  <a14:compatExt spid="_x0000_s32156"/>
                </a:ext>
                <a:ext uri="{FF2B5EF4-FFF2-40B4-BE49-F238E27FC236}">
                  <a16:creationId xmlns:a16="http://schemas.microsoft.com/office/drawing/2014/main" id="{00000000-0008-0000-1A00-00009C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171450</xdr:rowOff>
        </xdr:from>
        <xdr:to>
          <xdr:col>7</xdr:col>
          <xdr:colOff>209550</xdr:colOff>
          <xdr:row>15</xdr:row>
          <xdr:rowOff>0</xdr:rowOff>
        </xdr:to>
        <xdr:sp macro="" textlink="">
          <xdr:nvSpPr>
            <xdr:cNvPr id="32157" name="Check Box 413" hidden="1">
              <a:extLst>
                <a:ext uri="{63B3BB69-23CF-44E3-9099-C40C66FF867C}">
                  <a14:compatExt spid="_x0000_s32157"/>
                </a:ext>
                <a:ext uri="{FF2B5EF4-FFF2-40B4-BE49-F238E27FC236}">
                  <a16:creationId xmlns:a16="http://schemas.microsoft.com/office/drawing/2014/main" id="{00000000-0008-0000-1A00-00009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180975</xdr:rowOff>
        </xdr:from>
        <xdr:to>
          <xdr:col>11</xdr:col>
          <xdr:colOff>0</xdr:colOff>
          <xdr:row>15</xdr:row>
          <xdr:rowOff>9525</xdr:rowOff>
        </xdr:to>
        <xdr:sp macro="" textlink="">
          <xdr:nvSpPr>
            <xdr:cNvPr id="32158" name="Check Box 414" hidden="1">
              <a:extLst>
                <a:ext uri="{63B3BB69-23CF-44E3-9099-C40C66FF867C}">
                  <a14:compatExt spid="_x0000_s32158"/>
                </a:ext>
                <a:ext uri="{FF2B5EF4-FFF2-40B4-BE49-F238E27FC236}">
                  <a16:creationId xmlns:a16="http://schemas.microsoft.com/office/drawing/2014/main" id="{00000000-0008-0000-1A00-00009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180975</xdr:rowOff>
        </xdr:from>
        <xdr:to>
          <xdr:col>4</xdr:col>
          <xdr:colOff>209550</xdr:colOff>
          <xdr:row>26</xdr:row>
          <xdr:rowOff>9525</xdr:rowOff>
        </xdr:to>
        <xdr:sp macro="" textlink="">
          <xdr:nvSpPr>
            <xdr:cNvPr id="32159" name="Check Box 415" hidden="1">
              <a:extLst>
                <a:ext uri="{63B3BB69-23CF-44E3-9099-C40C66FF867C}">
                  <a14:compatExt spid="_x0000_s32159"/>
                </a:ext>
                <a:ext uri="{FF2B5EF4-FFF2-40B4-BE49-F238E27FC236}">
                  <a16:creationId xmlns:a16="http://schemas.microsoft.com/office/drawing/2014/main" id="{00000000-0008-0000-1A00-00009F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171450</xdr:rowOff>
        </xdr:from>
        <xdr:to>
          <xdr:col>7</xdr:col>
          <xdr:colOff>209550</xdr:colOff>
          <xdr:row>26</xdr:row>
          <xdr:rowOff>0</xdr:rowOff>
        </xdr:to>
        <xdr:sp macro="" textlink="">
          <xdr:nvSpPr>
            <xdr:cNvPr id="32160" name="Check Box 416" hidden="1">
              <a:extLst>
                <a:ext uri="{63B3BB69-23CF-44E3-9099-C40C66FF867C}">
                  <a14:compatExt spid="_x0000_s32160"/>
                </a:ext>
                <a:ext uri="{FF2B5EF4-FFF2-40B4-BE49-F238E27FC236}">
                  <a16:creationId xmlns:a16="http://schemas.microsoft.com/office/drawing/2014/main" id="{00000000-0008-0000-1A00-0000A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180975</xdr:rowOff>
        </xdr:from>
        <xdr:to>
          <xdr:col>11</xdr:col>
          <xdr:colOff>0</xdr:colOff>
          <xdr:row>26</xdr:row>
          <xdr:rowOff>9525</xdr:rowOff>
        </xdr:to>
        <xdr:sp macro="" textlink="">
          <xdr:nvSpPr>
            <xdr:cNvPr id="32161" name="Check Box 417" hidden="1">
              <a:extLst>
                <a:ext uri="{63B3BB69-23CF-44E3-9099-C40C66FF867C}">
                  <a14:compatExt spid="_x0000_s32161"/>
                </a:ext>
                <a:ext uri="{FF2B5EF4-FFF2-40B4-BE49-F238E27FC236}">
                  <a16:creationId xmlns:a16="http://schemas.microsoft.com/office/drawing/2014/main" id="{00000000-0008-0000-1A00-0000A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180975</xdr:rowOff>
        </xdr:from>
        <xdr:to>
          <xdr:col>4</xdr:col>
          <xdr:colOff>209550</xdr:colOff>
          <xdr:row>29</xdr:row>
          <xdr:rowOff>9525</xdr:rowOff>
        </xdr:to>
        <xdr:sp macro="" textlink="">
          <xdr:nvSpPr>
            <xdr:cNvPr id="32162" name="Check Box 418" hidden="1">
              <a:extLst>
                <a:ext uri="{63B3BB69-23CF-44E3-9099-C40C66FF867C}">
                  <a14:compatExt spid="_x0000_s32162"/>
                </a:ext>
                <a:ext uri="{FF2B5EF4-FFF2-40B4-BE49-F238E27FC236}">
                  <a16:creationId xmlns:a16="http://schemas.microsoft.com/office/drawing/2014/main" id="{00000000-0008-0000-1A00-0000A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171450</xdr:rowOff>
        </xdr:from>
        <xdr:to>
          <xdr:col>7</xdr:col>
          <xdr:colOff>209550</xdr:colOff>
          <xdr:row>29</xdr:row>
          <xdr:rowOff>0</xdr:rowOff>
        </xdr:to>
        <xdr:sp macro="" textlink="">
          <xdr:nvSpPr>
            <xdr:cNvPr id="32163" name="Check Box 419" hidden="1">
              <a:extLst>
                <a:ext uri="{63B3BB69-23CF-44E3-9099-C40C66FF867C}">
                  <a14:compatExt spid="_x0000_s32163"/>
                </a:ext>
                <a:ext uri="{FF2B5EF4-FFF2-40B4-BE49-F238E27FC236}">
                  <a16:creationId xmlns:a16="http://schemas.microsoft.com/office/drawing/2014/main" id="{00000000-0008-0000-1A00-0000A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180975</xdr:rowOff>
        </xdr:from>
        <xdr:to>
          <xdr:col>11</xdr:col>
          <xdr:colOff>0</xdr:colOff>
          <xdr:row>29</xdr:row>
          <xdr:rowOff>9525</xdr:rowOff>
        </xdr:to>
        <xdr:sp macro="" textlink="">
          <xdr:nvSpPr>
            <xdr:cNvPr id="32164" name="Check Box 420" hidden="1">
              <a:extLst>
                <a:ext uri="{63B3BB69-23CF-44E3-9099-C40C66FF867C}">
                  <a14:compatExt spid="_x0000_s32164"/>
                </a:ext>
                <a:ext uri="{FF2B5EF4-FFF2-40B4-BE49-F238E27FC236}">
                  <a16:creationId xmlns:a16="http://schemas.microsoft.com/office/drawing/2014/main" id="{00000000-0008-0000-1A00-0000A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180975</xdr:rowOff>
        </xdr:from>
        <xdr:to>
          <xdr:col>4</xdr:col>
          <xdr:colOff>209550</xdr:colOff>
          <xdr:row>32</xdr:row>
          <xdr:rowOff>9525</xdr:rowOff>
        </xdr:to>
        <xdr:sp macro="" textlink="">
          <xdr:nvSpPr>
            <xdr:cNvPr id="32165" name="Check Box 421" hidden="1">
              <a:extLst>
                <a:ext uri="{63B3BB69-23CF-44E3-9099-C40C66FF867C}">
                  <a14:compatExt spid="_x0000_s32165"/>
                </a:ext>
                <a:ext uri="{FF2B5EF4-FFF2-40B4-BE49-F238E27FC236}">
                  <a16:creationId xmlns:a16="http://schemas.microsoft.com/office/drawing/2014/main" id="{00000000-0008-0000-1A00-0000A5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180975</xdr:rowOff>
        </xdr:from>
        <xdr:to>
          <xdr:col>11</xdr:col>
          <xdr:colOff>0</xdr:colOff>
          <xdr:row>32</xdr:row>
          <xdr:rowOff>9525</xdr:rowOff>
        </xdr:to>
        <xdr:sp macro="" textlink="">
          <xdr:nvSpPr>
            <xdr:cNvPr id="32167" name="Check Box 423" hidden="1">
              <a:extLst>
                <a:ext uri="{63B3BB69-23CF-44E3-9099-C40C66FF867C}">
                  <a14:compatExt spid="_x0000_s32167"/>
                </a:ext>
                <a:ext uri="{FF2B5EF4-FFF2-40B4-BE49-F238E27FC236}">
                  <a16:creationId xmlns:a16="http://schemas.microsoft.com/office/drawing/2014/main" id="{00000000-0008-0000-1A00-0000A7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180975</xdr:rowOff>
        </xdr:from>
        <xdr:to>
          <xdr:col>4</xdr:col>
          <xdr:colOff>209550</xdr:colOff>
          <xdr:row>33</xdr:row>
          <xdr:rowOff>9525</xdr:rowOff>
        </xdr:to>
        <xdr:sp macro="" textlink="">
          <xdr:nvSpPr>
            <xdr:cNvPr id="32168" name="Check Box 424" hidden="1">
              <a:extLst>
                <a:ext uri="{63B3BB69-23CF-44E3-9099-C40C66FF867C}">
                  <a14:compatExt spid="_x0000_s32168"/>
                </a:ext>
                <a:ext uri="{FF2B5EF4-FFF2-40B4-BE49-F238E27FC236}">
                  <a16:creationId xmlns:a16="http://schemas.microsoft.com/office/drawing/2014/main" id="{00000000-0008-0000-1A00-0000A8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180975</xdr:rowOff>
        </xdr:from>
        <xdr:to>
          <xdr:col>11</xdr:col>
          <xdr:colOff>0</xdr:colOff>
          <xdr:row>33</xdr:row>
          <xdr:rowOff>9525</xdr:rowOff>
        </xdr:to>
        <xdr:sp macro="" textlink="">
          <xdr:nvSpPr>
            <xdr:cNvPr id="32170" name="Check Box 426" hidden="1">
              <a:extLst>
                <a:ext uri="{63B3BB69-23CF-44E3-9099-C40C66FF867C}">
                  <a14:compatExt spid="_x0000_s32170"/>
                </a:ext>
                <a:ext uri="{FF2B5EF4-FFF2-40B4-BE49-F238E27FC236}">
                  <a16:creationId xmlns:a16="http://schemas.microsoft.com/office/drawing/2014/main" id="{00000000-0008-0000-1A00-0000A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180975</xdr:rowOff>
        </xdr:from>
        <xdr:to>
          <xdr:col>4</xdr:col>
          <xdr:colOff>209550</xdr:colOff>
          <xdr:row>36</xdr:row>
          <xdr:rowOff>9525</xdr:rowOff>
        </xdr:to>
        <xdr:sp macro="" textlink="">
          <xdr:nvSpPr>
            <xdr:cNvPr id="32171" name="Check Box 427" hidden="1">
              <a:extLst>
                <a:ext uri="{63B3BB69-23CF-44E3-9099-C40C66FF867C}">
                  <a14:compatExt spid="_x0000_s32171"/>
                </a:ext>
                <a:ext uri="{FF2B5EF4-FFF2-40B4-BE49-F238E27FC236}">
                  <a16:creationId xmlns:a16="http://schemas.microsoft.com/office/drawing/2014/main" id="{00000000-0008-0000-1A00-0000A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180975</xdr:rowOff>
        </xdr:from>
        <xdr:to>
          <xdr:col>11</xdr:col>
          <xdr:colOff>0</xdr:colOff>
          <xdr:row>36</xdr:row>
          <xdr:rowOff>9525</xdr:rowOff>
        </xdr:to>
        <xdr:sp macro="" textlink="">
          <xdr:nvSpPr>
            <xdr:cNvPr id="32173" name="Check Box 429" hidden="1">
              <a:extLst>
                <a:ext uri="{63B3BB69-23CF-44E3-9099-C40C66FF867C}">
                  <a14:compatExt spid="_x0000_s32173"/>
                </a:ext>
                <a:ext uri="{FF2B5EF4-FFF2-40B4-BE49-F238E27FC236}">
                  <a16:creationId xmlns:a16="http://schemas.microsoft.com/office/drawing/2014/main" id="{00000000-0008-0000-1A00-0000A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180975</xdr:rowOff>
        </xdr:from>
        <xdr:to>
          <xdr:col>4</xdr:col>
          <xdr:colOff>209550</xdr:colOff>
          <xdr:row>39</xdr:row>
          <xdr:rowOff>9525</xdr:rowOff>
        </xdr:to>
        <xdr:sp macro="" textlink="">
          <xdr:nvSpPr>
            <xdr:cNvPr id="32174" name="Check Box 430" hidden="1">
              <a:extLst>
                <a:ext uri="{63B3BB69-23CF-44E3-9099-C40C66FF867C}">
                  <a14:compatExt spid="_x0000_s32174"/>
                </a:ext>
                <a:ext uri="{FF2B5EF4-FFF2-40B4-BE49-F238E27FC236}">
                  <a16:creationId xmlns:a16="http://schemas.microsoft.com/office/drawing/2014/main" id="{00000000-0008-0000-1A00-0000A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180975</xdr:rowOff>
        </xdr:from>
        <xdr:to>
          <xdr:col>11</xdr:col>
          <xdr:colOff>0</xdr:colOff>
          <xdr:row>39</xdr:row>
          <xdr:rowOff>9525</xdr:rowOff>
        </xdr:to>
        <xdr:sp macro="" textlink="">
          <xdr:nvSpPr>
            <xdr:cNvPr id="32176" name="Check Box 432" hidden="1">
              <a:extLst>
                <a:ext uri="{63B3BB69-23CF-44E3-9099-C40C66FF867C}">
                  <a14:compatExt spid="_x0000_s32176"/>
                </a:ext>
                <a:ext uri="{FF2B5EF4-FFF2-40B4-BE49-F238E27FC236}">
                  <a16:creationId xmlns:a16="http://schemas.microsoft.com/office/drawing/2014/main" id="{00000000-0008-0000-1A00-0000B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180975</xdr:rowOff>
        </xdr:from>
        <xdr:to>
          <xdr:col>4</xdr:col>
          <xdr:colOff>209550</xdr:colOff>
          <xdr:row>42</xdr:row>
          <xdr:rowOff>9525</xdr:rowOff>
        </xdr:to>
        <xdr:sp macro="" textlink="">
          <xdr:nvSpPr>
            <xdr:cNvPr id="32177" name="Check Box 433" hidden="1">
              <a:extLst>
                <a:ext uri="{63B3BB69-23CF-44E3-9099-C40C66FF867C}">
                  <a14:compatExt spid="_x0000_s32177"/>
                </a:ext>
                <a:ext uri="{FF2B5EF4-FFF2-40B4-BE49-F238E27FC236}">
                  <a16:creationId xmlns:a16="http://schemas.microsoft.com/office/drawing/2014/main" id="{00000000-0008-0000-1A00-0000B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171450</xdr:rowOff>
        </xdr:from>
        <xdr:to>
          <xdr:col>7</xdr:col>
          <xdr:colOff>209550</xdr:colOff>
          <xdr:row>42</xdr:row>
          <xdr:rowOff>0</xdr:rowOff>
        </xdr:to>
        <xdr:sp macro="" textlink="">
          <xdr:nvSpPr>
            <xdr:cNvPr id="32178" name="Check Box 434" hidden="1">
              <a:extLst>
                <a:ext uri="{63B3BB69-23CF-44E3-9099-C40C66FF867C}">
                  <a14:compatExt spid="_x0000_s32178"/>
                </a:ext>
                <a:ext uri="{FF2B5EF4-FFF2-40B4-BE49-F238E27FC236}">
                  <a16:creationId xmlns:a16="http://schemas.microsoft.com/office/drawing/2014/main" id="{00000000-0008-0000-1A00-0000B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180975</xdr:rowOff>
        </xdr:from>
        <xdr:to>
          <xdr:col>11</xdr:col>
          <xdr:colOff>0</xdr:colOff>
          <xdr:row>42</xdr:row>
          <xdr:rowOff>9525</xdr:rowOff>
        </xdr:to>
        <xdr:sp macro="" textlink="">
          <xdr:nvSpPr>
            <xdr:cNvPr id="32179" name="Check Box 435" hidden="1">
              <a:extLst>
                <a:ext uri="{63B3BB69-23CF-44E3-9099-C40C66FF867C}">
                  <a14:compatExt spid="_x0000_s32179"/>
                </a:ext>
                <a:ext uri="{FF2B5EF4-FFF2-40B4-BE49-F238E27FC236}">
                  <a16:creationId xmlns:a16="http://schemas.microsoft.com/office/drawing/2014/main" id="{00000000-0008-0000-1A00-0000B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180975</xdr:rowOff>
        </xdr:from>
        <xdr:to>
          <xdr:col>4</xdr:col>
          <xdr:colOff>209550</xdr:colOff>
          <xdr:row>45</xdr:row>
          <xdr:rowOff>9525</xdr:rowOff>
        </xdr:to>
        <xdr:sp macro="" textlink="">
          <xdr:nvSpPr>
            <xdr:cNvPr id="32180" name="Check Box 436" hidden="1">
              <a:extLst>
                <a:ext uri="{63B3BB69-23CF-44E3-9099-C40C66FF867C}">
                  <a14:compatExt spid="_x0000_s32180"/>
                </a:ext>
                <a:ext uri="{FF2B5EF4-FFF2-40B4-BE49-F238E27FC236}">
                  <a16:creationId xmlns:a16="http://schemas.microsoft.com/office/drawing/2014/main" id="{00000000-0008-0000-1A00-0000B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180975</xdr:rowOff>
        </xdr:from>
        <xdr:to>
          <xdr:col>11</xdr:col>
          <xdr:colOff>0</xdr:colOff>
          <xdr:row>45</xdr:row>
          <xdr:rowOff>9525</xdr:rowOff>
        </xdr:to>
        <xdr:sp macro="" textlink="">
          <xdr:nvSpPr>
            <xdr:cNvPr id="32182" name="Check Box 438" hidden="1">
              <a:extLst>
                <a:ext uri="{63B3BB69-23CF-44E3-9099-C40C66FF867C}">
                  <a14:compatExt spid="_x0000_s32182"/>
                </a:ext>
                <a:ext uri="{FF2B5EF4-FFF2-40B4-BE49-F238E27FC236}">
                  <a16:creationId xmlns:a16="http://schemas.microsoft.com/office/drawing/2014/main" id="{00000000-0008-0000-1A00-0000B6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180975</xdr:rowOff>
        </xdr:from>
        <xdr:to>
          <xdr:col>4</xdr:col>
          <xdr:colOff>209550</xdr:colOff>
          <xdr:row>17</xdr:row>
          <xdr:rowOff>9525</xdr:rowOff>
        </xdr:to>
        <xdr:sp macro="" textlink="">
          <xdr:nvSpPr>
            <xdr:cNvPr id="32186" name="Check Box 442" hidden="1">
              <a:extLst>
                <a:ext uri="{63B3BB69-23CF-44E3-9099-C40C66FF867C}">
                  <a14:compatExt spid="_x0000_s32186"/>
                </a:ext>
                <a:ext uri="{FF2B5EF4-FFF2-40B4-BE49-F238E27FC236}">
                  <a16:creationId xmlns:a16="http://schemas.microsoft.com/office/drawing/2014/main" id="{00000000-0008-0000-1A00-0000B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171450</xdr:rowOff>
        </xdr:from>
        <xdr:to>
          <xdr:col>7</xdr:col>
          <xdr:colOff>209550</xdr:colOff>
          <xdr:row>17</xdr:row>
          <xdr:rowOff>0</xdr:rowOff>
        </xdr:to>
        <xdr:sp macro="" textlink="">
          <xdr:nvSpPr>
            <xdr:cNvPr id="32187" name="Check Box 443" hidden="1">
              <a:extLst>
                <a:ext uri="{63B3BB69-23CF-44E3-9099-C40C66FF867C}">
                  <a14:compatExt spid="_x0000_s32187"/>
                </a:ext>
                <a:ext uri="{FF2B5EF4-FFF2-40B4-BE49-F238E27FC236}">
                  <a16:creationId xmlns:a16="http://schemas.microsoft.com/office/drawing/2014/main" id="{00000000-0008-0000-1A00-0000B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180975</xdr:rowOff>
        </xdr:from>
        <xdr:to>
          <xdr:col>11</xdr:col>
          <xdr:colOff>0</xdr:colOff>
          <xdr:row>17</xdr:row>
          <xdr:rowOff>9525</xdr:rowOff>
        </xdr:to>
        <xdr:sp macro="" textlink="">
          <xdr:nvSpPr>
            <xdr:cNvPr id="32188" name="Check Box 444" hidden="1">
              <a:extLst>
                <a:ext uri="{63B3BB69-23CF-44E3-9099-C40C66FF867C}">
                  <a14:compatExt spid="_x0000_s32188"/>
                </a:ext>
                <a:ext uri="{FF2B5EF4-FFF2-40B4-BE49-F238E27FC236}">
                  <a16:creationId xmlns:a16="http://schemas.microsoft.com/office/drawing/2014/main" id="{00000000-0008-0000-1A00-0000BC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180975</xdr:rowOff>
        </xdr:from>
        <xdr:to>
          <xdr:col>4</xdr:col>
          <xdr:colOff>209550</xdr:colOff>
          <xdr:row>18</xdr:row>
          <xdr:rowOff>9525</xdr:rowOff>
        </xdr:to>
        <xdr:sp macro="" textlink="">
          <xdr:nvSpPr>
            <xdr:cNvPr id="32189" name="Check Box 445" hidden="1">
              <a:extLst>
                <a:ext uri="{63B3BB69-23CF-44E3-9099-C40C66FF867C}">
                  <a14:compatExt spid="_x0000_s32189"/>
                </a:ext>
                <a:ext uri="{FF2B5EF4-FFF2-40B4-BE49-F238E27FC236}">
                  <a16:creationId xmlns:a16="http://schemas.microsoft.com/office/drawing/2014/main" id="{00000000-0008-0000-1A00-0000BD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171450</xdr:rowOff>
        </xdr:from>
        <xdr:to>
          <xdr:col>7</xdr:col>
          <xdr:colOff>209550</xdr:colOff>
          <xdr:row>18</xdr:row>
          <xdr:rowOff>0</xdr:rowOff>
        </xdr:to>
        <xdr:sp macro="" textlink="">
          <xdr:nvSpPr>
            <xdr:cNvPr id="32190" name="Check Box 446" hidden="1">
              <a:extLst>
                <a:ext uri="{63B3BB69-23CF-44E3-9099-C40C66FF867C}">
                  <a14:compatExt spid="_x0000_s32190"/>
                </a:ext>
                <a:ext uri="{FF2B5EF4-FFF2-40B4-BE49-F238E27FC236}">
                  <a16:creationId xmlns:a16="http://schemas.microsoft.com/office/drawing/2014/main" id="{00000000-0008-0000-1A00-0000BE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180975</xdr:rowOff>
        </xdr:from>
        <xdr:to>
          <xdr:col>11</xdr:col>
          <xdr:colOff>0</xdr:colOff>
          <xdr:row>18</xdr:row>
          <xdr:rowOff>9525</xdr:rowOff>
        </xdr:to>
        <xdr:sp macro="" textlink="">
          <xdr:nvSpPr>
            <xdr:cNvPr id="32191" name="Check Box 447" hidden="1">
              <a:extLst>
                <a:ext uri="{63B3BB69-23CF-44E3-9099-C40C66FF867C}">
                  <a14:compatExt spid="_x0000_s32191"/>
                </a:ext>
                <a:ext uri="{FF2B5EF4-FFF2-40B4-BE49-F238E27FC236}">
                  <a16:creationId xmlns:a16="http://schemas.microsoft.com/office/drawing/2014/main" id="{00000000-0008-0000-1A00-0000BF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180975</xdr:rowOff>
        </xdr:from>
        <xdr:to>
          <xdr:col>4</xdr:col>
          <xdr:colOff>209550</xdr:colOff>
          <xdr:row>20</xdr:row>
          <xdr:rowOff>9525</xdr:rowOff>
        </xdr:to>
        <xdr:sp macro="" textlink="">
          <xdr:nvSpPr>
            <xdr:cNvPr id="32192" name="Check Box 448" hidden="1">
              <a:extLst>
                <a:ext uri="{63B3BB69-23CF-44E3-9099-C40C66FF867C}">
                  <a14:compatExt spid="_x0000_s32192"/>
                </a:ext>
                <a:ext uri="{FF2B5EF4-FFF2-40B4-BE49-F238E27FC236}">
                  <a16:creationId xmlns:a16="http://schemas.microsoft.com/office/drawing/2014/main" id="{00000000-0008-0000-1A00-0000C0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171450</xdr:rowOff>
        </xdr:from>
        <xdr:to>
          <xdr:col>7</xdr:col>
          <xdr:colOff>209550</xdr:colOff>
          <xdr:row>20</xdr:row>
          <xdr:rowOff>0</xdr:rowOff>
        </xdr:to>
        <xdr:sp macro="" textlink="">
          <xdr:nvSpPr>
            <xdr:cNvPr id="32193" name="Check Box 449" hidden="1">
              <a:extLst>
                <a:ext uri="{63B3BB69-23CF-44E3-9099-C40C66FF867C}">
                  <a14:compatExt spid="_x0000_s32193"/>
                </a:ext>
                <a:ext uri="{FF2B5EF4-FFF2-40B4-BE49-F238E27FC236}">
                  <a16:creationId xmlns:a16="http://schemas.microsoft.com/office/drawing/2014/main" id="{00000000-0008-0000-1A00-0000C1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180975</xdr:rowOff>
        </xdr:from>
        <xdr:to>
          <xdr:col>11</xdr:col>
          <xdr:colOff>0</xdr:colOff>
          <xdr:row>20</xdr:row>
          <xdr:rowOff>9525</xdr:rowOff>
        </xdr:to>
        <xdr:sp macro="" textlink="">
          <xdr:nvSpPr>
            <xdr:cNvPr id="32194" name="Check Box 450" hidden="1">
              <a:extLst>
                <a:ext uri="{63B3BB69-23CF-44E3-9099-C40C66FF867C}">
                  <a14:compatExt spid="_x0000_s32194"/>
                </a:ext>
                <a:ext uri="{FF2B5EF4-FFF2-40B4-BE49-F238E27FC236}">
                  <a16:creationId xmlns:a16="http://schemas.microsoft.com/office/drawing/2014/main" id="{00000000-0008-0000-1A00-0000C2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180975</xdr:rowOff>
        </xdr:from>
        <xdr:to>
          <xdr:col>4</xdr:col>
          <xdr:colOff>209550</xdr:colOff>
          <xdr:row>21</xdr:row>
          <xdr:rowOff>9525</xdr:rowOff>
        </xdr:to>
        <xdr:sp macro="" textlink="">
          <xdr:nvSpPr>
            <xdr:cNvPr id="32195" name="Check Box 451" hidden="1">
              <a:extLst>
                <a:ext uri="{63B3BB69-23CF-44E3-9099-C40C66FF867C}">
                  <a14:compatExt spid="_x0000_s32195"/>
                </a:ext>
                <a:ext uri="{FF2B5EF4-FFF2-40B4-BE49-F238E27FC236}">
                  <a16:creationId xmlns:a16="http://schemas.microsoft.com/office/drawing/2014/main" id="{00000000-0008-0000-1A00-0000C3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171450</xdr:rowOff>
        </xdr:from>
        <xdr:to>
          <xdr:col>7</xdr:col>
          <xdr:colOff>209550</xdr:colOff>
          <xdr:row>21</xdr:row>
          <xdr:rowOff>0</xdr:rowOff>
        </xdr:to>
        <xdr:sp macro="" textlink="">
          <xdr:nvSpPr>
            <xdr:cNvPr id="32196" name="Check Box 452" hidden="1">
              <a:extLst>
                <a:ext uri="{63B3BB69-23CF-44E3-9099-C40C66FF867C}">
                  <a14:compatExt spid="_x0000_s32196"/>
                </a:ext>
                <a:ext uri="{FF2B5EF4-FFF2-40B4-BE49-F238E27FC236}">
                  <a16:creationId xmlns:a16="http://schemas.microsoft.com/office/drawing/2014/main" id="{00000000-0008-0000-1A00-0000C4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180975</xdr:rowOff>
        </xdr:from>
        <xdr:to>
          <xdr:col>11</xdr:col>
          <xdr:colOff>0</xdr:colOff>
          <xdr:row>21</xdr:row>
          <xdr:rowOff>9525</xdr:rowOff>
        </xdr:to>
        <xdr:sp macro="" textlink="">
          <xdr:nvSpPr>
            <xdr:cNvPr id="32197" name="Check Box 453" hidden="1">
              <a:extLst>
                <a:ext uri="{63B3BB69-23CF-44E3-9099-C40C66FF867C}">
                  <a14:compatExt spid="_x0000_s32197"/>
                </a:ext>
                <a:ext uri="{FF2B5EF4-FFF2-40B4-BE49-F238E27FC236}">
                  <a16:creationId xmlns:a16="http://schemas.microsoft.com/office/drawing/2014/main" id="{00000000-0008-0000-1A00-0000C5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180975</xdr:rowOff>
        </xdr:from>
        <xdr:to>
          <xdr:col>4</xdr:col>
          <xdr:colOff>209550</xdr:colOff>
          <xdr:row>22</xdr:row>
          <xdr:rowOff>9525</xdr:rowOff>
        </xdr:to>
        <xdr:sp macro="" textlink="">
          <xdr:nvSpPr>
            <xdr:cNvPr id="32198" name="Check Box 454" hidden="1">
              <a:extLst>
                <a:ext uri="{63B3BB69-23CF-44E3-9099-C40C66FF867C}">
                  <a14:compatExt spid="_x0000_s32198"/>
                </a:ext>
                <a:ext uri="{FF2B5EF4-FFF2-40B4-BE49-F238E27FC236}">
                  <a16:creationId xmlns:a16="http://schemas.microsoft.com/office/drawing/2014/main" id="{00000000-0008-0000-1A00-0000C6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171450</xdr:rowOff>
        </xdr:from>
        <xdr:to>
          <xdr:col>7</xdr:col>
          <xdr:colOff>209550</xdr:colOff>
          <xdr:row>22</xdr:row>
          <xdr:rowOff>0</xdr:rowOff>
        </xdr:to>
        <xdr:sp macro="" textlink="">
          <xdr:nvSpPr>
            <xdr:cNvPr id="32199" name="Check Box 455" hidden="1">
              <a:extLst>
                <a:ext uri="{63B3BB69-23CF-44E3-9099-C40C66FF867C}">
                  <a14:compatExt spid="_x0000_s32199"/>
                </a:ext>
                <a:ext uri="{FF2B5EF4-FFF2-40B4-BE49-F238E27FC236}">
                  <a16:creationId xmlns:a16="http://schemas.microsoft.com/office/drawing/2014/main" id="{00000000-0008-0000-1A00-0000C7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180975</xdr:rowOff>
        </xdr:from>
        <xdr:to>
          <xdr:col>11</xdr:col>
          <xdr:colOff>0</xdr:colOff>
          <xdr:row>22</xdr:row>
          <xdr:rowOff>9525</xdr:rowOff>
        </xdr:to>
        <xdr:sp macro="" textlink="">
          <xdr:nvSpPr>
            <xdr:cNvPr id="32200" name="Check Box 456" hidden="1">
              <a:extLst>
                <a:ext uri="{63B3BB69-23CF-44E3-9099-C40C66FF867C}">
                  <a14:compatExt spid="_x0000_s32200"/>
                </a:ext>
                <a:ext uri="{FF2B5EF4-FFF2-40B4-BE49-F238E27FC236}">
                  <a16:creationId xmlns:a16="http://schemas.microsoft.com/office/drawing/2014/main" id="{00000000-0008-0000-1A00-0000C8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180975</xdr:rowOff>
        </xdr:from>
        <xdr:to>
          <xdr:col>4</xdr:col>
          <xdr:colOff>209550</xdr:colOff>
          <xdr:row>23</xdr:row>
          <xdr:rowOff>9525</xdr:rowOff>
        </xdr:to>
        <xdr:sp macro="" textlink="">
          <xdr:nvSpPr>
            <xdr:cNvPr id="32201" name="Check Box 457" hidden="1">
              <a:extLst>
                <a:ext uri="{63B3BB69-23CF-44E3-9099-C40C66FF867C}">
                  <a14:compatExt spid="_x0000_s32201"/>
                </a:ext>
                <a:ext uri="{FF2B5EF4-FFF2-40B4-BE49-F238E27FC236}">
                  <a16:creationId xmlns:a16="http://schemas.microsoft.com/office/drawing/2014/main" id="{00000000-0008-0000-1A00-0000C9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171450</xdr:rowOff>
        </xdr:from>
        <xdr:to>
          <xdr:col>7</xdr:col>
          <xdr:colOff>209550</xdr:colOff>
          <xdr:row>23</xdr:row>
          <xdr:rowOff>0</xdr:rowOff>
        </xdr:to>
        <xdr:sp macro="" textlink="">
          <xdr:nvSpPr>
            <xdr:cNvPr id="32202" name="Check Box 458" hidden="1">
              <a:extLst>
                <a:ext uri="{63B3BB69-23CF-44E3-9099-C40C66FF867C}">
                  <a14:compatExt spid="_x0000_s32202"/>
                </a:ext>
                <a:ext uri="{FF2B5EF4-FFF2-40B4-BE49-F238E27FC236}">
                  <a16:creationId xmlns:a16="http://schemas.microsoft.com/office/drawing/2014/main" id="{00000000-0008-0000-1A00-0000CA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180975</xdr:rowOff>
        </xdr:from>
        <xdr:to>
          <xdr:col>11</xdr:col>
          <xdr:colOff>0</xdr:colOff>
          <xdr:row>23</xdr:row>
          <xdr:rowOff>9525</xdr:rowOff>
        </xdr:to>
        <xdr:sp macro="" textlink="">
          <xdr:nvSpPr>
            <xdr:cNvPr id="32203" name="Check Box 459" hidden="1">
              <a:extLst>
                <a:ext uri="{63B3BB69-23CF-44E3-9099-C40C66FF867C}">
                  <a14:compatExt spid="_x0000_s32203"/>
                </a:ext>
                <a:ext uri="{FF2B5EF4-FFF2-40B4-BE49-F238E27FC236}">
                  <a16:creationId xmlns:a16="http://schemas.microsoft.com/office/drawing/2014/main" id="{00000000-0008-0000-1A00-0000CB7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15</xdr:row>
          <xdr:rowOff>38100</xdr:rowOff>
        </xdr:from>
        <xdr:to>
          <xdr:col>1</xdr:col>
          <xdr:colOff>190500</xdr:colOff>
          <xdr:row>16</xdr:row>
          <xdr:rowOff>38100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100-00000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21</xdr:row>
          <xdr:rowOff>38100</xdr:rowOff>
        </xdr:from>
        <xdr:to>
          <xdr:col>1</xdr:col>
          <xdr:colOff>190500</xdr:colOff>
          <xdr:row>22</xdr:row>
          <xdr:rowOff>38100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100-00000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209550</xdr:rowOff>
        </xdr:from>
        <xdr:to>
          <xdr:col>1</xdr:col>
          <xdr:colOff>19050</xdr:colOff>
          <xdr:row>1</xdr:row>
          <xdr:rowOff>180975</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2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xdr:row>
          <xdr:rowOff>209550</xdr:rowOff>
        </xdr:from>
        <xdr:to>
          <xdr:col>1</xdr:col>
          <xdr:colOff>9525</xdr:colOff>
          <xdr:row>3</xdr:row>
          <xdr:rowOff>209550</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0200-00000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xdr:row>
          <xdr:rowOff>0</xdr:rowOff>
        </xdr:from>
        <xdr:to>
          <xdr:col>1</xdr:col>
          <xdr:colOff>9525</xdr:colOff>
          <xdr:row>5</xdr:row>
          <xdr:rowOff>209550</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02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0</xdr:row>
          <xdr:rowOff>152400</xdr:rowOff>
        </xdr:from>
        <xdr:to>
          <xdr:col>2</xdr:col>
          <xdr:colOff>57150</xdr:colOff>
          <xdr:row>2</xdr:row>
          <xdr:rowOff>19050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6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xdr:row>
          <xdr:rowOff>152400</xdr:rowOff>
        </xdr:from>
        <xdr:to>
          <xdr:col>2</xdr:col>
          <xdr:colOff>57150</xdr:colOff>
          <xdr:row>3</xdr:row>
          <xdr:rowOff>19050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6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xdr:row>
          <xdr:rowOff>152400</xdr:rowOff>
        </xdr:from>
        <xdr:to>
          <xdr:col>2</xdr:col>
          <xdr:colOff>57150</xdr:colOff>
          <xdr:row>4</xdr:row>
          <xdr:rowOff>19050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6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xdr:row>
          <xdr:rowOff>142875</xdr:rowOff>
        </xdr:from>
        <xdr:to>
          <xdr:col>2</xdr:col>
          <xdr:colOff>57150</xdr:colOff>
          <xdr:row>6</xdr:row>
          <xdr:rowOff>9525</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0600-00000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1</xdr:row>
          <xdr:rowOff>247650</xdr:rowOff>
        </xdr:from>
        <xdr:to>
          <xdr:col>7</xdr:col>
          <xdr:colOff>0</xdr:colOff>
          <xdr:row>3</xdr:row>
          <xdr:rowOff>0</xdr:rowOff>
        </xdr:to>
        <xdr:sp macro="" textlink="">
          <xdr:nvSpPr>
            <xdr:cNvPr id="55330" name="Check Box 34" hidden="1">
              <a:extLst>
                <a:ext uri="{63B3BB69-23CF-44E3-9099-C40C66FF867C}">
                  <a14:compatExt spid="_x0000_s55330"/>
                </a:ext>
                <a:ext uri="{FF2B5EF4-FFF2-40B4-BE49-F238E27FC236}">
                  <a16:creationId xmlns:a16="http://schemas.microsoft.com/office/drawing/2014/main" id="{00000000-0008-0000-0D00-00002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0</xdr:colOff>
          <xdr:row>5</xdr:row>
          <xdr:rowOff>0</xdr:rowOff>
        </xdr:to>
        <xdr:sp macro="" textlink="">
          <xdr:nvSpPr>
            <xdr:cNvPr id="55336" name="Check Box 40" hidden="1">
              <a:extLst>
                <a:ext uri="{63B3BB69-23CF-44E3-9099-C40C66FF867C}">
                  <a14:compatExt spid="_x0000_s55336"/>
                </a:ext>
                <a:ext uri="{FF2B5EF4-FFF2-40B4-BE49-F238E27FC236}">
                  <a16:creationId xmlns:a16="http://schemas.microsoft.com/office/drawing/2014/main" id="{00000000-0008-0000-0D00-00002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0</xdr:rowOff>
        </xdr:to>
        <xdr:sp macro="" textlink="">
          <xdr:nvSpPr>
            <xdr:cNvPr id="55337" name="Check Box 41" hidden="1">
              <a:extLst>
                <a:ext uri="{63B3BB69-23CF-44E3-9099-C40C66FF867C}">
                  <a14:compatExt spid="_x0000_s55337"/>
                </a:ext>
                <a:ext uri="{FF2B5EF4-FFF2-40B4-BE49-F238E27FC236}">
                  <a16:creationId xmlns:a16="http://schemas.microsoft.com/office/drawing/2014/main" id="{00000000-0008-0000-0D00-00002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55338" name="Check Box 42" hidden="1">
              <a:extLst>
                <a:ext uri="{63B3BB69-23CF-44E3-9099-C40C66FF867C}">
                  <a14:compatExt spid="_x0000_s55338"/>
                </a:ext>
                <a:ext uri="{FF2B5EF4-FFF2-40B4-BE49-F238E27FC236}">
                  <a16:creationId xmlns:a16="http://schemas.microsoft.com/office/drawing/2014/main" id="{00000000-0008-0000-0D00-00002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0</xdr:rowOff>
        </xdr:from>
        <xdr:to>
          <xdr:col>22</xdr:col>
          <xdr:colOff>0</xdr:colOff>
          <xdr:row>3</xdr:row>
          <xdr:rowOff>0</xdr:rowOff>
        </xdr:to>
        <xdr:sp macro="" textlink="">
          <xdr:nvSpPr>
            <xdr:cNvPr id="55339" name="Check Box 43" hidden="1">
              <a:extLst>
                <a:ext uri="{63B3BB69-23CF-44E3-9099-C40C66FF867C}">
                  <a14:compatExt spid="_x0000_s55339"/>
                </a:ext>
                <a:ext uri="{FF2B5EF4-FFF2-40B4-BE49-F238E27FC236}">
                  <a16:creationId xmlns:a16="http://schemas.microsoft.com/office/drawing/2014/main" id="{00000000-0008-0000-0D00-00002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0</xdr:rowOff>
        </xdr:from>
        <xdr:to>
          <xdr:col>22</xdr:col>
          <xdr:colOff>0</xdr:colOff>
          <xdr:row>5</xdr:row>
          <xdr:rowOff>0</xdr:rowOff>
        </xdr:to>
        <xdr:sp macro="" textlink="">
          <xdr:nvSpPr>
            <xdr:cNvPr id="55340" name="Check Box 44" hidden="1">
              <a:extLst>
                <a:ext uri="{63B3BB69-23CF-44E3-9099-C40C66FF867C}">
                  <a14:compatExt spid="_x0000_s55340"/>
                </a:ext>
                <a:ext uri="{FF2B5EF4-FFF2-40B4-BE49-F238E27FC236}">
                  <a16:creationId xmlns:a16="http://schemas.microsoft.com/office/drawing/2014/main" id="{00000000-0008-0000-0D00-00002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xdr:row>
          <xdr:rowOff>0</xdr:rowOff>
        </xdr:from>
        <xdr:to>
          <xdr:col>22</xdr:col>
          <xdr:colOff>0</xdr:colOff>
          <xdr:row>7</xdr:row>
          <xdr:rowOff>0</xdr:rowOff>
        </xdr:to>
        <xdr:sp macro="" textlink="">
          <xdr:nvSpPr>
            <xdr:cNvPr id="55341" name="Check Box 45" hidden="1">
              <a:extLst>
                <a:ext uri="{63B3BB69-23CF-44E3-9099-C40C66FF867C}">
                  <a14:compatExt spid="_x0000_s55341"/>
                </a:ext>
                <a:ext uri="{FF2B5EF4-FFF2-40B4-BE49-F238E27FC236}">
                  <a16:creationId xmlns:a16="http://schemas.microsoft.com/office/drawing/2014/main" id="{00000000-0008-0000-0D00-00002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0</xdr:rowOff>
        </xdr:from>
        <xdr:to>
          <xdr:col>22</xdr:col>
          <xdr:colOff>0</xdr:colOff>
          <xdr:row>9</xdr:row>
          <xdr:rowOff>0</xdr:rowOff>
        </xdr:to>
        <xdr:sp macro="" textlink="">
          <xdr:nvSpPr>
            <xdr:cNvPr id="55342" name="Check Box 46" hidden="1">
              <a:extLst>
                <a:ext uri="{63B3BB69-23CF-44E3-9099-C40C66FF867C}">
                  <a14:compatExt spid="_x0000_s55342"/>
                </a:ext>
                <a:ext uri="{FF2B5EF4-FFF2-40B4-BE49-F238E27FC236}">
                  <a16:creationId xmlns:a16="http://schemas.microsoft.com/office/drawing/2014/main" id="{00000000-0008-0000-0D00-00002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22</xdr:col>
          <xdr:colOff>0</xdr:colOff>
          <xdr:row>18</xdr:row>
          <xdr:rowOff>0</xdr:rowOff>
        </xdr:to>
        <xdr:sp macro="" textlink="">
          <xdr:nvSpPr>
            <xdr:cNvPr id="55343" name="Check Box 47" hidden="1">
              <a:extLst>
                <a:ext uri="{63B3BB69-23CF-44E3-9099-C40C66FF867C}">
                  <a14:compatExt spid="_x0000_s55343"/>
                </a:ext>
                <a:ext uri="{FF2B5EF4-FFF2-40B4-BE49-F238E27FC236}">
                  <a16:creationId xmlns:a16="http://schemas.microsoft.com/office/drawing/2014/main" id="{00000000-0008-0000-0D00-00002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14</xdr:col>
          <xdr:colOff>0</xdr:colOff>
          <xdr:row>18</xdr:row>
          <xdr:rowOff>0</xdr:rowOff>
        </xdr:to>
        <xdr:sp macro="" textlink="">
          <xdr:nvSpPr>
            <xdr:cNvPr id="55344" name="Check Box 48" hidden="1">
              <a:extLst>
                <a:ext uri="{63B3BB69-23CF-44E3-9099-C40C66FF867C}">
                  <a14:compatExt spid="_x0000_s55344"/>
                </a:ext>
                <a:ext uri="{FF2B5EF4-FFF2-40B4-BE49-F238E27FC236}">
                  <a16:creationId xmlns:a16="http://schemas.microsoft.com/office/drawing/2014/main" id="{00000000-0008-0000-0D00-00003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0</xdr:colOff>
          <xdr:row>18</xdr:row>
          <xdr:rowOff>0</xdr:rowOff>
        </xdr:to>
        <xdr:sp macro="" textlink="">
          <xdr:nvSpPr>
            <xdr:cNvPr id="55345" name="Check Box 49" hidden="1">
              <a:extLst>
                <a:ext uri="{63B3BB69-23CF-44E3-9099-C40C66FF867C}">
                  <a14:compatExt spid="_x0000_s55345"/>
                </a:ext>
                <a:ext uri="{FF2B5EF4-FFF2-40B4-BE49-F238E27FC236}">
                  <a16:creationId xmlns:a16="http://schemas.microsoft.com/office/drawing/2014/main" id="{00000000-0008-0000-0D00-00003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0</xdr:colOff>
          <xdr:row>24</xdr:row>
          <xdr:rowOff>0</xdr:rowOff>
        </xdr:to>
        <xdr:sp macro="" textlink="">
          <xdr:nvSpPr>
            <xdr:cNvPr id="55346" name="Check Box 50" hidden="1">
              <a:extLst>
                <a:ext uri="{63B3BB69-23CF-44E3-9099-C40C66FF867C}">
                  <a14:compatExt spid="_x0000_s55346"/>
                </a:ext>
                <a:ext uri="{FF2B5EF4-FFF2-40B4-BE49-F238E27FC236}">
                  <a16:creationId xmlns:a16="http://schemas.microsoft.com/office/drawing/2014/main" id="{00000000-0008-0000-0D00-00003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0</xdr:colOff>
          <xdr:row>26</xdr:row>
          <xdr:rowOff>0</xdr:rowOff>
        </xdr:to>
        <xdr:sp macro="" textlink="">
          <xdr:nvSpPr>
            <xdr:cNvPr id="55347" name="Check Box 51" hidden="1">
              <a:extLst>
                <a:ext uri="{63B3BB69-23CF-44E3-9099-C40C66FF867C}">
                  <a14:compatExt spid="_x0000_s55347"/>
                </a:ext>
                <a:ext uri="{FF2B5EF4-FFF2-40B4-BE49-F238E27FC236}">
                  <a16:creationId xmlns:a16="http://schemas.microsoft.com/office/drawing/2014/main" id="{00000000-0008-0000-0D00-00003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55348" name="Check Box 52" hidden="1">
              <a:extLst>
                <a:ext uri="{63B3BB69-23CF-44E3-9099-C40C66FF867C}">
                  <a14:compatExt spid="_x0000_s55348"/>
                </a:ext>
                <a:ext uri="{FF2B5EF4-FFF2-40B4-BE49-F238E27FC236}">
                  <a16:creationId xmlns:a16="http://schemas.microsoft.com/office/drawing/2014/main" id="{00000000-0008-0000-0D00-00003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55349" name="Check Box 53" hidden="1">
              <a:extLst>
                <a:ext uri="{63B3BB69-23CF-44E3-9099-C40C66FF867C}">
                  <a14:compatExt spid="_x0000_s55349"/>
                </a:ext>
                <a:ext uri="{FF2B5EF4-FFF2-40B4-BE49-F238E27FC236}">
                  <a16:creationId xmlns:a16="http://schemas.microsoft.com/office/drawing/2014/main" id="{00000000-0008-0000-0D00-00003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276225</xdr:colOff>
          <xdr:row>1</xdr:row>
          <xdr:rowOff>123825</xdr:rowOff>
        </xdr:from>
        <xdr:to>
          <xdr:col>13</xdr:col>
          <xdr:colOff>38100</xdr:colOff>
          <xdr:row>3</xdr:row>
          <xdr:rowOff>28575</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E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xdr:row>
          <xdr:rowOff>123825</xdr:rowOff>
        </xdr:from>
        <xdr:to>
          <xdr:col>13</xdr:col>
          <xdr:colOff>38100</xdr:colOff>
          <xdr:row>5</xdr:row>
          <xdr:rowOff>28575</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E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xdr:row>
          <xdr:rowOff>114300</xdr:rowOff>
        </xdr:from>
        <xdr:to>
          <xdr:col>13</xdr:col>
          <xdr:colOff>38100</xdr:colOff>
          <xdr:row>7</xdr:row>
          <xdr:rowOff>19050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E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xdr:row>
          <xdr:rowOff>123825</xdr:rowOff>
        </xdr:from>
        <xdr:to>
          <xdr:col>24</xdr:col>
          <xdr:colOff>38100</xdr:colOff>
          <xdr:row>3</xdr:row>
          <xdr:rowOff>28575</xdr:rowOff>
        </xdr:to>
        <xdr:sp macro="" textlink="">
          <xdr:nvSpPr>
            <xdr:cNvPr id="77839" name="Check Box 15" hidden="1">
              <a:extLst>
                <a:ext uri="{63B3BB69-23CF-44E3-9099-C40C66FF867C}">
                  <a14:compatExt spid="_x0000_s77839"/>
                </a:ext>
                <a:ext uri="{FF2B5EF4-FFF2-40B4-BE49-F238E27FC236}">
                  <a16:creationId xmlns:a16="http://schemas.microsoft.com/office/drawing/2014/main" id="{00000000-0008-0000-0E00-00000F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xdr:row>
          <xdr:rowOff>123825</xdr:rowOff>
        </xdr:from>
        <xdr:to>
          <xdr:col>24</xdr:col>
          <xdr:colOff>38100</xdr:colOff>
          <xdr:row>5</xdr:row>
          <xdr:rowOff>28575</xdr:rowOff>
        </xdr:to>
        <xdr:sp macro="" textlink="">
          <xdr:nvSpPr>
            <xdr:cNvPr id="77840" name="Check Box 16" hidden="1">
              <a:extLst>
                <a:ext uri="{63B3BB69-23CF-44E3-9099-C40C66FF867C}">
                  <a14:compatExt spid="_x0000_s77840"/>
                </a:ext>
                <a:ext uri="{FF2B5EF4-FFF2-40B4-BE49-F238E27FC236}">
                  <a16:creationId xmlns:a16="http://schemas.microsoft.com/office/drawing/2014/main" id="{00000000-0008-0000-0E00-000010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5</xdr:row>
          <xdr:rowOff>123825</xdr:rowOff>
        </xdr:from>
        <xdr:to>
          <xdr:col>24</xdr:col>
          <xdr:colOff>47625</xdr:colOff>
          <xdr:row>7</xdr:row>
          <xdr:rowOff>28575</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E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234950</xdr:colOff>
      <xdr:row>38</xdr:row>
      <xdr:rowOff>111125</xdr:rowOff>
    </xdr:from>
    <xdr:to>
      <xdr:col>5</xdr:col>
      <xdr:colOff>501650</xdr:colOff>
      <xdr:row>43</xdr:row>
      <xdr:rowOff>9525</xdr:rowOff>
    </xdr:to>
    <xdr:pic>
      <xdr:nvPicPr>
        <xdr:cNvPr id="17410" name="Picture 0" descr="fair housing logo.bmp">
          <a:extLst>
            <a:ext uri="{FF2B5EF4-FFF2-40B4-BE49-F238E27FC236}">
              <a16:creationId xmlns:a16="http://schemas.microsoft.com/office/drawing/2014/main" id="{00000000-0008-0000-1400-0000024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77950" y="8826500"/>
          <a:ext cx="266700" cy="412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oneCellAnchor>
    <xdr:from>
      <xdr:col>4</xdr:col>
      <xdr:colOff>1085850</xdr:colOff>
      <xdr:row>1</xdr:row>
      <xdr:rowOff>177800</xdr:rowOff>
    </xdr:from>
    <xdr:ext cx="184731" cy="264560"/>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2908300" y="342900"/>
          <a:ext cx="184731" cy="264560"/>
        </a:xfrm>
        <a:prstGeom prst="rect">
          <a:avLst/>
        </a:prstGeom>
        <a:noFill/>
        <a:ln>
          <a:noFill/>
        </a:ln>
        <a:effectLst/>
        <a:scene3d>
          <a:camera prst="orthographicFront">
            <a:rot lat="0" lon="0" rev="0"/>
          </a:camera>
          <a:lightRig rig="glow" dir="t">
            <a:rot lat="0" lon="0" rev="14100000"/>
          </a:lightRig>
        </a:scene3d>
        <a:sp3d prstMaterial="softEdge">
          <a:bevelT w="127000" prst="artDeco"/>
        </a:sp3d>
      </xdr:spPr>
      <xdr:style>
        <a:lnRef idx="0">
          <a:scrgbClr r="0" g="0" b="0"/>
        </a:lnRef>
        <a:fillRef idx="0">
          <a:scrgbClr r="0" g="0" b="0"/>
        </a:fillRef>
        <a:effectRef idx="0">
          <a:scrgbClr r="0" g="0" b="0"/>
        </a:effectRef>
        <a:fontRef idx="minor">
          <a:schemeClr val="tx1"/>
        </a:fontRef>
      </xdr:style>
      <xdr:txBody>
        <a:bodyPr vertOverflow="clip" wrap="none" rtlCol="0" anchor="t">
          <a:prstTxWarp prst="textSlantUp">
            <a:avLst/>
          </a:prstTxWarp>
          <a:spAutoFit/>
        </a:bodyPr>
        <a:lstStyle/>
        <a:p>
          <a:endParaRPr lang="en-US" sz="1100">
            <a:ln w="6350">
              <a:solidFill>
                <a:schemeClr val="tx1"/>
              </a:solidFill>
            </a:ln>
          </a:endParaRPr>
        </a:p>
      </xdr:txBody>
    </xdr:sp>
    <xdr:clientData/>
  </xdr:oneCellAnchor>
  <xdr:oneCellAnchor>
    <xdr:from>
      <xdr:col>4</xdr:col>
      <xdr:colOff>1149060</xdr:colOff>
      <xdr:row>5</xdr:row>
      <xdr:rowOff>16414</xdr:rowOff>
    </xdr:from>
    <xdr:ext cx="184730" cy="937629"/>
    <xdr:sp macro="" textlink="">
      <xdr:nvSpPr>
        <xdr:cNvPr id="3" name="Rectangle 2">
          <a:extLst>
            <a:ext uri="{FF2B5EF4-FFF2-40B4-BE49-F238E27FC236}">
              <a16:creationId xmlns:a16="http://schemas.microsoft.com/office/drawing/2014/main" id="{00000000-0008-0000-1600-000003000000}"/>
            </a:ext>
          </a:extLst>
        </xdr:cNvPr>
        <xdr:cNvSpPr/>
      </xdr:nvSpPr>
      <xdr:spPr>
        <a:xfrm>
          <a:off x="2971510" y="987964"/>
          <a:ext cx="184730" cy="9376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endParaRPr lang="en-US" sz="5400" b="1" cap="none" spc="150">
            <a:ln w="11430"/>
            <a:solidFill>
              <a:srgbClr val="F8F8F8"/>
            </a:solidFill>
            <a:effectLst>
              <a:outerShdw blurRad="25400" algn="tl" rotWithShape="0">
                <a:srgbClr val="000000">
                  <a:alpha val="43000"/>
                </a:srgbClr>
              </a:out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4</xdr:col>
      <xdr:colOff>19049</xdr:colOff>
      <xdr:row>0</xdr:row>
      <xdr:rowOff>32384</xdr:rowOff>
    </xdr:from>
    <xdr:to>
      <xdr:col>9</xdr:col>
      <xdr:colOff>87922</xdr:colOff>
      <xdr:row>8</xdr:row>
      <xdr:rowOff>236807</xdr:rowOff>
    </xdr:to>
    <xdr:pic>
      <xdr:nvPicPr>
        <xdr:cNvPr id="45206" name="Picture 303">
          <a:extLst>
            <a:ext uri="{FF2B5EF4-FFF2-40B4-BE49-F238E27FC236}">
              <a16:creationId xmlns:a16="http://schemas.microsoft.com/office/drawing/2014/main" id="{00000000-0008-0000-1800-000096B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75337" y="32384"/>
          <a:ext cx="2633297" cy="1735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horz" wrap="none" lIns="91440" tIns="45720" rIns="91440" bIns="45720" anchor="ctr" anchorCtr="0">
        <a:prstTxWarp prst="textSlantUp">
          <a:avLst/>
        </a:prstTxWarp>
        <a:spAutoFit/>
        <a:scene3d>
          <a:camera prst="orthographicFront"/>
          <a:lightRig rig="threePt" dir="t"/>
        </a:scene3d>
        <a:sp3d extrusionH="57150" prstMaterial="metal">
          <a:bevelT w="38100" h="25400" prst="angle"/>
          <a:contourClr>
            <a:schemeClr val="bg2"/>
          </a:contourClr>
        </a:sp3d>
      </a:bodyPr>
      <a:lstStyle>
        <a:defPPr algn="ctr">
          <a:defRPr sz="5400" b="1" cap="none" spc="0">
            <a:ln w="50800" cmpd="dbl">
              <a:prstDash val="solid"/>
            </a:ln>
            <a:solidFill>
              <a:schemeClr val="bg1">
                <a:lumMod val="95000"/>
                <a:alpha val="77000"/>
              </a:schemeClr>
            </a:solidFill>
            <a:effectLst>
              <a:outerShdw blurRad="50800" dist="38100" dir="2700000" algn="tl" rotWithShape="0">
                <a:schemeClr val="bg1">
                  <a:lumMod val="95000"/>
                  <a:alpha val="40000"/>
                </a:schemeClr>
              </a:outerShdw>
            </a:effectLst>
          </a:defRPr>
        </a:defPPr>
      </a:lstStyle>
      <a:style>
        <a:lnRef idx="2">
          <a:schemeClr val="accent3"/>
        </a:lnRef>
        <a:fillRef idx="1">
          <a:schemeClr val="lt1"/>
        </a:fillRef>
        <a:effectRef idx="0">
          <a:schemeClr val="accent3"/>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4.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5.xml"/><Relationship Id="rId16" Type="http://schemas.openxmlformats.org/officeDocument/2006/relationships/ctrlProp" Target="../ctrlProps/ctrlProp22.xml"/><Relationship Id="rId1" Type="http://schemas.openxmlformats.org/officeDocument/2006/relationships/printerSettings" Target="../printerSettings/printerSettings1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5.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15.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wvhdf.com/programs/the-home-investment-partnerships-program/community-housing-development-organization-chd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6" Type="http://schemas.openxmlformats.org/officeDocument/2006/relationships/ctrlProp" Target="../ctrlProps/ctrlProp53.xml"/><Relationship Id="rId21" Type="http://schemas.openxmlformats.org/officeDocument/2006/relationships/ctrlProp" Target="../ctrlProps/ctrlProp48.xml"/><Relationship Id="rId34" Type="http://schemas.openxmlformats.org/officeDocument/2006/relationships/ctrlProp" Target="../ctrlProps/ctrlProp61.xml"/><Relationship Id="rId42" Type="http://schemas.openxmlformats.org/officeDocument/2006/relationships/ctrlProp" Target="../ctrlProps/ctrlProp69.xml"/><Relationship Id="rId47" Type="http://schemas.openxmlformats.org/officeDocument/2006/relationships/ctrlProp" Target="../ctrlProps/ctrlProp74.xml"/><Relationship Id="rId50" Type="http://schemas.openxmlformats.org/officeDocument/2006/relationships/ctrlProp" Target="../ctrlProps/ctrlProp77.xml"/><Relationship Id="rId55" Type="http://schemas.openxmlformats.org/officeDocument/2006/relationships/ctrlProp" Target="../ctrlProps/ctrlProp82.xml"/><Relationship Id="rId63" Type="http://schemas.openxmlformats.org/officeDocument/2006/relationships/ctrlProp" Target="../ctrlProps/ctrlProp90.xml"/><Relationship Id="rId68" Type="http://schemas.openxmlformats.org/officeDocument/2006/relationships/ctrlProp" Target="../ctrlProps/ctrlProp95.xml"/><Relationship Id="rId7" Type="http://schemas.openxmlformats.org/officeDocument/2006/relationships/ctrlProp" Target="../ctrlProps/ctrlProp34.xml"/><Relationship Id="rId2" Type="http://schemas.openxmlformats.org/officeDocument/2006/relationships/drawing" Target="../drawings/drawing10.xml"/><Relationship Id="rId16" Type="http://schemas.openxmlformats.org/officeDocument/2006/relationships/ctrlProp" Target="../ctrlProps/ctrlProp43.xml"/><Relationship Id="rId29" Type="http://schemas.openxmlformats.org/officeDocument/2006/relationships/ctrlProp" Target="../ctrlProps/ctrlProp56.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3" Type="http://schemas.openxmlformats.org/officeDocument/2006/relationships/ctrlProp" Target="../ctrlProps/ctrlProp80.xml"/><Relationship Id="rId58" Type="http://schemas.openxmlformats.org/officeDocument/2006/relationships/ctrlProp" Target="../ctrlProps/ctrlProp85.xml"/><Relationship Id="rId66" Type="http://schemas.openxmlformats.org/officeDocument/2006/relationships/ctrlProp" Target="../ctrlProps/ctrlProp93.xml"/><Relationship Id="rId5" Type="http://schemas.openxmlformats.org/officeDocument/2006/relationships/ctrlProp" Target="../ctrlProps/ctrlProp32.xml"/><Relationship Id="rId61" Type="http://schemas.openxmlformats.org/officeDocument/2006/relationships/ctrlProp" Target="../ctrlProps/ctrlProp88.xml"/><Relationship Id="rId19" Type="http://schemas.openxmlformats.org/officeDocument/2006/relationships/ctrlProp" Target="../ctrlProps/ctrlProp4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56" Type="http://schemas.openxmlformats.org/officeDocument/2006/relationships/ctrlProp" Target="../ctrlProps/ctrlProp83.xml"/><Relationship Id="rId64" Type="http://schemas.openxmlformats.org/officeDocument/2006/relationships/ctrlProp" Target="../ctrlProps/ctrlProp91.xml"/><Relationship Id="rId8" Type="http://schemas.openxmlformats.org/officeDocument/2006/relationships/ctrlProp" Target="../ctrlProps/ctrlProp35.xml"/><Relationship Id="rId51" Type="http://schemas.openxmlformats.org/officeDocument/2006/relationships/ctrlProp" Target="../ctrlProps/ctrlProp78.xml"/><Relationship Id="rId3" Type="http://schemas.openxmlformats.org/officeDocument/2006/relationships/vmlDrawing" Target="../drawings/vmlDrawing6.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59" Type="http://schemas.openxmlformats.org/officeDocument/2006/relationships/ctrlProp" Target="../ctrlProps/ctrlProp86.xml"/><Relationship Id="rId67" Type="http://schemas.openxmlformats.org/officeDocument/2006/relationships/ctrlProp" Target="../ctrlProps/ctrlProp94.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trlProp" Target="../ctrlProps/ctrlProp81.xml"/><Relationship Id="rId62" Type="http://schemas.openxmlformats.org/officeDocument/2006/relationships/ctrlProp" Target="../ctrlProps/ctrlProp89.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 Id="rId57" Type="http://schemas.openxmlformats.org/officeDocument/2006/relationships/ctrlProp" Target="../ctrlProps/ctrlProp84.xml"/><Relationship Id="rId10" Type="http://schemas.openxmlformats.org/officeDocument/2006/relationships/ctrlProp" Target="../ctrlProps/ctrlProp37.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60" Type="http://schemas.openxmlformats.org/officeDocument/2006/relationships/ctrlProp" Target="../ctrlProps/ctrlProp87.xml"/><Relationship Id="rId65" Type="http://schemas.openxmlformats.org/officeDocument/2006/relationships/ctrlProp" Target="../ctrlProps/ctrlProp92.xml"/><Relationship Id="rId4" Type="http://schemas.openxmlformats.org/officeDocument/2006/relationships/ctrlProp" Target="../ctrlProps/ctrlProp31.xml"/><Relationship Id="rId9" Type="http://schemas.openxmlformats.org/officeDocument/2006/relationships/ctrlProp" Target="../ctrlProps/ctrlProp36.xml"/><Relationship Id="rId13" Type="http://schemas.openxmlformats.org/officeDocument/2006/relationships/ctrlProp" Target="../ctrlProps/ctrlProp40.xml"/><Relationship Id="rId18" Type="http://schemas.openxmlformats.org/officeDocument/2006/relationships/ctrlProp" Target="../ctrlProps/ctrlProp45.xml"/><Relationship Id="rId39" Type="http://schemas.openxmlformats.org/officeDocument/2006/relationships/ctrlProp" Target="../ctrlProps/ctrlProp66.xml"/></Relationships>
</file>

<file path=xl/worksheets/_rels/sheet27.xml.rels><?xml version="1.0" encoding="UTF-8" standalone="yes"?>
<Relationships xmlns="http://schemas.openxmlformats.org/package/2006/relationships"><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9" Type="http://schemas.openxmlformats.org/officeDocument/2006/relationships/ctrlProp" Target="../ctrlProps/ctrlProp131.xml"/><Relationship Id="rId21" Type="http://schemas.openxmlformats.org/officeDocument/2006/relationships/ctrlProp" Target="../ctrlProps/ctrlProp113.xml"/><Relationship Id="rId34" Type="http://schemas.openxmlformats.org/officeDocument/2006/relationships/ctrlProp" Target="../ctrlProps/ctrlProp126.xml"/><Relationship Id="rId42" Type="http://schemas.openxmlformats.org/officeDocument/2006/relationships/ctrlProp" Target="../ctrlProps/ctrlProp134.xml"/><Relationship Id="rId47" Type="http://schemas.openxmlformats.org/officeDocument/2006/relationships/ctrlProp" Target="../ctrlProps/ctrlProp139.xml"/><Relationship Id="rId50" Type="http://schemas.openxmlformats.org/officeDocument/2006/relationships/ctrlProp" Target="../ctrlProps/ctrlProp142.xml"/><Relationship Id="rId55" Type="http://schemas.openxmlformats.org/officeDocument/2006/relationships/ctrlProp" Target="../ctrlProps/ctrlProp147.xml"/><Relationship Id="rId7" Type="http://schemas.openxmlformats.org/officeDocument/2006/relationships/ctrlProp" Target="../ctrlProps/ctrlProp99.xml"/><Relationship Id="rId2" Type="http://schemas.openxmlformats.org/officeDocument/2006/relationships/drawing" Target="../drawings/drawing11.xml"/><Relationship Id="rId16" Type="http://schemas.openxmlformats.org/officeDocument/2006/relationships/ctrlProp" Target="../ctrlProps/ctrlProp108.xml"/><Relationship Id="rId29" Type="http://schemas.openxmlformats.org/officeDocument/2006/relationships/ctrlProp" Target="../ctrlProps/ctrlProp121.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37" Type="http://schemas.openxmlformats.org/officeDocument/2006/relationships/ctrlProp" Target="../ctrlProps/ctrlProp129.xml"/><Relationship Id="rId40" Type="http://schemas.openxmlformats.org/officeDocument/2006/relationships/ctrlProp" Target="../ctrlProps/ctrlProp132.xml"/><Relationship Id="rId45" Type="http://schemas.openxmlformats.org/officeDocument/2006/relationships/ctrlProp" Target="../ctrlProps/ctrlProp137.xml"/><Relationship Id="rId53" Type="http://schemas.openxmlformats.org/officeDocument/2006/relationships/ctrlProp" Target="../ctrlProps/ctrlProp145.xml"/><Relationship Id="rId58" Type="http://schemas.openxmlformats.org/officeDocument/2006/relationships/ctrlProp" Target="../ctrlProps/ctrlProp150.xml"/><Relationship Id="rId5" Type="http://schemas.openxmlformats.org/officeDocument/2006/relationships/ctrlProp" Target="../ctrlProps/ctrlProp97.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 Id="rId35" Type="http://schemas.openxmlformats.org/officeDocument/2006/relationships/ctrlProp" Target="../ctrlProps/ctrlProp127.xml"/><Relationship Id="rId43" Type="http://schemas.openxmlformats.org/officeDocument/2006/relationships/ctrlProp" Target="../ctrlProps/ctrlProp135.xml"/><Relationship Id="rId48" Type="http://schemas.openxmlformats.org/officeDocument/2006/relationships/ctrlProp" Target="../ctrlProps/ctrlProp140.xml"/><Relationship Id="rId56" Type="http://schemas.openxmlformats.org/officeDocument/2006/relationships/ctrlProp" Target="../ctrlProps/ctrlProp148.xml"/><Relationship Id="rId8" Type="http://schemas.openxmlformats.org/officeDocument/2006/relationships/ctrlProp" Target="../ctrlProps/ctrlProp100.xml"/><Relationship Id="rId51" Type="http://schemas.openxmlformats.org/officeDocument/2006/relationships/ctrlProp" Target="../ctrlProps/ctrlProp143.xml"/><Relationship Id="rId3" Type="http://schemas.openxmlformats.org/officeDocument/2006/relationships/vmlDrawing" Target="../drawings/vmlDrawing7.v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38" Type="http://schemas.openxmlformats.org/officeDocument/2006/relationships/ctrlProp" Target="../ctrlProps/ctrlProp130.xml"/><Relationship Id="rId46" Type="http://schemas.openxmlformats.org/officeDocument/2006/relationships/ctrlProp" Target="../ctrlProps/ctrlProp138.xml"/><Relationship Id="rId59" Type="http://schemas.openxmlformats.org/officeDocument/2006/relationships/ctrlProp" Target="../ctrlProps/ctrlProp151.xml"/><Relationship Id="rId20" Type="http://schemas.openxmlformats.org/officeDocument/2006/relationships/ctrlProp" Target="../ctrlProps/ctrlProp112.xml"/><Relationship Id="rId41" Type="http://schemas.openxmlformats.org/officeDocument/2006/relationships/ctrlProp" Target="../ctrlProps/ctrlProp133.xml"/><Relationship Id="rId54" Type="http://schemas.openxmlformats.org/officeDocument/2006/relationships/ctrlProp" Target="../ctrlProps/ctrlProp146.xml"/><Relationship Id="rId1" Type="http://schemas.openxmlformats.org/officeDocument/2006/relationships/printerSettings" Target="../printerSettings/printerSettings27.bin"/><Relationship Id="rId6" Type="http://schemas.openxmlformats.org/officeDocument/2006/relationships/ctrlProp" Target="../ctrlProps/ctrlProp98.x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36" Type="http://schemas.openxmlformats.org/officeDocument/2006/relationships/ctrlProp" Target="../ctrlProps/ctrlProp128.xml"/><Relationship Id="rId49" Type="http://schemas.openxmlformats.org/officeDocument/2006/relationships/ctrlProp" Target="../ctrlProps/ctrlProp141.xml"/><Relationship Id="rId57" Type="http://schemas.openxmlformats.org/officeDocument/2006/relationships/ctrlProp" Target="../ctrlProps/ctrlProp149.xml"/><Relationship Id="rId10" Type="http://schemas.openxmlformats.org/officeDocument/2006/relationships/ctrlProp" Target="../ctrlProps/ctrlProp102.xml"/><Relationship Id="rId31" Type="http://schemas.openxmlformats.org/officeDocument/2006/relationships/ctrlProp" Target="../ctrlProps/ctrlProp123.xml"/><Relationship Id="rId44" Type="http://schemas.openxmlformats.org/officeDocument/2006/relationships/ctrlProp" Target="../ctrlProps/ctrlProp136.xml"/><Relationship Id="rId52" Type="http://schemas.openxmlformats.org/officeDocument/2006/relationships/ctrlProp" Target="../ctrlProps/ctrlProp144.xml"/><Relationship Id="rId60" Type="http://schemas.openxmlformats.org/officeDocument/2006/relationships/ctrlProp" Target="../ctrlProps/ctrlProp152.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http://www.wvhdf.com/" TargetMode="External"/><Relationship Id="rId7" Type="http://schemas.openxmlformats.org/officeDocument/2006/relationships/ctrlProp" Target="../ctrlProps/ctrlProp3.xml"/><Relationship Id="rId2" Type="http://schemas.openxmlformats.org/officeDocument/2006/relationships/hyperlink" Target="https://www.hud.gov/program_offices/administration/hudclips/handbooks/cpd/13780" TargetMode="External"/><Relationship Id="rId1" Type="http://schemas.openxmlformats.org/officeDocument/2006/relationships/hyperlink" Target="https://www.govregs.com/regulations/expand/title49_chapterA_part24_subpartD_section24.301"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 Id="rId9" Type="http://schemas.openxmlformats.org/officeDocument/2006/relationships/ctrlProp" Target="../ctrlProps/ctrlProp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vhdf.com/wp-content/uploads/2019/03/Environmental-Compliance-Guidebook-Forms-2-28-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44"/>
  <sheetViews>
    <sheetView showGridLines="0" showRowColHeaders="0" tabSelected="1" showRuler="0" zoomScaleNormal="100" workbookViewId="0">
      <selection activeCell="D10" sqref="D10:P10"/>
    </sheetView>
  </sheetViews>
  <sheetFormatPr defaultColWidth="0.7109375" defaultRowHeight="12.75"/>
  <cols>
    <col min="1" max="1" width="6.5703125" style="13" customWidth="1"/>
    <col min="2" max="2" width="6.5703125" style="20" customWidth="1"/>
    <col min="3" max="3" width="4.85546875" style="20" customWidth="1"/>
    <col min="4" max="11" width="6.5703125" style="20" customWidth="1"/>
    <col min="12" max="12" width="6.28515625" style="20" customWidth="1"/>
    <col min="13" max="17" width="6.5703125" style="20" customWidth="1"/>
    <col min="18" max="18" width="151.42578125" style="14" customWidth="1"/>
    <col min="19" max="16384" width="0.7109375" style="14"/>
  </cols>
  <sheetData>
    <row r="1" spans="1:17" ht="25.15" customHeight="1">
      <c r="A1" s="415"/>
      <c r="B1" s="479"/>
      <c r="C1" s="479"/>
      <c r="D1" s="479"/>
      <c r="E1" s="479"/>
      <c r="F1" s="859"/>
      <c r="G1" s="859"/>
      <c r="H1" s="859"/>
      <c r="I1" s="859"/>
      <c r="J1" s="859"/>
      <c r="K1" s="859"/>
      <c r="L1" s="859"/>
      <c r="M1" s="859"/>
      <c r="N1" s="859"/>
      <c r="O1" s="859"/>
      <c r="P1" s="859"/>
      <c r="Q1" s="479"/>
    </row>
    <row r="2" spans="1:17" ht="25.15" customHeight="1">
      <c r="A2" s="415"/>
      <c r="B2" s="479"/>
      <c r="C2" s="479"/>
      <c r="D2" s="479"/>
      <c r="E2" s="425" t="s">
        <v>72</v>
      </c>
      <c r="F2" s="859"/>
      <c r="G2" s="859"/>
      <c r="H2" s="859"/>
      <c r="I2" s="859"/>
      <c r="J2" s="859"/>
      <c r="K2" s="859"/>
      <c r="L2" s="859"/>
      <c r="M2" s="859"/>
      <c r="N2" s="859"/>
      <c r="O2" s="859"/>
      <c r="P2" s="859"/>
      <c r="Q2" s="479"/>
    </row>
    <row r="3" spans="1:17" ht="25.15" customHeight="1">
      <c r="A3" s="415"/>
      <c r="B3" s="479"/>
      <c r="C3" s="479"/>
      <c r="D3" s="479"/>
      <c r="E3" s="425"/>
      <c r="F3" s="426"/>
      <c r="G3" s="426"/>
      <c r="H3" s="426"/>
      <c r="I3" s="426"/>
      <c r="J3" s="426"/>
      <c r="K3" s="426"/>
      <c r="L3" s="426"/>
      <c r="M3" s="426"/>
      <c r="N3" s="59"/>
      <c r="O3" s="59"/>
      <c r="P3" s="59"/>
      <c r="Q3" s="59"/>
    </row>
    <row r="4" spans="1:17" ht="25.15" customHeight="1">
      <c r="A4" s="415"/>
      <c r="B4" s="479"/>
      <c r="C4" s="479"/>
      <c r="D4" s="479"/>
      <c r="E4" s="425"/>
      <c r="F4" s="426"/>
      <c r="G4" s="426"/>
      <c r="H4" s="426"/>
      <c r="I4" s="426"/>
      <c r="J4" s="426"/>
      <c r="K4" s="426"/>
      <c r="L4" s="426"/>
      <c r="M4" s="426"/>
      <c r="N4" s="59"/>
      <c r="O4" s="59"/>
      <c r="P4" s="59"/>
      <c r="Q4" s="59"/>
    </row>
    <row r="5" spans="1:17" ht="25.15" customHeight="1">
      <c r="A5" s="415"/>
      <c r="B5" s="479"/>
      <c r="C5" s="479"/>
      <c r="D5" s="479"/>
      <c r="E5" s="425"/>
      <c r="F5" s="426"/>
      <c r="G5" s="426"/>
      <c r="H5" s="426"/>
      <c r="I5" s="426"/>
      <c r="J5" s="426"/>
      <c r="K5" s="426"/>
      <c r="L5" s="426"/>
      <c r="M5" s="426"/>
      <c r="N5" s="59"/>
      <c r="O5" s="59"/>
      <c r="P5" s="59"/>
      <c r="Q5" s="59"/>
    </row>
    <row r="6" spans="1:17" ht="15" customHeight="1" thickBot="1">
      <c r="A6" s="415"/>
      <c r="B6" s="148"/>
      <c r="C6" s="148"/>
      <c r="D6" s="148"/>
      <c r="E6" s="148"/>
      <c r="F6" s="860"/>
      <c r="G6" s="860"/>
      <c r="H6" s="860"/>
      <c r="I6" s="860"/>
      <c r="J6" s="860"/>
      <c r="K6" s="860"/>
      <c r="L6" s="860"/>
      <c r="M6" s="860"/>
      <c r="N6" s="860"/>
      <c r="O6" s="860"/>
      <c r="P6" s="860"/>
      <c r="Q6" s="148"/>
    </row>
    <row r="7" spans="1:17" s="23" customFormat="1" ht="22.9" customHeight="1">
      <c r="A7" s="369"/>
      <c r="B7" s="836" t="s">
        <v>73</v>
      </c>
      <c r="C7" s="837"/>
      <c r="D7" s="837"/>
      <c r="E7" s="837"/>
      <c r="F7" s="837"/>
      <c r="G7" s="837"/>
      <c r="H7" s="837"/>
      <c r="I7" s="837"/>
      <c r="J7" s="837"/>
      <c r="K7" s="837"/>
      <c r="L7" s="837"/>
      <c r="M7" s="837"/>
      <c r="N7" s="837"/>
      <c r="O7" s="837"/>
      <c r="P7" s="838"/>
      <c r="Q7" s="416"/>
    </row>
    <row r="8" spans="1:17" s="23" customFormat="1" ht="22.9" customHeight="1" thickBot="1">
      <c r="A8" s="369"/>
      <c r="B8" s="839" t="s">
        <v>588</v>
      </c>
      <c r="C8" s="840"/>
      <c r="D8" s="840"/>
      <c r="E8" s="840"/>
      <c r="F8" s="840"/>
      <c r="G8" s="840"/>
      <c r="H8" s="840"/>
      <c r="I8" s="840"/>
      <c r="J8" s="840"/>
      <c r="K8" s="840"/>
      <c r="L8" s="840"/>
      <c r="M8" s="840"/>
      <c r="N8" s="840"/>
      <c r="O8" s="840"/>
      <c r="P8" s="841"/>
      <c r="Q8" s="416"/>
    </row>
    <row r="9" spans="1:17" s="23" customFormat="1" ht="7.9" customHeight="1">
      <c r="A9" s="173"/>
      <c r="B9" s="226"/>
      <c r="C9" s="226"/>
      <c r="D9" s="226"/>
      <c r="E9" s="226"/>
      <c r="F9" s="226"/>
      <c r="G9" s="226"/>
      <c r="H9" s="226"/>
      <c r="I9" s="226"/>
      <c r="J9" s="226"/>
      <c r="K9" s="226"/>
      <c r="L9" s="226"/>
      <c r="M9" s="226"/>
      <c r="N9" s="226"/>
      <c r="O9" s="226"/>
      <c r="P9" s="226"/>
      <c r="Q9" s="417"/>
    </row>
    <row r="10" spans="1:17" s="23" customFormat="1" ht="15" customHeight="1">
      <c r="A10" s="114"/>
      <c r="B10" s="109" t="s">
        <v>76</v>
      </c>
      <c r="C10" s="109"/>
      <c r="D10" s="850"/>
      <c r="E10" s="850"/>
      <c r="F10" s="850"/>
      <c r="G10" s="850"/>
      <c r="H10" s="850"/>
      <c r="I10" s="850"/>
      <c r="J10" s="850"/>
      <c r="K10" s="850"/>
      <c r="L10" s="850"/>
      <c r="M10" s="850"/>
      <c r="N10" s="850"/>
      <c r="O10" s="850"/>
      <c r="P10" s="850"/>
      <c r="Q10" s="418"/>
    </row>
    <row r="11" spans="1:17" s="23" customFormat="1" ht="15" customHeight="1">
      <c r="A11" s="173"/>
      <c r="B11" s="226"/>
      <c r="C11" s="226"/>
      <c r="D11" s="480"/>
      <c r="E11" s="480"/>
      <c r="F11" s="480"/>
      <c r="G11" s="480"/>
      <c r="H11" s="480"/>
      <c r="I11" s="480"/>
      <c r="J11" s="480"/>
      <c r="K11" s="480"/>
      <c r="L11" s="480"/>
      <c r="M11" s="480"/>
      <c r="N11" s="480"/>
      <c r="O11" s="480"/>
      <c r="P11" s="480"/>
      <c r="Q11" s="417"/>
    </row>
    <row r="12" spans="1:17" s="23" customFormat="1" ht="15" customHeight="1">
      <c r="A12" s="114"/>
      <c r="B12" s="109" t="s">
        <v>136</v>
      </c>
      <c r="C12" s="109"/>
      <c r="D12" s="850"/>
      <c r="E12" s="850"/>
      <c r="F12" s="850"/>
      <c r="G12" s="850"/>
      <c r="H12" s="850"/>
      <c r="I12" s="850"/>
      <c r="J12" s="850"/>
      <c r="K12" s="850"/>
      <c r="L12" s="850"/>
      <c r="M12" s="850"/>
      <c r="N12" s="809"/>
      <c r="O12" s="850"/>
      <c r="P12" s="850"/>
      <c r="Q12" s="418"/>
    </row>
    <row r="13" spans="1:17" s="23" customFormat="1" ht="15" customHeight="1">
      <c r="A13" s="173"/>
      <c r="B13" s="226"/>
      <c r="C13" s="226"/>
      <c r="D13" s="851" t="s">
        <v>132</v>
      </c>
      <c r="E13" s="851"/>
      <c r="F13" s="851"/>
      <c r="G13" s="851"/>
      <c r="H13" s="851"/>
      <c r="I13" s="851" t="s">
        <v>40</v>
      </c>
      <c r="J13" s="851"/>
      <c r="K13" s="851"/>
      <c r="L13" s="851" t="s">
        <v>133</v>
      </c>
      <c r="M13" s="851"/>
      <c r="N13" s="480" t="s">
        <v>134</v>
      </c>
      <c r="O13" s="851" t="s">
        <v>135</v>
      </c>
      <c r="P13" s="851"/>
      <c r="Q13" s="417"/>
    </row>
    <row r="14" spans="1:17" s="23" customFormat="1" ht="15" customHeight="1">
      <c r="A14" s="173"/>
      <c r="B14" s="226"/>
      <c r="C14" s="226"/>
      <c r="D14" s="226"/>
      <c r="E14" s="226"/>
      <c r="F14" s="226"/>
      <c r="G14" s="226"/>
      <c r="H14" s="226"/>
      <c r="I14" s="226"/>
      <c r="J14" s="226"/>
      <c r="K14" s="226"/>
      <c r="L14" s="226"/>
      <c r="M14" s="226"/>
      <c r="N14" s="195"/>
      <c r="O14" s="226"/>
      <c r="P14" s="226"/>
      <c r="Q14" s="417"/>
    </row>
    <row r="15" spans="1:17" s="23" customFormat="1" ht="15" customHeight="1">
      <c r="A15" s="173"/>
      <c r="B15" s="862" t="s">
        <v>766</v>
      </c>
      <c r="C15" s="862"/>
      <c r="D15" s="862"/>
      <c r="E15" s="863"/>
      <c r="F15" s="863"/>
      <c r="G15" s="226"/>
      <c r="H15" s="226"/>
      <c r="I15" s="226"/>
      <c r="J15" s="226"/>
      <c r="K15" s="226"/>
      <c r="L15" s="226"/>
      <c r="M15" s="226"/>
      <c r="N15" s="195"/>
      <c r="O15" s="226"/>
      <c r="P15" s="226"/>
      <c r="Q15" s="417"/>
    </row>
    <row r="16" spans="1:17" s="23" customFormat="1" ht="7.9" customHeight="1">
      <c r="A16" s="173"/>
      <c r="B16" s="226"/>
      <c r="C16" s="226"/>
      <c r="D16" s="226"/>
      <c r="E16" s="226"/>
      <c r="F16" s="226"/>
      <c r="G16" s="226"/>
      <c r="H16" s="226"/>
      <c r="I16" s="226"/>
      <c r="J16" s="226"/>
      <c r="K16" s="226"/>
      <c r="L16" s="226"/>
      <c r="M16" s="226"/>
      <c r="N16" s="226"/>
      <c r="O16" s="226"/>
      <c r="P16" s="226"/>
      <c r="Q16" s="417"/>
    </row>
    <row r="17" spans="1:17" s="23" customFormat="1" ht="15" customHeight="1">
      <c r="A17" s="225" t="s">
        <v>118</v>
      </c>
      <c r="B17" s="861" t="s">
        <v>154</v>
      </c>
      <c r="C17" s="861"/>
      <c r="D17" s="861"/>
      <c r="E17" s="861"/>
      <c r="F17" s="861"/>
      <c r="G17" s="861"/>
      <c r="H17" s="861"/>
      <c r="I17" s="861"/>
      <c r="J17" s="861"/>
      <c r="K17" s="861"/>
      <c r="L17" s="861"/>
      <c r="M17" s="861"/>
      <c r="N17" s="861"/>
      <c r="O17" s="861"/>
      <c r="P17" s="861"/>
      <c r="Q17" s="417"/>
    </row>
    <row r="18" spans="1:17" s="23" customFormat="1" ht="8.1" customHeight="1">
      <c r="A18" s="173"/>
      <c r="B18" s="201"/>
      <c r="C18" s="201"/>
      <c r="D18" s="201"/>
      <c r="E18" s="201"/>
      <c r="F18" s="201"/>
      <c r="G18" s="201"/>
      <c r="H18" s="201"/>
      <c r="I18" s="201"/>
      <c r="J18" s="201"/>
      <c r="K18" s="201"/>
      <c r="L18" s="201"/>
      <c r="M18" s="201"/>
      <c r="N18" s="201"/>
      <c r="O18" s="201"/>
      <c r="P18" s="201"/>
      <c r="Q18" s="419"/>
    </row>
    <row r="19" spans="1:17" s="23" customFormat="1" ht="15" customHeight="1">
      <c r="A19" s="173"/>
      <c r="B19" s="850"/>
      <c r="C19" s="850"/>
      <c r="D19" s="850"/>
      <c r="E19" s="850"/>
      <c r="F19" s="850"/>
      <c r="G19" s="850"/>
      <c r="H19" s="850"/>
      <c r="I19" s="850"/>
      <c r="J19" s="850"/>
      <c r="K19" s="850"/>
      <c r="L19" s="850"/>
      <c r="M19" s="850"/>
      <c r="N19" s="850"/>
      <c r="O19" s="850"/>
      <c r="P19" s="850"/>
      <c r="Q19" s="418"/>
    </row>
    <row r="20" spans="1:17" s="23" customFormat="1" ht="15" customHeight="1">
      <c r="A20" s="173"/>
      <c r="B20" s="852" t="s">
        <v>144</v>
      </c>
      <c r="C20" s="852"/>
      <c r="D20" s="852"/>
      <c r="E20" s="852"/>
      <c r="F20" s="852"/>
      <c r="G20" s="852"/>
      <c r="H20" s="852"/>
      <c r="I20" s="852"/>
      <c r="J20" s="852"/>
      <c r="K20" s="852"/>
      <c r="L20" s="852"/>
      <c r="M20" s="852"/>
      <c r="N20" s="852"/>
      <c r="O20" s="852"/>
      <c r="P20" s="852"/>
      <c r="Q20" s="417"/>
    </row>
    <row r="21" spans="1:17" s="23" customFormat="1" ht="15" customHeight="1">
      <c r="A21" s="173"/>
      <c r="B21" s="850"/>
      <c r="C21" s="850"/>
      <c r="D21" s="850"/>
      <c r="E21" s="850"/>
      <c r="F21" s="850"/>
      <c r="G21" s="850"/>
      <c r="H21" s="850"/>
      <c r="I21" s="850"/>
      <c r="J21" s="850"/>
      <c r="K21" s="850"/>
      <c r="L21" s="850"/>
      <c r="M21" s="850"/>
      <c r="N21" s="850"/>
      <c r="O21" s="850"/>
      <c r="P21" s="850"/>
      <c r="Q21" s="418"/>
    </row>
    <row r="22" spans="1:17" s="23" customFormat="1" ht="15" customHeight="1">
      <c r="A22" s="173"/>
      <c r="B22" s="852" t="s">
        <v>126</v>
      </c>
      <c r="C22" s="852"/>
      <c r="D22" s="852"/>
      <c r="E22" s="852"/>
      <c r="F22" s="852"/>
      <c r="G22" s="852"/>
      <c r="H22" s="852"/>
      <c r="I22" s="852"/>
      <c r="J22" s="852"/>
      <c r="K22" s="852"/>
      <c r="L22" s="852"/>
      <c r="M22" s="852"/>
      <c r="N22" s="852"/>
      <c r="O22" s="852"/>
      <c r="P22" s="852"/>
      <c r="Q22" s="417"/>
    </row>
    <row r="23" spans="1:17" s="23" customFormat="1" ht="15" customHeight="1">
      <c r="A23" s="173"/>
      <c r="B23" s="850"/>
      <c r="C23" s="850"/>
      <c r="D23" s="850"/>
      <c r="E23" s="850"/>
      <c r="F23" s="850"/>
      <c r="G23" s="850"/>
      <c r="H23" s="850"/>
      <c r="I23" s="850"/>
      <c r="J23" s="850"/>
      <c r="K23" s="850"/>
      <c r="L23" s="850"/>
      <c r="M23" s="850"/>
      <c r="N23" s="850"/>
      <c r="O23" s="850"/>
      <c r="P23" s="850"/>
      <c r="Q23" s="418"/>
    </row>
    <row r="24" spans="1:17" s="23" customFormat="1" ht="15" customHeight="1">
      <c r="A24" s="173"/>
      <c r="B24" s="851" t="s">
        <v>40</v>
      </c>
      <c r="C24" s="851"/>
      <c r="D24" s="851"/>
      <c r="E24" s="851"/>
      <c r="F24" s="851"/>
      <c r="G24" s="195" t="s">
        <v>134</v>
      </c>
      <c r="H24" s="229"/>
      <c r="I24" s="229"/>
      <c r="J24" s="424" t="s">
        <v>135</v>
      </c>
      <c r="K24" s="424"/>
      <c r="L24" s="226"/>
      <c r="M24" s="851" t="s">
        <v>127</v>
      </c>
      <c r="N24" s="851"/>
      <c r="O24" s="851"/>
      <c r="P24" s="851"/>
      <c r="Q24" s="417"/>
    </row>
    <row r="25" spans="1:17" s="23" customFormat="1" ht="15" customHeight="1">
      <c r="A25" s="173"/>
      <c r="B25" s="850"/>
      <c r="C25" s="850"/>
      <c r="D25" s="850"/>
      <c r="E25" s="850"/>
      <c r="F25" s="850"/>
      <c r="G25" s="850"/>
      <c r="H25" s="850"/>
      <c r="I25" s="850"/>
      <c r="J25" s="850"/>
      <c r="K25" s="850"/>
      <c r="L25" s="850"/>
      <c r="M25" s="850"/>
      <c r="N25" s="850"/>
      <c r="O25" s="850"/>
      <c r="P25" s="850"/>
      <c r="Q25" s="418"/>
    </row>
    <row r="26" spans="1:17" s="23" customFormat="1" ht="15" customHeight="1">
      <c r="A26" s="173"/>
      <c r="B26" s="852" t="s">
        <v>128</v>
      </c>
      <c r="C26" s="852"/>
      <c r="D26" s="852"/>
      <c r="E26" s="852"/>
      <c r="F26" s="852"/>
      <c r="G26" s="852" t="s">
        <v>420</v>
      </c>
      <c r="H26" s="852"/>
      <c r="I26" s="852"/>
      <c r="J26" s="852"/>
      <c r="K26" s="852"/>
      <c r="L26" s="852"/>
      <c r="M26" s="852" t="s">
        <v>129</v>
      </c>
      <c r="N26" s="852"/>
      <c r="O26" s="852"/>
      <c r="P26" s="852"/>
      <c r="Q26" s="417"/>
    </row>
    <row r="27" spans="1:17" s="23" customFormat="1" ht="15" customHeight="1">
      <c r="A27" s="173"/>
      <c r="B27" s="850"/>
      <c r="C27" s="850"/>
      <c r="D27" s="850"/>
      <c r="E27" s="850"/>
      <c r="F27" s="850"/>
      <c r="G27" s="850"/>
      <c r="H27" s="850"/>
      <c r="I27" s="850"/>
      <c r="J27" s="850"/>
      <c r="K27" s="850"/>
      <c r="L27" s="850"/>
      <c r="M27" s="850"/>
      <c r="N27" s="850"/>
      <c r="O27" s="850"/>
      <c r="P27" s="850"/>
      <c r="Q27" s="418"/>
    </row>
    <row r="28" spans="1:17" s="23" customFormat="1" ht="15" customHeight="1">
      <c r="A28" s="173"/>
      <c r="B28" s="424" t="s">
        <v>138</v>
      </c>
      <c r="C28" s="424"/>
      <c r="D28" s="424"/>
      <c r="E28" s="424"/>
      <c r="F28" s="424"/>
      <c r="G28" s="424"/>
      <c r="H28" s="424"/>
      <c r="I28" s="424"/>
      <c r="J28" s="424"/>
      <c r="K28" s="313"/>
      <c r="L28" s="424"/>
      <c r="M28" s="851" t="s">
        <v>142</v>
      </c>
      <c r="N28" s="851"/>
      <c r="O28" s="851"/>
      <c r="P28" s="851"/>
      <c r="Q28" s="417"/>
    </row>
    <row r="29" spans="1:17" s="23" customFormat="1" ht="7.9" customHeight="1">
      <c r="A29" s="173"/>
      <c r="B29" s="226"/>
      <c r="C29" s="226"/>
      <c r="D29" s="226"/>
      <c r="E29" s="226"/>
      <c r="F29" s="226"/>
      <c r="G29" s="226"/>
      <c r="H29" s="226"/>
      <c r="I29" s="226"/>
      <c r="J29" s="226"/>
      <c r="K29" s="226"/>
      <c r="L29" s="226"/>
      <c r="M29" s="226"/>
      <c r="N29" s="226"/>
      <c r="O29" s="226"/>
      <c r="P29" s="226"/>
      <c r="Q29" s="417"/>
    </row>
    <row r="30" spans="1:17" s="23" customFormat="1" ht="15" customHeight="1">
      <c r="A30" s="225" t="s">
        <v>80</v>
      </c>
      <c r="B30" s="865" t="s">
        <v>350</v>
      </c>
      <c r="C30" s="865"/>
      <c r="D30" s="865"/>
      <c r="E30" s="865"/>
      <c r="F30" s="865"/>
      <c r="G30" s="865"/>
      <c r="H30" s="865"/>
      <c r="I30" s="865"/>
      <c r="J30" s="865"/>
      <c r="K30" s="865"/>
      <c r="L30" s="865"/>
      <c r="M30" s="865"/>
      <c r="N30" s="865"/>
      <c r="O30" s="865"/>
      <c r="P30" s="865"/>
      <c r="Q30" s="417"/>
    </row>
    <row r="31" spans="1:17" s="23" customFormat="1" ht="8.1" customHeight="1">
      <c r="A31" s="173"/>
      <c r="B31" s="864"/>
      <c r="C31" s="864"/>
      <c r="D31" s="864"/>
      <c r="E31" s="864"/>
      <c r="F31" s="864"/>
      <c r="G31" s="864"/>
      <c r="H31" s="864"/>
      <c r="I31" s="864"/>
      <c r="J31" s="864"/>
      <c r="K31" s="864"/>
      <c r="L31" s="864"/>
      <c r="M31" s="864"/>
      <c r="N31" s="864"/>
      <c r="O31" s="864"/>
      <c r="P31" s="864"/>
      <c r="Q31" s="419"/>
    </row>
    <row r="32" spans="1:17" s="23" customFormat="1" ht="15" customHeight="1">
      <c r="A32" s="173"/>
      <c r="B32" s="850"/>
      <c r="C32" s="850"/>
      <c r="D32" s="850"/>
      <c r="E32" s="850"/>
      <c r="F32" s="850"/>
      <c r="G32" s="850"/>
      <c r="H32" s="850"/>
      <c r="I32" s="850"/>
      <c r="J32" s="850"/>
      <c r="K32" s="850"/>
      <c r="L32" s="850"/>
      <c r="M32" s="850"/>
      <c r="N32" s="850"/>
      <c r="O32" s="850"/>
      <c r="P32" s="850"/>
      <c r="Q32" s="418"/>
    </row>
    <row r="33" spans="1:17" s="23" customFormat="1" ht="15" customHeight="1">
      <c r="A33" s="173"/>
      <c r="B33" s="852" t="s">
        <v>352</v>
      </c>
      <c r="C33" s="852"/>
      <c r="D33" s="852"/>
      <c r="E33" s="852"/>
      <c r="F33" s="852"/>
      <c r="G33" s="852"/>
      <c r="H33" s="852"/>
      <c r="I33" s="852"/>
      <c r="J33" s="852"/>
      <c r="K33" s="852"/>
      <c r="L33" s="852"/>
      <c r="M33" s="852"/>
      <c r="N33" s="852"/>
      <c r="O33" s="852"/>
      <c r="P33" s="852"/>
      <c r="Q33" s="417"/>
    </row>
    <row r="34" spans="1:17" s="23" customFormat="1" ht="15" customHeight="1">
      <c r="A34" s="173"/>
      <c r="B34" s="850"/>
      <c r="C34" s="850"/>
      <c r="D34" s="850"/>
      <c r="E34" s="850"/>
      <c r="F34" s="850"/>
      <c r="G34" s="850"/>
      <c r="H34" s="850"/>
      <c r="I34" s="850"/>
      <c r="J34" s="850"/>
      <c r="K34" s="850"/>
      <c r="L34" s="850"/>
      <c r="M34" s="850"/>
      <c r="N34" s="850"/>
      <c r="O34" s="850"/>
      <c r="P34" s="850"/>
      <c r="Q34" s="418"/>
    </row>
    <row r="35" spans="1:17" s="23" customFormat="1" ht="15" customHeight="1">
      <c r="A35" s="173"/>
      <c r="B35" s="852" t="s">
        <v>126</v>
      </c>
      <c r="C35" s="852"/>
      <c r="D35" s="852"/>
      <c r="E35" s="852"/>
      <c r="F35" s="852"/>
      <c r="G35" s="852"/>
      <c r="H35" s="852"/>
      <c r="I35" s="852"/>
      <c r="J35" s="852"/>
      <c r="K35" s="852"/>
      <c r="L35" s="852"/>
      <c r="M35" s="852"/>
      <c r="N35" s="852"/>
      <c r="O35" s="852"/>
      <c r="P35" s="852"/>
      <c r="Q35" s="417"/>
    </row>
    <row r="36" spans="1:17" s="23" customFormat="1" ht="15" customHeight="1">
      <c r="A36" s="173"/>
      <c r="B36" s="856"/>
      <c r="C36" s="856"/>
      <c r="D36" s="856"/>
      <c r="E36" s="856"/>
      <c r="F36" s="856"/>
      <c r="G36" s="850"/>
      <c r="H36" s="850"/>
      <c r="I36" s="850"/>
      <c r="J36" s="850"/>
      <c r="K36" s="850"/>
      <c r="L36" s="850"/>
      <c r="M36" s="854"/>
      <c r="N36" s="854"/>
      <c r="O36" s="854"/>
      <c r="P36" s="854"/>
      <c r="Q36" s="418"/>
    </row>
    <row r="37" spans="1:17" s="23" customFormat="1" ht="15" customHeight="1">
      <c r="A37" s="114"/>
      <c r="B37" s="857" t="s">
        <v>40</v>
      </c>
      <c r="C37" s="857"/>
      <c r="D37" s="857"/>
      <c r="E37" s="857"/>
      <c r="F37" s="857"/>
      <c r="G37" s="857" t="s">
        <v>134</v>
      </c>
      <c r="H37" s="857"/>
      <c r="I37" s="857"/>
      <c r="J37" s="857" t="s">
        <v>135</v>
      </c>
      <c r="K37" s="857"/>
      <c r="L37" s="857"/>
      <c r="M37" s="857" t="s">
        <v>127</v>
      </c>
      <c r="N37" s="857"/>
      <c r="O37" s="857"/>
      <c r="P37" s="857"/>
      <c r="Q37" s="418"/>
    </row>
    <row r="38" spans="1:17" s="23" customFormat="1" ht="15" customHeight="1">
      <c r="A38" s="114"/>
      <c r="B38" s="850"/>
      <c r="C38" s="850"/>
      <c r="D38" s="850"/>
      <c r="E38" s="850"/>
      <c r="F38" s="850"/>
      <c r="G38" s="850"/>
      <c r="H38" s="850"/>
      <c r="I38" s="850"/>
      <c r="J38" s="850"/>
      <c r="K38" s="850"/>
      <c r="L38" s="850"/>
      <c r="M38" s="850"/>
      <c r="N38" s="850"/>
      <c r="O38" s="850"/>
      <c r="P38" s="850"/>
      <c r="Q38" s="418"/>
    </row>
    <row r="39" spans="1:17" s="23" customFormat="1" ht="15" customHeight="1">
      <c r="A39" s="114"/>
      <c r="B39" s="113" t="s">
        <v>128</v>
      </c>
      <c r="C39" s="113"/>
      <c r="D39" s="113"/>
      <c r="E39" s="113"/>
      <c r="F39" s="113"/>
      <c r="G39" s="113" t="s">
        <v>420</v>
      </c>
      <c r="H39" s="113"/>
      <c r="I39" s="113"/>
      <c r="J39" s="113" t="s">
        <v>129</v>
      </c>
      <c r="K39" s="113"/>
      <c r="L39" s="113"/>
      <c r="M39" s="367" t="s">
        <v>142</v>
      </c>
      <c r="N39" s="113"/>
      <c r="O39" s="113"/>
      <c r="P39" s="113"/>
      <c r="Q39" s="418"/>
    </row>
    <row r="40" spans="1:17" s="23" customFormat="1" ht="7.9" customHeight="1">
      <c r="A40" s="114"/>
      <c r="B40" s="113"/>
      <c r="C40" s="113"/>
      <c r="D40" s="113"/>
      <c r="E40" s="113"/>
      <c r="F40" s="113"/>
      <c r="G40" s="113"/>
      <c r="H40" s="113"/>
      <c r="I40" s="113"/>
      <c r="J40" s="113"/>
      <c r="K40" s="113"/>
      <c r="L40" s="113"/>
      <c r="M40" s="113"/>
      <c r="N40" s="113"/>
      <c r="O40" s="113"/>
      <c r="P40" s="113"/>
      <c r="Q40" s="418"/>
    </row>
    <row r="41" spans="1:17" s="23" customFormat="1" ht="15" customHeight="1">
      <c r="A41" s="216" t="s">
        <v>81</v>
      </c>
      <c r="B41" s="858" t="s">
        <v>351</v>
      </c>
      <c r="C41" s="858"/>
      <c r="D41" s="858"/>
      <c r="E41" s="858"/>
      <c r="F41" s="858"/>
      <c r="G41" s="858"/>
      <c r="H41" s="858"/>
      <c r="I41" s="858"/>
      <c r="J41" s="858"/>
      <c r="K41" s="858"/>
      <c r="L41" s="858"/>
      <c r="M41" s="858"/>
      <c r="N41" s="858"/>
      <c r="O41" s="858"/>
      <c r="P41" s="858"/>
      <c r="Q41" s="418"/>
    </row>
    <row r="42" spans="1:17" s="23" customFormat="1" ht="8.1" customHeight="1">
      <c r="A42" s="114"/>
      <c r="B42" s="102"/>
      <c r="C42" s="102"/>
      <c r="D42" s="102"/>
      <c r="E42" s="102"/>
      <c r="F42" s="102"/>
      <c r="G42" s="102"/>
      <c r="H42" s="102"/>
      <c r="I42" s="102"/>
      <c r="J42" s="102"/>
      <c r="K42" s="102"/>
      <c r="L42" s="102"/>
      <c r="M42" s="102"/>
      <c r="N42" s="102"/>
      <c r="O42" s="102"/>
      <c r="P42" s="102"/>
      <c r="Q42" s="420"/>
    </row>
    <row r="43" spans="1:17" s="23" customFormat="1" ht="15" customHeight="1">
      <c r="A43" s="114"/>
      <c r="B43" s="856"/>
      <c r="C43" s="856"/>
      <c r="D43" s="856"/>
      <c r="E43" s="856"/>
      <c r="F43" s="856"/>
      <c r="G43" s="856"/>
      <c r="H43" s="856"/>
      <c r="I43" s="856"/>
      <c r="J43" s="856"/>
      <c r="K43" s="856"/>
      <c r="L43" s="856"/>
      <c r="M43" s="856"/>
      <c r="N43" s="856"/>
      <c r="O43" s="856"/>
      <c r="P43" s="856"/>
      <c r="Q43" s="418"/>
    </row>
    <row r="44" spans="1:17" s="23" customFormat="1" ht="15" customHeight="1">
      <c r="A44" s="114"/>
      <c r="B44" s="857" t="s">
        <v>353</v>
      </c>
      <c r="C44" s="857"/>
      <c r="D44" s="857"/>
      <c r="E44" s="857"/>
      <c r="F44" s="857"/>
      <c r="G44" s="857"/>
      <c r="H44" s="857"/>
      <c r="I44" s="857"/>
      <c r="J44" s="857"/>
      <c r="K44" s="857"/>
      <c r="L44" s="857"/>
      <c r="M44" s="857"/>
      <c r="N44" s="857"/>
      <c r="O44" s="857"/>
      <c r="P44" s="857"/>
      <c r="Q44" s="418"/>
    </row>
    <row r="45" spans="1:17" s="23" customFormat="1" ht="15" customHeight="1">
      <c r="A45" s="114"/>
      <c r="B45" s="856"/>
      <c r="C45" s="856"/>
      <c r="D45" s="856"/>
      <c r="E45" s="856"/>
      <c r="F45" s="856"/>
      <c r="G45" s="856"/>
      <c r="H45" s="856"/>
      <c r="I45" s="856"/>
      <c r="J45" s="856"/>
      <c r="K45" s="856"/>
      <c r="L45" s="856"/>
      <c r="M45" s="856"/>
      <c r="N45" s="856"/>
      <c r="O45" s="856"/>
      <c r="P45" s="856"/>
      <c r="Q45" s="418"/>
    </row>
    <row r="46" spans="1:17" s="23" customFormat="1" ht="15" customHeight="1">
      <c r="A46" s="114"/>
      <c r="B46" s="857" t="s">
        <v>126</v>
      </c>
      <c r="C46" s="857"/>
      <c r="D46" s="857"/>
      <c r="E46" s="857"/>
      <c r="F46" s="857"/>
      <c r="G46" s="857"/>
      <c r="H46" s="857"/>
      <c r="I46" s="857"/>
      <c r="J46" s="857"/>
      <c r="K46" s="857"/>
      <c r="L46" s="857"/>
      <c r="M46" s="857"/>
      <c r="N46" s="857"/>
      <c r="O46" s="857"/>
      <c r="P46" s="857"/>
      <c r="Q46" s="418"/>
    </row>
    <row r="47" spans="1:17" s="23" customFormat="1" ht="15" customHeight="1">
      <c r="A47" s="114"/>
      <c r="B47" s="850"/>
      <c r="C47" s="850"/>
      <c r="D47" s="850"/>
      <c r="E47" s="850"/>
      <c r="F47" s="850"/>
      <c r="G47" s="850"/>
      <c r="H47" s="850"/>
      <c r="I47" s="850"/>
      <c r="J47" s="850"/>
      <c r="K47" s="850"/>
      <c r="L47" s="850"/>
      <c r="M47" s="854"/>
      <c r="N47" s="854"/>
      <c r="O47" s="854"/>
      <c r="P47" s="854"/>
      <c r="Q47" s="418"/>
    </row>
    <row r="48" spans="1:17" s="23" customFormat="1" ht="15" customHeight="1">
      <c r="A48" s="114"/>
      <c r="B48" s="855" t="s">
        <v>40</v>
      </c>
      <c r="C48" s="855"/>
      <c r="D48" s="855"/>
      <c r="E48" s="855"/>
      <c r="F48" s="855"/>
      <c r="G48" s="855" t="s">
        <v>134</v>
      </c>
      <c r="H48" s="855"/>
      <c r="I48" s="855"/>
      <c r="J48" s="855" t="s">
        <v>135</v>
      </c>
      <c r="K48" s="855"/>
      <c r="L48" s="113"/>
      <c r="M48" s="113" t="s">
        <v>127</v>
      </c>
      <c r="N48" s="113"/>
      <c r="O48" s="113"/>
      <c r="P48" s="113"/>
      <c r="Q48" s="418"/>
    </row>
    <row r="49" spans="1:17" s="23" customFormat="1" ht="15" customHeight="1">
      <c r="A49" s="114"/>
      <c r="B49" s="850"/>
      <c r="C49" s="850"/>
      <c r="D49" s="850"/>
      <c r="E49" s="850"/>
      <c r="F49" s="850"/>
      <c r="G49" s="850"/>
      <c r="H49" s="850"/>
      <c r="I49" s="850"/>
      <c r="J49" s="850"/>
      <c r="K49" s="850"/>
      <c r="L49" s="850"/>
      <c r="M49" s="850"/>
      <c r="N49" s="850"/>
      <c r="O49" s="850"/>
      <c r="P49" s="850"/>
      <c r="Q49" s="418"/>
    </row>
    <row r="50" spans="1:17" s="23" customFormat="1" ht="15" customHeight="1">
      <c r="A50" s="114"/>
      <c r="B50" s="855" t="s">
        <v>128</v>
      </c>
      <c r="C50" s="855"/>
      <c r="D50" s="855"/>
      <c r="E50" s="855"/>
      <c r="F50" s="855"/>
      <c r="G50" s="855" t="s">
        <v>420</v>
      </c>
      <c r="H50" s="855"/>
      <c r="I50" s="855"/>
      <c r="J50" s="855" t="s">
        <v>129</v>
      </c>
      <c r="K50" s="855"/>
      <c r="L50" s="855"/>
      <c r="M50" s="855" t="s">
        <v>142</v>
      </c>
      <c r="N50" s="855"/>
      <c r="O50" s="855"/>
      <c r="P50" s="855"/>
      <c r="Q50" s="418"/>
    </row>
    <row r="51" spans="1:17" ht="12" customHeight="1">
      <c r="A51" s="112"/>
      <c r="B51" s="108"/>
      <c r="C51" s="108"/>
      <c r="D51" s="108"/>
      <c r="E51" s="108"/>
      <c r="F51" s="108"/>
      <c r="G51" s="108"/>
      <c r="H51" s="108"/>
      <c r="I51" s="108"/>
      <c r="J51" s="108"/>
      <c r="K51" s="108"/>
      <c r="L51" s="108"/>
      <c r="M51" s="108"/>
      <c r="N51" s="108"/>
      <c r="O51" s="108"/>
      <c r="P51" s="108"/>
      <c r="Q51" s="421"/>
    </row>
    <row r="52" spans="1:17" ht="25.9" customHeight="1">
      <c r="A52" s="111"/>
      <c r="B52" s="843" t="s">
        <v>144</v>
      </c>
      <c r="C52" s="843"/>
      <c r="D52" s="843"/>
      <c r="E52" s="843"/>
      <c r="F52" s="843"/>
      <c r="G52" s="843" t="s">
        <v>272</v>
      </c>
      <c r="H52" s="844"/>
      <c r="I52" s="843" t="s">
        <v>197</v>
      </c>
      <c r="J52" s="844"/>
      <c r="K52" s="843" t="s">
        <v>198</v>
      </c>
      <c r="L52" s="843"/>
      <c r="M52" s="843"/>
      <c r="N52" s="843"/>
      <c r="O52" s="843" t="s">
        <v>645</v>
      </c>
      <c r="P52" s="843"/>
      <c r="Q52" s="422"/>
    </row>
    <row r="53" spans="1:17">
      <c r="A53" s="111"/>
      <c r="B53" s="842"/>
      <c r="C53" s="842"/>
      <c r="D53" s="842"/>
      <c r="E53" s="842"/>
      <c r="F53" s="842"/>
      <c r="G53" s="842"/>
      <c r="H53" s="842"/>
      <c r="I53" s="849"/>
      <c r="J53" s="849"/>
      <c r="K53" s="842"/>
      <c r="L53" s="842"/>
      <c r="M53" s="842"/>
      <c r="N53" s="842"/>
      <c r="O53" s="842" t="s">
        <v>461</v>
      </c>
      <c r="P53" s="842"/>
      <c r="Q53" s="423"/>
    </row>
    <row r="54" spans="1:17">
      <c r="A54" s="111"/>
      <c r="B54" s="842"/>
      <c r="C54" s="842"/>
      <c r="D54" s="842"/>
      <c r="E54" s="842"/>
      <c r="F54" s="842"/>
      <c r="G54" s="842"/>
      <c r="H54" s="842"/>
      <c r="I54" s="849"/>
      <c r="J54" s="849"/>
      <c r="K54" s="842"/>
      <c r="L54" s="842"/>
      <c r="M54" s="842"/>
      <c r="N54" s="842"/>
      <c r="O54" s="842" t="s">
        <v>461</v>
      </c>
      <c r="P54" s="842"/>
      <c r="Q54" s="423"/>
    </row>
    <row r="55" spans="1:17">
      <c r="A55" s="111"/>
      <c r="B55" s="842"/>
      <c r="C55" s="842"/>
      <c r="D55" s="842"/>
      <c r="E55" s="842"/>
      <c r="F55" s="842"/>
      <c r="G55" s="842"/>
      <c r="H55" s="842"/>
      <c r="I55" s="849"/>
      <c r="J55" s="849"/>
      <c r="K55" s="842"/>
      <c r="L55" s="842"/>
      <c r="M55" s="842"/>
      <c r="N55" s="842"/>
      <c r="O55" s="842" t="s">
        <v>461</v>
      </c>
      <c r="P55" s="842"/>
      <c r="Q55" s="423"/>
    </row>
    <row r="56" spans="1:17">
      <c r="A56" s="111"/>
      <c r="B56" s="842"/>
      <c r="C56" s="842"/>
      <c r="D56" s="842"/>
      <c r="E56" s="842"/>
      <c r="F56" s="842"/>
      <c r="G56" s="842"/>
      <c r="H56" s="842"/>
      <c r="I56" s="849"/>
      <c r="J56" s="849"/>
      <c r="K56" s="842"/>
      <c r="L56" s="842"/>
      <c r="M56" s="842"/>
      <c r="N56" s="842"/>
      <c r="O56" s="842" t="s">
        <v>461</v>
      </c>
      <c r="P56" s="842"/>
      <c r="Q56" s="423"/>
    </row>
    <row r="57" spans="1:17">
      <c r="A57" s="111"/>
      <c r="B57" s="7"/>
      <c r="C57" s="7"/>
      <c r="D57" s="106"/>
      <c r="E57" s="7"/>
      <c r="F57" s="845" t="s">
        <v>355</v>
      </c>
      <c r="G57" s="845"/>
      <c r="H57" s="846"/>
      <c r="I57" s="847">
        <f>SUM(I53:J56)</f>
        <v>0</v>
      </c>
      <c r="J57" s="848"/>
      <c r="K57" s="106"/>
      <c r="L57" s="106"/>
      <c r="M57" s="106"/>
      <c r="N57" s="106"/>
      <c r="O57" s="106"/>
      <c r="P57" s="106"/>
      <c r="Q57" s="148"/>
    </row>
    <row r="58" spans="1:17" ht="7.15" customHeight="1">
      <c r="A58" s="18"/>
      <c r="B58" s="106"/>
      <c r="C58" s="106"/>
      <c r="D58" s="106"/>
      <c r="E58" s="106"/>
      <c r="F58" s="106"/>
      <c r="G58" s="106"/>
      <c r="H58" s="106"/>
      <c r="I58" s="106"/>
      <c r="J58" s="106"/>
      <c r="K58" s="106"/>
      <c r="L58" s="106"/>
      <c r="M58" s="106"/>
      <c r="N58" s="106"/>
      <c r="O58" s="106"/>
      <c r="P58" s="106"/>
      <c r="Q58" s="148"/>
    </row>
    <row r="59" spans="1:17" ht="28.9" customHeight="1">
      <c r="A59" s="18"/>
      <c r="B59" s="853"/>
      <c r="C59" s="853"/>
      <c r="D59" s="853"/>
      <c r="E59" s="853"/>
      <c r="F59" s="853"/>
      <c r="G59" s="853"/>
      <c r="H59" s="853"/>
      <c r="I59" s="853"/>
      <c r="J59" s="853"/>
      <c r="K59" s="853"/>
      <c r="L59" s="853"/>
      <c r="M59" s="853"/>
      <c r="N59" s="853"/>
      <c r="O59" s="853"/>
      <c r="P59" s="853"/>
      <c r="Q59" s="148"/>
    </row>
    <row r="60" spans="1:17">
      <c r="A60" s="18"/>
      <c r="B60" s="16"/>
      <c r="C60" s="16"/>
      <c r="D60" s="16"/>
      <c r="E60" s="16"/>
      <c r="F60" s="16"/>
      <c r="G60" s="16"/>
      <c r="H60" s="16"/>
      <c r="I60" s="16"/>
      <c r="J60" s="16"/>
      <c r="K60" s="16"/>
      <c r="L60" s="16"/>
      <c r="M60" s="16"/>
      <c r="N60" s="16"/>
      <c r="O60" s="16"/>
      <c r="P60" s="16"/>
    </row>
    <row r="61" spans="1:17">
      <c r="A61" s="18"/>
      <c r="B61" s="16"/>
      <c r="C61" s="16"/>
      <c r="D61" s="16"/>
      <c r="E61" s="16"/>
      <c r="F61" s="16"/>
      <c r="G61" s="16"/>
      <c r="H61" s="16"/>
      <c r="I61" s="16"/>
      <c r="J61" s="16"/>
      <c r="K61" s="16"/>
      <c r="L61" s="16"/>
      <c r="M61" s="16"/>
      <c r="N61" s="19"/>
      <c r="O61" s="16"/>
      <c r="P61" s="16"/>
    </row>
    <row r="62" spans="1:17">
      <c r="A62" s="18"/>
      <c r="B62" s="19"/>
      <c r="C62" s="19"/>
      <c r="D62" s="19"/>
      <c r="E62" s="19"/>
      <c r="F62" s="19"/>
      <c r="G62" s="19"/>
      <c r="H62" s="19"/>
      <c r="I62" s="19"/>
      <c r="J62" s="19"/>
      <c r="K62" s="19"/>
      <c r="L62" s="19"/>
      <c r="M62" s="19"/>
      <c r="N62" s="19"/>
      <c r="O62" s="19"/>
      <c r="P62" s="19"/>
    </row>
    <row r="63" spans="1:17">
      <c r="A63" s="18"/>
      <c r="B63" s="19"/>
      <c r="C63" s="19"/>
      <c r="D63" s="19"/>
      <c r="E63" s="19"/>
      <c r="F63" s="19"/>
      <c r="G63" s="19"/>
      <c r="H63" s="19"/>
      <c r="I63" s="19"/>
      <c r="J63" s="19"/>
      <c r="K63" s="19"/>
      <c r="L63" s="19"/>
      <c r="M63" s="19"/>
      <c r="N63" s="19"/>
      <c r="O63" s="19"/>
      <c r="P63" s="19"/>
    </row>
    <row r="64" spans="1:17">
      <c r="A64" s="18"/>
      <c r="B64" s="19"/>
      <c r="C64" s="19"/>
      <c r="D64" s="19"/>
      <c r="E64" s="19"/>
      <c r="F64" s="19"/>
      <c r="G64" s="19"/>
      <c r="H64" s="19"/>
      <c r="I64" s="19"/>
      <c r="J64" s="19"/>
      <c r="K64" s="19"/>
      <c r="L64" s="19"/>
      <c r="M64" s="19"/>
      <c r="N64" s="19"/>
      <c r="O64" s="19"/>
      <c r="P64" s="19"/>
    </row>
    <row r="65" spans="1:16">
      <c r="A65" s="18"/>
      <c r="B65" s="19"/>
      <c r="C65" s="19"/>
      <c r="D65" s="19"/>
      <c r="E65" s="19"/>
      <c r="F65" s="19"/>
      <c r="G65" s="19"/>
      <c r="H65" s="19"/>
      <c r="I65" s="19"/>
      <c r="J65" s="19"/>
      <c r="K65" s="19"/>
      <c r="L65" s="19"/>
      <c r="M65" s="19"/>
      <c r="N65" s="19"/>
      <c r="O65" s="19"/>
      <c r="P65" s="19"/>
    </row>
    <row r="66" spans="1:16">
      <c r="A66" s="18"/>
      <c r="B66" s="19"/>
      <c r="C66" s="19"/>
      <c r="D66" s="19"/>
      <c r="E66" s="19"/>
      <c r="F66" s="19"/>
      <c r="G66" s="19"/>
      <c r="H66" s="19"/>
      <c r="I66" s="19"/>
      <c r="J66" s="19"/>
      <c r="K66" s="19"/>
      <c r="L66" s="19"/>
      <c r="M66" s="19"/>
      <c r="N66" s="19"/>
      <c r="O66" s="19"/>
      <c r="P66" s="19"/>
    </row>
    <row r="67" spans="1:16">
      <c r="A67" s="18"/>
      <c r="B67" s="19"/>
      <c r="C67" s="19"/>
      <c r="D67" s="19"/>
      <c r="E67" s="19"/>
      <c r="F67" s="19"/>
      <c r="G67" s="19"/>
      <c r="H67" s="19"/>
      <c r="I67" s="19"/>
      <c r="J67" s="19"/>
      <c r="K67" s="19"/>
      <c r="L67" s="19"/>
      <c r="M67" s="19"/>
      <c r="N67" s="19"/>
      <c r="O67" s="19"/>
      <c r="P67" s="19"/>
    </row>
    <row r="68" spans="1:16">
      <c r="A68" s="18"/>
      <c r="B68" s="19"/>
      <c r="C68" s="19"/>
      <c r="D68" s="19"/>
      <c r="E68" s="19"/>
      <c r="F68" s="19"/>
      <c r="G68" s="19"/>
      <c r="H68" s="19"/>
      <c r="I68" s="19"/>
      <c r="J68" s="19"/>
      <c r="K68" s="19"/>
      <c r="L68" s="19"/>
      <c r="M68" s="19"/>
      <c r="N68" s="19"/>
      <c r="O68" s="19"/>
      <c r="P68" s="19"/>
    </row>
    <row r="69" spans="1:16">
      <c r="A69" s="18"/>
      <c r="B69" s="19"/>
      <c r="C69" s="19"/>
      <c r="D69" s="19"/>
      <c r="E69" s="19"/>
      <c r="F69" s="19"/>
      <c r="G69" s="19"/>
      <c r="H69" s="19"/>
      <c r="I69" s="19"/>
      <c r="J69" s="19"/>
      <c r="K69" s="19"/>
      <c r="L69" s="19"/>
      <c r="M69" s="19"/>
      <c r="N69" s="19"/>
      <c r="O69" s="19"/>
      <c r="P69" s="19"/>
    </row>
    <row r="70" spans="1:16">
      <c r="A70" s="18"/>
      <c r="B70" s="19"/>
      <c r="C70" s="19"/>
      <c r="D70" s="19"/>
      <c r="E70" s="19"/>
      <c r="F70" s="19"/>
      <c r="G70" s="19"/>
      <c r="H70" s="19"/>
      <c r="I70" s="19"/>
      <c r="J70" s="19"/>
      <c r="K70" s="19"/>
      <c r="L70" s="19"/>
      <c r="M70" s="19"/>
      <c r="N70" s="19"/>
      <c r="O70" s="19"/>
      <c r="P70" s="19"/>
    </row>
    <row r="71" spans="1:16">
      <c r="A71" s="18"/>
      <c r="B71" s="19"/>
      <c r="C71" s="19"/>
      <c r="D71" s="19"/>
      <c r="E71" s="19"/>
      <c r="F71" s="19"/>
      <c r="G71" s="19"/>
      <c r="H71" s="19"/>
      <c r="I71" s="19"/>
      <c r="J71" s="19"/>
      <c r="K71" s="19"/>
      <c r="L71" s="19"/>
      <c r="M71" s="19"/>
      <c r="N71" s="19"/>
      <c r="O71" s="19"/>
      <c r="P71" s="19"/>
    </row>
    <row r="72" spans="1:16">
      <c r="A72" s="18"/>
      <c r="B72" s="19"/>
      <c r="C72" s="19"/>
      <c r="D72" s="19"/>
      <c r="E72" s="19"/>
      <c r="F72" s="19"/>
      <c r="G72" s="19"/>
      <c r="H72" s="19"/>
      <c r="I72" s="19"/>
      <c r="J72" s="19"/>
      <c r="K72" s="19"/>
      <c r="L72" s="19"/>
      <c r="M72" s="19"/>
      <c r="N72" s="19"/>
      <c r="O72" s="19"/>
      <c r="P72" s="19"/>
    </row>
    <row r="73" spans="1:16">
      <c r="A73" s="18"/>
      <c r="B73" s="19"/>
      <c r="C73" s="19"/>
      <c r="D73" s="19"/>
      <c r="E73" s="19"/>
      <c r="F73" s="19"/>
      <c r="G73" s="19"/>
      <c r="H73" s="19"/>
      <c r="I73" s="19"/>
      <c r="J73" s="19"/>
      <c r="K73" s="19"/>
      <c r="L73" s="19"/>
      <c r="M73" s="19"/>
      <c r="N73" s="19"/>
      <c r="O73" s="19"/>
      <c r="P73" s="19"/>
    </row>
    <row r="74" spans="1:16">
      <c r="A74" s="18"/>
      <c r="B74" s="19"/>
      <c r="C74" s="19"/>
      <c r="D74" s="19"/>
      <c r="E74" s="19"/>
      <c r="F74" s="19"/>
      <c r="G74" s="19"/>
      <c r="H74" s="19"/>
      <c r="I74" s="19"/>
      <c r="J74" s="19"/>
      <c r="K74" s="19"/>
      <c r="L74" s="19"/>
      <c r="M74" s="19"/>
      <c r="N74" s="19"/>
      <c r="O74" s="19"/>
      <c r="P74" s="19"/>
    </row>
    <row r="75" spans="1:16">
      <c r="A75" s="18"/>
      <c r="B75" s="19"/>
      <c r="C75" s="19"/>
      <c r="D75" s="19"/>
      <c r="E75" s="19"/>
      <c r="F75" s="19"/>
      <c r="G75" s="19"/>
      <c r="H75" s="19"/>
      <c r="I75" s="19"/>
      <c r="J75" s="19"/>
      <c r="K75" s="19"/>
      <c r="L75" s="19"/>
      <c r="M75" s="19"/>
      <c r="N75" s="19"/>
      <c r="O75" s="19"/>
      <c r="P75" s="19"/>
    </row>
    <row r="76" spans="1:16">
      <c r="A76" s="18"/>
      <c r="B76" s="19"/>
      <c r="C76" s="19"/>
      <c r="D76" s="19"/>
      <c r="E76" s="19"/>
      <c r="F76" s="19"/>
      <c r="G76" s="19"/>
      <c r="H76" s="19"/>
      <c r="I76" s="19"/>
      <c r="J76" s="19"/>
      <c r="K76" s="19"/>
      <c r="L76" s="19"/>
      <c r="M76" s="19"/>
      <c r="N76" s="19"/>
      <c r="O76" s="19"/>
      <c r="P76" s="19"/>
    </row>
    <row r="77" spans="1:16">
      <c r="A77" s="18"/>
      <c r="B77" s="19"/>
      <c r="C77" s="19"/>
      <c r="D77" s="19"/>
      <c r="E77" s="19"/>
      <c r="F77" s="19"/>
      <c r="G77" s="19"/>
      <c r="H77" s="19"/>
      <c r="I77" s="19"/>
      <c r="J77" s="19"/>
      <c r="K77" s="19"/>
      <c r="L77" s="19"/>
      <c r="M77" s="19"/>
      <c r="N77" s="19"/>
      <c r="O77" s="19"/>
      <c r="P77" s="19"/>
    </row>
    <row r="78" spans="1:16">
      <c r="A78" s="18"/>
      <c r="B78" s="19"/>
      <c r="C78" s="19"/>
      <c r="D78" s="19"/>
      <c r="E78" s="19"/>
      <c r="F78" s="19"/>
      <c r="G78" s="19"/>
      <c r="H78" s="19"/>
      <c r="I78" s="19"/>
      <c r="J78" s="19"/>
      <c r="K78" s="19"/>
      <c r="L78" s="19"/>
      <c r="M78" s="19"/>
      <c r="N78" s="19"/>
      <c r="O78" s="19"/>
      <c r="P78" s="19"/>
    </row>
    <row r="79" spans="1:16">
      <c r="A79" s="18"/>
      <c r="B79" s="19"/>
      <c r="C79" s="19"/>
      <c r="D79" s="19"/>
      <c r="E79" s="19"/>
      <c r="F79" s="19"/>
      <c r="G79" s="19"/>
      <c r="H79" s="19"/>
      <c r="I79" s="19"/>
      <c r="J79" s="19"/>
      <c r="K79" s="19"/>
      <c r="L79" s="19"/>
      <c r="M79" s="19"/>
      <c r="N79" s="19"/>
      <c r="O79" s="19"/>
      <c r="P79" s="19"/>
    </row>
    <row r="80" spans="1:16">
      <c r="A80" s="18"/>
      <c r="B80" s="19"/>
      <c r="C80" s="19"/>
      <c r="D80" s="19"/>
      <c r="E80" s="19"/>
      <c r="F80" s="19"/>
      <c r="G80" s="19"/>
      <c r="H80" s="19"/>
      <c r="I80" s="19"/>
      <c r="J80" s="19"/>
      <c r="K80" s="19"/>
      <c r="L80" s="19"/>
      <c r="M80" s="19"/>
      <c r="N80" s="19"/>
      <c r="O80" s="19"/>
      <c r="P80" s="19"/>
    </row>
    <row r="81" spans="1:16">
      <c r="A81" s="18"/>
      <c r="B81" s="19"/>
      <c r="C81" s="19"/>
      <c r="D81" s="19"/>
      <c r="E81" s="19"/>
      <c r="F81" s="19"/>
      <c r="G81" s="19"/>
      <c r="H81" s="19"/>
      <c r="I81" s="19"/>
      <c r="J81" s="19"/>
      <c r="K81" s="19"/>
      <c r="L81" s="19"/>
      <c r="M81" s="19"/>
      <c r="N81" s="19"/>
      <c r="O81" s="19"/>
      <c r="P81" s="19"/>
    </row>
    <row r="82" spans="1:16">
      <c r="A82" s="18"/>
      <c r="B82" s="19"/>
      <c r="C82" s="19"/>
      <c r="D82" s="19"/>
      <c r="E82" s="19"/>
      <c r="F82" s="19"/>
      <c r="G82" s="19"/>
      <c r="H82" s="19"/>
      <c r="I82" s="19"/>
      <c r="J82" s="19"/>
      <c r="K82" s="19"/>
      <c r="L82" s="19"/>
      <c r="M82" s="19"/>
      <c r="N82" s="19"/>
      <c r="O82" s="19"/>
      <c r="P82" s="19"/>
    </row>
    <row r="83" spans="1:16">
      <c r="A83" s="18"/>
      <c r="B83" s="19"/>
      <c r="C83" s="19"/>
      <c r="D83" s="19"/>
      <c r="E83" s="19"/>
      <c r="F83" s="19"/>
      <c r="G83" s="19"/>
      <c r="H83" s="19"/>
      <c r="I83" s="19"/>
      <c r="J83" s="19"/>
      <c r="K83" s="19"/>
      <c r="L83" s="19"/>
      <c r="M83" s="19"/>
      <c r="N83" s="19"/>
      <c r="O83" s="19"/>
      <c r="P83" s="19"/>
    </row>
    <row r="84" spans="1:16">
      <c r="A84" s="18"/>
      <c r="B84" s="19"/>
      <c r="C84" s="19"/>
      <c r="D84" s="19"/>
      <c r="E84" s="19"/>
      <c r="F84" s="19"/>
      <c r="G84" s="19"/>
      <c r="H84" s="19"/>
      <c r="I84" s="19"/>
      <c r="J84" s="19"/>
      <c r="K84" s="19"/>
      <c r="L84" s="19"/>
      <c r="M84" s="19"/>
      <c r="N84" s="19"/>
      <c r="O84" s="19"/>
      <c r="P84" s="19"/>
    </row>
    <row r="85" spans="1:16">
      <c r="A85" s="18"/>
      <c r="B85" s="19"/>
      <c r="C85" s="19"/>
      <c r="D85" s="19"/>
      <c r="E85" s="19"/>
      <c r="F85" s="19"/>
      <c r="G85" s="19"/>
      <c r="H85" s="19"/>
      <c r="I85" s="19"/>
      <c r="J85" s="19"/>
      <c r="K85" s="19"/>
      <c r="L85" s="19"/>
      <c r="M85" s="19"/>
      <c r="N85" s="19"/>
      <c r="O85" s="19"/>
      <c r="P85" s="19"/>
    </row>
    <row r="86" spans="1:16">
      <c r="A86" s="18"/>
      <c r="B86" s="19"/>
      <c r="C86" s="19"/>
      <c r="D86" s="19"/>
      <c r="E86" s="19"/>
      <c r="F86" s="19"/>
      <c r="G86" s="19"/>
      <c r="H86" s="19"/>
      <c r="I86" s="19"/>
      <c r="J86" s="19"/>
      <c r="K86" s="19"/>
      <c r="L86" s="19"/>
      <c r="M86" s="19"/>
      <c r="N86" s="19"/>
      <c r="O86" s="19"/>
      <c r="P86" s="19"/>
    </row>
    <row r="87" spans="1:16">
      <c r="A87" s="18"/>
      <c r="B87" s="19"/>
      <c r="C87" s="19"/>
      <c r="D87" s="19"/>
      <c r="E87" s="19"/>
      <c r="F87" s="19"/>
      <c r="G87" s="19"/>
      <c r="H87" s="19"/>
      <c r="I87" s="19"/>
      <c r="J87" s="19"/>
      <c r="K87" s="19"/>
      <c r="L87" s="19"/>
      <c r="M87" s="19"/>
      <c r="N87" s="19"/>
      <c r="O87" s="19"/>
      <c r="P87" s="19"/>
    </row>
    <row r="88" spans="1:16">
      <c r="A88" s="18"/>
      <c r="B88" s="19"/>
      <c r="C88" s="19"/>
      <c r="D88" s="19"/>
      <c r="E88" s="19"/>
      <c r="F88" s="19"/>
      <c r="G88" s="19"/>
      <c r="H88" s="19"/>
      <c r="I88" s="19"/>
      <c r="J88" s="19"/>
      <c r="K88" s="19"/>
      <c r="L88" s="19"/>
      <c r="M88" s="19"/>
      <c r="N88" s="19"/>
      <c r="O88" s="19"/>
      <c r="P88" s="19"/>
    </row>
    <row r="89" spans="1:16">
      <c r="A89" s="18"/>
      <c r="B89" s="19"/>
      <c r="C89" s="19"/>
      <c r="D89" s="19"/>
      <c r="E89" s="19"/>
      <c r="F89" s="19"/>
      <c r="G89" s="19"/>
      <c r="H89" s="19"/>
      <c r="I89" s="19"/>
      <c r="J89" s="19"/>
      <c r="K89" s="19"/>
      <c r="L89" s="19"/>
      <c r="M89" s="19"/>
      <c r="N89" s="19"/>
      <c r="O89" s="19"/>
      <c r="P89" s="19"/>
    </row>
    <row r="90" spans="1:16">
      <c r="A90" s="18"/>
      <c r="B90" s="19"/>
      <c r="C90" s="19"/>
      <c r="D90" s="19"/>
      <c r="E90" s="19"/>
      <c r="F90" s="19"/>
      <c r="G90" s="19"/>
      <c r="H90" s="19"/>
      <c r="I90" s="19"/>
      <c r="J90" s="19"/>
      <c r="K90" s="19"/>
      <c r="L90" s="19"/>
      <c r="M90" s="19"/>
      <c r="N90" s="19"/>
      <c r="O90" s="19"/>
      <c r="P90" s="19"/>
    </row>
    <row r="91" spans="1:16">
      <c r="A91" s="18"/>
      <c r="B91" s="19"/>
      <c r="C91" s="19"/>
      <c r="D91" s="19"/>
      <c r="E91" s="19"/>
      <c r="F91" s="19"/>
      <c r="G91" s="19"/>
      <c r="H91" s="19"/>
      <c r="I91" s="19"/>
      <c r="J91" s="19"/>
      <c r="K91" s="19"/>
      <c r="L91" s="19"/>
      <c r="M91" s="19"/>
      <c r="N91" s="19"/>
      <c r="O91" s="19"/>
      <c r="P91" s="19"/>
    </row>
    <row r="92" spans="1:16">
      <c r="A92" s="18"/>
      <c r="B92" s="19"/>
      <c r="C92" s="19"/>
      <c r="D92" s="19"/>
      <c r="E92" s="19"/>
      <c r="F92" s="19"/>
      <c r="G92" s="19"/>
      <c r="H92" s="19"/>
      <c r="I92" s="19"/>
      <c r="J92" s="19"/>
      <c r="K92" s="19"/>
      <c r="L92" s="19"/>
      <c r="M92" s="19"/>
      <c r="N92" s="19"/>
      <c r="O92" s="19"/>
      <c r="P92" s="19"/>
    </row>
    <row r="93" spans="1:16">
      <c r="A93" s="18"/>
      <c r="B93" s="19"/>
      <c r="C93" s="19"/>
      <c r="D93" s="19"/>
      <c r="E93" s="19"/>
      <c r="F93" s="19"/>
      <c r="G93" s="19"/>
      <c r="H93" s="19"/>
      <c r="I93" s="19"/>
      <c r="J93" s="19"/>
      <c r="K93" s="19"/>
      <c r="L93" s="19"/>
      <c r="M93" s="19"/>
      <c r="N93" s="19"/>
      <c r="O93" s="19"/>
      <c r="P93" s="19"/>
    </row>
    <row r="94" spans="1:16">
      <c r="A94" s="18"/>
      <c r="B94" s="19"/>
      <c r="C94" s="19"/>
      <c r="D94" s="19"/>
      <c r="E94" s="19"/>
      <c r="F94" s="19"/>
      <c r="G94" s="19"/>
      <c r="H94" s="19"/>
      <c r="I94" s="19"/>
      <c r="J94" s="19"/>
      <c r="K94" s="19"/>
      <c r="L94" s="19"/>
      <c r="M94" s="19"/>
      <c r="N94" s="19"/>
      <c r="O94" s="19"/>
      <c r="P94" s="19"/>
    </row>
    <row r="95" spans="1:16">
      <c r="A95" s="18"/>
      <c r="B95" s="19"/>
      <c r="C95" s="19"/>
      <c r="D95" s="19"/>
      <c r="E95" s="19"/>
      <c r="F95" s="19"/>
      <c r="G95" s="19"/>
      <c r="H95" s="19"/>
      <c r="I95" s="19"/>
      <c r="J95" s="19"/>
      <c r="K95" s="19"/>
      <c r="L95" s="19"/>
      <c r="M95" s="19"/>
      <c r="N95" s="19"/>
      <c r="O95" s="19"/>
      <c r="P95" s="19"/>
    </row>
    <row r="96" spans="1:16">
      <c r="A96" s="18"/>
      <c r="B96" s="19"/>
      <c r="C96" s="19"/>
      <c r="D96" s="19"/>
      <c r="E96" s="19"/>
      <c r="F96" s="19"/>
      <c r="G96" s="19"/>
      <c r="H96" s="19"/>
      <c r="I96" s="19"/>
      <c r="J96" s="19"/>
      <c r="K96" s="19"/>
      <c r="L96" s="19"/>
      <c r="M96" s="19"/>
      <c r="N96" s="19"/>
      <c r="O96" s="19"/>
      <c r="P96" s="19"/>
    </row>
    <row r="97" spans="1:16">
      <c r="A97" s="18"/>
      <c r="B97" s="19"/>
      <c r="C97" s="19"/>
      <c r="D97" s="19"/>
      <c r="E97" s="19"/>
      <c r="F97" s="19"/>
      <c r="G97" s="19"/>
      <c r="H97" s="19"/>
      <c r="I97" s="19"/>
      <c r="J97" s="19"/>
      <c r="K97" s="19"/>
      <c r="L97" s="19"/>
      <c r="M97" s="19"/>
      <c r="N97" s="19"/>
      <c r="O97" s="19"/>
      <c r="P97" s="19"/>
    </row>
    <row r="98" spans="1:16">
      <c r="A98" s="18"/>
      <c r="B98" s="19"/>
      <c r="C98" s="19"/>
      <c r="D98" s="19"/>
      <c r="E98" s="19"/>
      <c r="F98" s="19"/>
      <c r="G98" s="19"/>
      <c r="H98" s="19"/>
      <c r="I98" s="19"/>
      <c r="J98" s="19"/>
      <c r="K98" s="19"/>
      <c r="L98" s="19"/>
      <c r="M98" s="19"/>
      <c r="N98" s="19"/>
      <c r="O98" s="19"/>
      <c r="P98" s="19"/>
    </row>
    <row r="99" spans="1:16">
      <c r="A99" s="18"/>
      <c r="B99" s="19"/>
      <c r="C99" s="19"/>
      <c r="D99" s="19"/>
      <c r="E99" s="19"/>
      <c r="F99" s="19"/>
      <c r="G99" s="19"/>
      <c r="H99" s="19"/>
      <c r="I99" s="19"/>
      <c r="J99" s="19"/>
      <c r="K99" s="19"/>
      <c r="L99" s="19"/>
      <c r="M99" s="19"/>
      <c r="N99" s="19"/>
      <c r="O99" s="19"/>
      <c r="P99" s="19"/>
    </row>
    <row r="100" spans="1:16">
      <c r="A100" s="18"/>
      <c r="B100" s="19"/>
      <c r="C100" s="19"/>
      <c r="D100" s="19"/>
      <c r="E100" s="19"/>
      <c r="F100" s="19"/>
      <c r="G100" s="19"/>
      <c r="H100" s="19"/>
      <c r="I100" s="19"/>
      <c r="J100" s="19"/>
      <c r="K100" s="19"/>
      <c r="L100" s="19"/>
      <c r="M100" s="19"/>
      <c r="N100" s="19"/>
      <c r="O100" s="19"/>
      <c r="P100" s="19"/>
    </row>
    <row r="101" spans="1:16">
      <c r="A101" s="18"/>
      <c r="B101" s="19"/>
      <c r="C101" s="19"/>
      <c r="D101" s="19"/>
      <c r="E101" s="19"/>
      <c r="F101" s="19"/>
      <c r="G101" s="19"/>
      <c r="H101" s="19"/>
      <c r="I101" s="19"/>
      <c r="J101" s="19"/>
      <c r="K101" s="19"/>
      <c r="L101" s="19"/>
      <c r="M101" s="19"/>
      <c r="N101" s="19"/>
      <c r="O101" s="19"/>
      <c r="P101" s="19"/>
    </row>
    <row r="102" spans="1:16">
      <c r="A102" s="18"/>
      <c r="B102" s="19"/>
      <c r="C102" s="19"/>
      <c r="D102" s="19"/>
      <c r="E102" s="19"/>
      <c r="F102" s="19"/>
      <c r="G102" s="19"/>
      <c r="H102" s="19"/>
      <c r="I102" s="19"/>
      <c r="J102" s="19"/>
      <c r="K102" s="19"/>
      <c r="L102" s="19"/>
      <c r="M102" s="19"/>
      <c r="N102" s="19"/>
      <c r="O102" s="19"/>
      <c r="P102" s="19"/>
    </row>
    <row r="103" spans="1:16">
      <c r="A103" s="18"/>
      <c r="B103" s="19"/>
      <c r="C103" s="19"/>
      <c r="D103" s="19"/>
      <c r="E103" s="19"/>
      <c r="F103" s="19"/>
      <c r="G103" s="19"/>
      <c r="H103" s="19"/>
      <c r="I103" s="19"/>
      <c r="J103" s="19"/>
      <c r="K103" s="19"/>
      <c r="L103" s="19"/>
      <c r="M103" s="19"/>
      <c r="N103" s="19"/>
      <c r="O103" s="19"/>
      <c r="P103" s="19"/>
    </row>
    <row r="104" spans="1:16">
      <c r="A104" s="18"/>
      <c r="B104" s="19"/>
      <c r="C104" s="19"/>
      <c r="D104" s="19"/>
      <c r="E104" s="19"/>
      <c r="F104" s="19"/>
      <c r="G104" s="19"/>
      <c r="H104" s="19"/>
      <c r="I104" s="19"/>
      <c r="J104" s="19"/>
      <c r="K104" s="19"/>
      <c r="L104" s="19"/>
      <c r="M104" s="19"/>
      <c r="N104" s="19"/>
      <c r="O104" s="19"/>
      <c r="P104" s="19"/>
    </row>
    <row r="105" spans="1:16">
      <c r="A105" s="18"/>
      <c r="B105" s="19"/>
      <c r="C105" s="19"/>
      <c r="D105" s="19"/>
      <c r="E105" s="19"/>
      <c r="F105" s="19"/>
      <c r="G105" s="19"/>
      <c r="H105" s="19"/>
      <c r="I105" s="19"/>
      <c r="J105" s="19"/>
      <c r="K105" s="19"/>
      <c r="L105" s="19"/>
      <c r="M105" s="19"/>
      <c r="N105" s="19"/>
      <c r="O105" s="19"/>
      <c r="P105" s="19"/>
    </row>
    <row r="106" spans="1:16">
      <c r="A106" s="18"/>
      <c r="B106" s="19"/>
      <c r="C106" s="19"/>
      <c r="D106" s="19"/>
      <c r="E106" s="19"/>
      <c r="F106" s="19"/>
      <c r="G106" s="19"/>
      <c r="H106" s="19"/>
      <c r="I106" s="19"/>
      <c r="J106" s="19"/>
      <c r="K106" s="19"/>
      <c r="L106" s="19"/>
      <c r="M106" s="19"/>
      <c r="N106" s="19"/>
      <c r="O106" s="19"/>
      <c r="P106" s="19"/>
    </row>
    <row r="107" spans="1:16">
      <c r="A107" s="18"/>
      <c r="B107" s="19"/>
      <c r="C107" s="19"/>
      <c r="D107" s="19"/>
      <c r="E107" s="19"/>
      <c r="F107" s="19"/>
      <c r="G107" s="19"/>
      <c r="H107" s="19"/>
      <c r="I107" s="19"/>
      <c r="J107" s="19"/>
      <c r="K107" s="19"/>
      <c r="L107" s="19"/>
      <c r="M107" s="19"/>
      <c r="N107" s="19"/>
      <c r="O107" s="19"/>
      <c r="P107" s="19"/>
    </row>
    <row r="108" spans="1:16">
      <c r="A108" s="18"/>
      <c r="B108" s="19"/>
      <c r="C108" s="19"/>
      <c r="D108" s="19"/>
      <c r="E108" s="19"/>
      <c r="F108" s="19"/>
      <c r="G108" s="19"/>
      <c r="H108" s="19"/>
      <c r="I108" s="19"/>
      <c r="J108" s="19"/>
      <c r="K108" s="19"/>
      <c r="L108" s="19"/>
      <c r="M108" s="19"/>
      <c r="N108" s="19"/>
      <c r="O108" s="19"/>
      <c r="P108" s="19"/>
    </row>
    <row r="109" spans="1:16">
      <c r="A109" s="18"/>
      <c r="B109" s="19"/>
      <c r="C109" s="19"/>
      <c r="D109" s="19"/>
      <c r="E109" s="19"/>
      <c r="F109" s="19"/>
      <c r="G109" s="19"/>
      <c r="H109" s="19"/>
      <c r="I109" s="19"/>
      <c r="J109" s="19"/>
      <c r="K109" s="19"/>
      <c r="L109" s="19"/>
      <c r="M109" s="19"/>
      <c r="N109" s="19"/>
      <c r="O109" s="19"/>
      <c r="P109" s="19"/>
    </row>
    <row r="110" spans="1:16">
      <c r="A110" s="18"/>
      <c r="B110" s="19"/>
      <c r="C110" s="19"/>
      <c r="D110" s="19"/>
      <c r="E110" s="19"/>
      <c r="F110" s="19"/>
      <c r="G110" s="19"/>
      <c r="H110" s="19"/>
      <c r="I110" s="19"/>
      <c r="J110" s="19"/>
      <c r="K110" s="19"/>
      <c r="L110" s="19"/>
      <c r="M110" s="19"/>
      <c r="N110" s="19"/>
      <c r="O110" s="19"/>
      <c r="P110" s="19"/>
    </row>
    <row r="111" spans="1:16">
      <c r="A111" s="18"/>
      <c r="B111" s="19"/>
      <c r="C111" s="19"/>
      <c r="D111" s="19"/>
      <c r="E111" s="19"/>
      <c r="F111" s="19"/>
      <c r="G111" s="19"/>
      <c r="H111" s="19"/>
      <c r="I111" s="19"/>
      <c r="J111" s="19"/>
      <c r="K111" s="19"/>
      <c r="L111" s="19"/>
      <c r="M111" s="19"/>
      <c r="N111" s="19"/>
      <c r="O111" s="19"/>
      <c r="P111" s="19"/>
    </row>
    <row r="112" spans="1:16">
      <c r="A112" s="18"/>
      <c r="B112" s="19"/>
      <c r="C112" s="19"/>
      <c r="D112" s="19"/>
      <c r="E112" s="19"/>
      <c r="F112" s="19"/>
      <c r="G112" s="19"/>
      <c r="H112" s="19"/>
      <c r="I112" s="19"/>
      <c r="J112" s="19"/>
      <c r="K112" s="19"/>
      <c r="L112" s="19"/>
      <c r="M112" s="19"/>
      <c r="N112" s="19"/>
      <c r="O112" s="19"/>
      <c r="P112" s="19"/>
    </row>
    <row r="113" spans="1:16">
      <c r="A113" s="18"/>
      <c r="B113" s="19"/>
      <c r="C113" s="19"/>
      <c r="D113" s="19"/>
      <c r="E113" s="19"/>
      <c r="F113" s="19"/>
      <c r="G113" s="19"/>
      <c r="H113" s="19"/>
      <c r="I113" s="19"/>
      <c r="J113" s="19"/>
      <c r="K113" s="19"/>
      <c r="L113" s="19"/>
      <c r="M113" s="19"/>
      <c r="N113" s="19"/>
      <c r="O113" s="19"/>
      <c r="P113" s="19"/>
    </row>
    <row r="114" spans="1:16">
      <c r="A114" s="18"/>
      <c r="B114" s="19"/>
      <c r="C114" s="19"/>
      <c r="D114" s="19"/>
      <c r="E114" s="19"/>
      <c r="F114" s="19"/>
      <c r="G114" s="19"/>
      <c r="H114" s="19"/>
      <c r="I114" s="19"/>
      <c r="J114" s="19"/>
      <c r="K114" s="19"/>
      <c r="L114" s="19"/>
      <c r="M114" s="19"/>
      <c r="N114" s="19"/>
      <c r="O114" s="19"/>
      <c r="P114" s="19"/>
    </row>
    <row r="115" spans="1:16">
      <c r="A115" s="18"/>
      <c r="B115" s="19"/>
      <c r="C115" s="19"/>
      <c r="D115" s="19"/>
      <c r="E115" s="19"/>
      <c r="F115" s="19"/>
      <c r="G115" s="19"/>
      <c r="H115" s="19"/>
      <c r="I115" s="19"/>
      <c r="J115" s="19"/>
      <c r="K115" s="19"/>
      <c r="L115" s="19"/>
      <c r="M115" s="19"/>
      <c r="N115" s="19"/>
      <c r="O115" s="19"/>
      <c r="P115" s="19"/>
    </row>
    <row r="116" spans="1:16">
      <c r="A116" s="18"/>
      <c r="B116" s="19"/>
      <c r="C116" s="19"/>
      <c r="D116" s="19"/>
      <c r="E116" s="19"/>
      <c r="F116" s="19"/>
      <c r="G116" s="19"/>
      <c r="H116" s="19"/>
      <c r="I116" s="19"/>
      <c r="J116" s="19"/>
      <c r="K116" s="19"/>
      <c r="L116" s="19"/>
      <c r="M116" s="19"/>
      <c r="N116" s="19"/>
      <c r="O116" s="19"/>
      <c r="P116" s="19"/>
    </row>
    <row r="117" spans="1:16">
      <c r="A117" s="18"/>
      <c r="B117" s="19"/>
      <c r="C117" s="19"/>
      <c r="D117" s="19"/>
      <c r="E117" s="19"/>
      <c r="F117" s="19"/>
      <c r="G117" s="19"/>
      <c r="H117" s="19"/>
      <c r="I117" s="19"/>
      <c r="J117" s="19"/>
      <c r="K117" s="19"/>
      <c r="L117" s="19"/>
      <c r="M117" s="19"/>
      <c r="N117" s="19"/>
      <c r="O117" s="19"/>
      <c r="P117" s="19"/>
    </row>
    <row r="118" spans="1:16">
      <c r="A118" s="18"/>
      <c r="B118" s="19"/>
      <c r="C118" s="19"/>
      <c r="D118" s="19"/>
      <c r="E118" s="19"/>
      <c r="F118" s="19"/>
      <c r="G118" s="19"/>
      <c r="H118" s="19"/>
      <c r="I118" s="19"/>
      <c r="J118" s="19"/>
      <c r="K118" s="19"/>
      <c r="L118" s="19"/>
      <c r="M118" s="19"/>
      <c r="N118" s="19"/>
      <c r="O118" s="19"/>
      <c r="P118" s="19"/>
    </row>
    <row r="119" spans="1:16">
      <c r="A119" s="18"/>
      <c r="B119" s="19"/>
      <c r="C119" s="19"/>
      <c r="D119" s="19"/>
      <c r="E119" s="19"/>
      <c r="F119" s="19"/>
      <c r="G119" s="19"/>
      <c r="H119" s="19"/>
      <c r="I119" s="19"/>
      <c r="J119" s="19"/>
      <c r="K119" s="19"/>
      <c r="L119" s="19"/>
      <c r="M119" s="19"/>
      <c r="N119" s="19"/>
      <c r="O119" s="19"/>
      <c r="P119" s="19"/>
    </row>
    <row r="120" spans="1:16">
      <c r="A120" s="18"/>
      <c r="B120" s="19"/>
      <c r="C120" s="19"/>
      <c r="D120" s="19"/>
      <c r="E120" s="19"/>
      <c r="F120" s="19"/>
      <c r="G120" s="19"/>
      <c r="H120" s="19"/>
      <c r="I120" s="19"/>
      <c r="J120" s="19"/>
      <c r="K120" s="19"/>
      <c r="L120" s="19"/>
      <c r="M120" s="19"/>
      <c r="N120" s="19"/>
      <c r="O120" s="19"/>
      <c r="P120" s="19"/>
    </row>
    <row r="121" spans="1:16">
      <c r="A121" s="18"/>
      <c r="B121" s="19"/>
      <c r="C121" s="19"/>
      <c r="D121" s="19"/>
      <c r="E121" s="19"/>
      <c r="F121" s="19"/>
      <c r="G121" s="19"/>
      <c r="H121" s="19"/>
      <c r="I121" s="19"/>
      <c r="J121" s="19"/>
      <c r="K121" s="19"/>
      <c r="L121" s="19"/>
      <c r="M121" s="19"/>
      <c r="N121" s="19"/>
      <c r="O121" s="19"/>
      <c r="P121" s="19"/>
    </row>
    <row r="122" spans="1:16">
      <c r="A122" s="18"/>
      <c r="B122" s="19"/>
      <c r="C122" s="19"/>
      <c r="D122" s="19"/>
      <c r="E122" s="19"/>
      <c r="F122" s="19"/>
      <c r="G122" s="19"/>
      <c r="H122" s="19"/>
      <c r="I122" s="19"/>
      <c r="J122" s="19"/>
      <c r="K122" s="19"/>
      <c r="L122" s="19"/>
      <c r="M122" s="19"/>
      <c r="N122" s="19"/>
      <c r="O122" s="19"/>
      <c r="P122" s="19"/>
    </row>
    <row r="123" spans="1:16">
      <c r="A123" s="18"/>
      <c r="B123" s="19"/>
      <c r="C123" s="19"/>
      <c r="D123" s="19"/>
      <c r="E123" s="19"/>
      <c r="F123" s="19"/>
      <c r="G123" s="19"/>
      <c r="H123" s="19"/>
      <c r="I123" s="19"/>
      <c r="J123" s="19"/>
      <c r="K123" s="19"/>
      <c r="L123" s="19"/>
      <c r="M123" s="19"/>
      <c r="N123" s="19"/>
      <c r="O123" s="19"/>
      <c r="P123" s="19"/>
    </row>
    <row r="124" spans="1:16">
      <c r="A124" s="18"/>
      <c r="B124" s="19"/>
      <c r="C124" s="19"/>
      <c r="D124" s="19"/>
      <c r="E124" s="19"/>
      <c r="F124" s="19"/>
      <c r="G124" s="19"/>
      <c r="H124" s="19"/>
      <c r="I124" s="19"/>
      <c r="J124" s="19"/>
      <c r="K124" s="19"/>
      <c r="L124" s="19"/>
      <c r="M124" s="19"/>
      <c r="N124" s="19"/>
      <c r="O124" s="19"/>
      <c r="P124" s="19"/>
    </row>
    <row r="125" spans="1:16">
      <c r="A125" s="18"/>
      <c r="B125" s="19"/>
      <c r="C125" s="19"/>
      <c r="D125" s="19"/>
      <c r="E125" s="19"/>
      <c r="F125" s="19"/>
      <c r="G125" s="19"/>
      <c r="H125" s="19"/>
      <c r="I125" s="19"/>
      <c r="J125" s="19"/>
      <c r="K125" s="19"/>
      <c r="L125" s="19"/>
      <c r="M125" s="19"/>
      <c r="N125" s="19"/>
      <c r="O125" s="19"/>
      <c r="P125" s="19"/>
    </row>
    <row r="126" spans="1:16">
      <c r="A126" s="18"/>
      <c r="B126" s="19"/>
      <c r="C126" s="19"/>
      <c r="D126" s="19"/>
      <c r="E126" s="19"/>
      <c r="F126" s="19"/>
      <c r="G126" s="19"/>
      <c r="H126" s="19"/>
      <c r="I126" s="19"/>
      <c r="J126" s="19"/>
      <c r="K126" s="19"/>
      <c r="L126" s="19"/>
      <c r="M126" s="19"/>
      <c r="N126" s="19"/>
      <c r="O126" s="19"/>
      <c r="P126" s="19"/>
    </row>
    <row r="127" spans="1:16">
      <c r="A127" s="18"/>
      <c r="B127" s="19"/>
      <c r="C127" s="19"/>
      <c r="D127" s="19"/>
      <c r="E127" s="19"/>
      <c r="F127" s="19"/>
      <c r="G127" s="19"/>
      <c r="H127" s="19"/>
      <c r="I127" s="19"/>
      <c r="J127" s="19"/>
      <c r="K127" s="19"/>
      <c r="L127" s="19"/>
      <c r="M127" s="19"/>
      <c r="N127" s="19"/>
      <c r="O127" s="19"/>
      <c r="P127" s="19"/>
    </row>
    <row r="128" spans="1:16">
      <c r="A128" s="18"/>
      <c r="B128" s="19"/>
      <c r="C128" s="19"/>
      <c r="D128" s="19"/>
      <c r="E128" s="19"/>
      <c r="F128" s="19"/>
      <c r="G128" s="19"/>
      <c r="H128" s="19"/>
      <c r="I128" s="19"/>
      <c r="J128" s="19"/>
      <c r="K128" s="19"/>
      <c r="L128" s="19"/>
      <c r="M128" s="19"/>
      <c r="N128" s="19"/>
      <c r="O128" s="19"/>
      <c r="P128" s="19"/>
    </row>
    <row r="129" spans="1:16">
      <c r="A129" s="18"/>
      <c r="B129" s="19"/>
      <c r="C129" s="19"/>
      <c r="D129" s="19"/>
      <c r="E129" s="19"/>
      <c r="F129" s="19"/>
      <c r="G129" s="19"/>
      <c r="H129" s="19"/>
      <c r="I129" s="19"/>
      <c r="J129" s="19"/>
      <c r="K129" s="19"/>
      <c r="L129" s="19"/>
      <c r="M129" s="19"/>
      <c r="N129" s="19"/>
      <c r="O129" s="19"/>
      <c r="P129" s="19"/>
    </row>
    <row r="130" spans="1:16">
      <c r="A130" s="18"/>
      <c r="B130" s="19"/>
      <c r="C130" s="19"/>
      <c r="D130" s="19"/>
      <c r="E130" s="19"/>
      <c r="F130" s="19"/>
      <c r="G130" s="19"/>
      <c r="H130" s="19"/>
      <c r="I130" s="19"/>
      <c r="J130" s="19"/>
      <c r="K130" s="19"/>
      <c r="L130" s="19"/>
      <c r="M130" s="19"/>
      <c r="N130" s="19"/>
      <c r="O130" s="19"/>
      <c r="P130" s="19"/>
    </row>
    <row r="131" spans="1:16">
      <c r="A131" s="18"/>
      <c r="B131" s="19"/>
      <c r="C131" s="19"/>
      <c r="D131" s="19"/>
      <c r="E131" s="19"/>
      <c r="F131" s="19"/>
      <c r="G131" s="19"/>
      <c r="H131" s="19"/>
      <c r="I131" s="19"/>
      <c r="J131" s="19"/>
      <c r="K131" s="19"/>
      <c r="L131" s="19"/>
      <c r="M131" s="19"/>
      <c r="N131" s="19"/>
      <c r="O131" s="19"/>
      <c r="P131" s="19"/>
    </row>
    <row r="132" spans="1:16">
      <c r="A132" s="18"/>
      <c r="B132" s="19"/>
      <c r="C132" s="19"/>
      <c r="D132" s="19"/>
      <c r="E132" s="19"/>
      <c r="F132" s="19"/>
      <c r="G132" s="19"/>
      <c r="H132" s="19"/>
      <c r="I132" s="19"/>
      <c r="J132" s="19"/>
      <c r="K132" s="19"/>
      <c r="L132" s="19"/>
      <c r="M132" s="19"/>
      <c r="N132" s="19"/>
      <c r="O132" s="19"/>
      <c r="P132" s="19"/>
    </row>
    <row r="133" spans="1:16">
      <c r="A133" s="18"/>
      <c r="B133" s="19"/>
      <c r="C133" s="19"/>
      <c r="D133" s="19"/>
      <c r="E133" s="19"/>
      <c r="F133" s="19"/>
      <c r="G133" s="19"/>
      <c r="H133" s="19"/>
      <c r="I133" s="19"/>
      <c r="J133" s="19"/>
      <c r="K133" s="19"/>
      <c r="L133" s="19"/>
      <c r="M133" s="19"/>
      <c r="N133" s="19"/>
      <c r="O133" s="19"/>
      <c r="P133" s="19"/>
    </row>
    <row r="134" spans="1:16">
      <c r="A134" s="18"/>
      <c r="B134" s="19"/>
      <c r="C134" s="19"/>
      <c r="D134" s="19"/>
      <c r="E134" s="19"/>
      <c r="F134" s="19"/>
      <c r="G134" s="19"/>
      <c r="H134" s="19"/>
      <c r="I134" s="19"/>
      <c r="J134" s="19"/>
      <c r="K134" s="19"/>
      <c r="L134" s="19"/>
      <c r="M134" s="19"/>
      <c r="N134" s="19"/>
      <c r="O134" s="19"/>
      <c r="P134" s="19"/>
    </row>
    <row r="135" spans="1:16">
      <c r="A135" s="18"/>
      <c r="B135" s="19"/>
      <c r="C135" s="19"/>
      <c r="D135" s="19"/>
      <c r="E135" s="19"/>
      <c r="F135" s="19"/>
      <c r="G135" s="19"/>
      <c r="H135" s="19"/>
      <c r="I135" s="19"/>
      <c r="J135" s="19"/>
      <c r="K135" s="19"/>
      <c r="L135" s="19"/>
      <c r="M135" s="19"/>
      <c r="N135" s="19"/>
      <c r="O135" s="19"/>
      <c r="P135" s="19"/>
    </row>
    <row r="136" spans="1:16">
      <c r="A136" s="18"/>
      <c r="B136" s="19"/>
      <c r="C136" s="19"/>
      <c r="D136" s="19"/>
      <c r="E136" s="19"/>
      <c r="F136" s="19"/>
      <c r="G136" s="19"/>
      <c r="H136" s="19"/>
      <c r="I136" s="19"/>
      <c r="J136" s="19"/>
      <c r="K136" s="19"/>
      <c r="L136" s="19"/>
      <c r="M136" s="19"/>
      <c r="N136" s="19"/>
      <c r="O136" s="19"/>
      <c r="P136" s="19"/>
    </row>
    <row r="137" spans="1:16">
      <c r="A137" s="18"/>
      <c r="B137" s="19"/>
      <c r="C137" s="19"/>
      <c r="D137" s="19"/>
      <c r="E137" s="19"/>
      <c r="F137" s="19"/>
      <c r="G137" s="19"/>
      <c r="H137" s="19"/>
      <c r="I137" s="19"/>
      <c r="J137" s="19"/>
      <c r="K137" s="19"/>
      <c r="L137" s="19"/>
      <c r="M137" s="19"/>
      <c r="N137" s="19"/>
      <c r="O137" s="19"/>
      <c r="P137" s="19"/>
    </row>
    <row r="138" spans="1:16">
      <c r="A138" s="18"/>
      <c r="B138" s="19"/>
      <c r="C138" s="19"/>
      <c r="D138" s="19"/>
      <c r="E138" s="19"/>
      <c r="F138" s="19"/>
      <c r="G138" s="19"/>
      <c r="H138" s="19"/>
      <c r="I138" s="19"/>
      <c r="J138" s="19"/>
      <c r="K138" s="19"/>
      <c r="L138" s="19"/>
      <c r="M138" s="19"/>
      <c r="N138" s="19"/>
      <c r="O138" s="19"/>
      <c r="P138" s="19"/>
    </row>
    <row r="139" spans="1:16">
      <c r="A139" s="18"/>
      <c r="B139" s="19"/>
      <c r="C139" s="19"/>
      <c r="D139" s="19"/>
      <c r="E139" s="19"/>
      <c r="F139" s="19"/>
      <c r="G139" s="19"/>
      <c r="H139" s="19"/>
      <c r="I139" s="19"/>
      <c r="J139" s="19"/>
      <c r="K139" s="19"/>
      <c r="L139" s="19"/>
      <c r="M139" s="19"/>
      <c r="N139" s="19"/>
      <c r="O139" s="19"/>
      <c r="P139" s="19"/>
    </row>
    <row r="140" spans="1:16">
      <c r="A140" s="18"/>
      <c r="B140" s="19"/>
      <c r="C140" s="19"/>
      <c r="D140" s="19"/>
      <c r="E140" s="19"/>
      <c r="F140" s="19"/>
      <c r="G140" s="19"/>
      <c r="H140" s="19"/>
      <c r="I140" s="19"/>
      <c r="J140" s="19"/>
      <c r="K140" s="19"/>
      <c r="L140" s="19"/>
      <c r="M140" s="19"/>
      <c r="N140" s="19"/>
      <c r="O140" s="19"/>
      <c r="P140" s="19"/>
    </row>
    <row r="141" spans="1:16">
      <c r="A141" s="18"/>
      <c r="B141" s="19"/>
      <c r="C141" s="19"/>
      <c r="D141" s="19"/>
      <c r="E141" s="19"/>
      <c r="F141" s="19"/>
      <c r="G141" s="19"/>
      <c r="H141" s="19"/>
      <c r="I141" s="19"/>
      <c r="J141" s="19"/>
      <c r="K141" s="19"/>
      <c r="L141" s="19"/>
      <c r="M141" s="19"/>
      <c r="N141" s="19"/>
      <c r="O141" s="19"/>
      <c r="P141" s="19"/>
    </row>
    <row r="142" spans="1:16">
      <c r="A142" s="18"/>
      <c r="B142" s="19"/>
      <c r="C142" s="19"/>
      <c r="D142" s="19"/>
      <c r="E142" s="19"/>
      <c r="F142" s="19"/>
      <c r="G142" s="19"/>
      <c r="H142" s="19"/>
      <c r="I142" s="19"/>
      <c r="J142" s="19"/>
      <c r="K142" s="19"/>
      <c r="L142" s="19"/>
      <c r="M142" s="19"/>
      <c r="N142" s="19"/>
      <c r="O142" s="19"/>
      <c r="P142" s="19"/>
    </row>
    <row r="143" spans="1:16">
      <c r="A143" s="18"/>
      <c r="B143" s="19"/>
      <c r="C143" s="19"/>
      <c r="D143" s="19"/>
      <c r="E143" s="19"/>
      <c r="F143" s="19"/>
      <c r="G143" s="19"/>
      <c r="H143" s="19"/>
      <c r="I143" s="19"/>
      <c r="J143" s="19"/>
      <c r="K143" s="19"/>
      <c r="L143" s="19"/>
      <c r="M143" s="19"/>
      <c r="N143" s="19"/>
      <c r="O143" s="19"/>
      <c r="P143" s="19"/>
    </row>
    <row r="144" spans="1:16">
      <c r="A144" s="18"/>
      <c r="B144" s="19"/>
      <c r="C144" s="19"/>
      <c r="D144" s="19"/>
      <c r="E144" s="19"/>
      <c r="F144" s="19"/>
      <c r="G144" s="19"/>
      <c r="H144" s="19"/>
      <c r="I144" s="19"/>
      <c r="J144" s="19"/>
      <c r="K144" s="19"/>
      <c r="L144" s="19"/>
      <c r="M144" s="19"/>
      <c r="N144" s="19"/>
      <c r="O144" s="19"/>
      <c r="P144" s="19"/>
    </row>
    <row r="145" spans="1:16">
      <c r="A145" s="18"/>
      <c r="B145" s="19"/>
      <c r="C145" s="19"/>
      <c r="D145" s="19"/>
      <c r="E145" s="19"/>
      <c r="F145" s="19"/>
      <c r="G145" s="19"/>
      <c r="H145" s="19"/>
      <c r="I145" s="19"/>
      <c r="J145" s="19"/>
      <c r="K145" s="19"/>
      <c r="L145" s="19"/>
      <c r="M145" s="19"/>
      <c r="N145" s="19"/>
      <c r="O145" s="19"/>
      <c r="P145" s="19"/>
    </row>
    <row r="146" spans="1:16">
      <c r="A146" s="18"/>
      <c r="B146" s="19"/>
      <c r="C146" s="19"/>
      <c r="D146" s="19"/>
      <c r="E146" s="19"/>
      <c r="F146" s="19"/>
      <c r="G146" s="19"/>
      <c r="H146" s="19"/>
      <c r="I146" s="19"/>
      <c r="J146" s="19"/>
      <c r="K146" s="19"/>
      <c r="L146" s="19"/>
      <c r="M146" s="19"/>
      <c r="N146" s="19"/>
      <c r="O146" s="19"/>
      <c r="P146" s="19"/>
    </row>
    <row r="147" spans="1:16">
      <c r="A147" s="18"/>
      <c r="B147" s="19"/>
      <c r="C147" s="19"/>
      <c r="D147" s="19"/>
      <c r="E147" s="19"/>
      <c r="F147" s="19"/>
      <c r="G147" s="19"/>
      <c r="H147" s="19"/>
      <c r="I147" s="19"/>
      <c r="J147" s="19"/>
      <c r="K147" s="19"/>
      <c r="L147" s="19"/>
      <c r="M147" s="19"/>
      <c r="N147" s="19"/>
      <c r="O147" s="19"/>
      <c r="P147" s="19"/>
    </row>
    <row r="148" spans="1:16">
      <c r="A148" s="18"/>
      <c r="B148" s="19"/>
      <c r="C148" s="19"/>
      <c r="D148" s="19"/>
      <c r="E148" s="19"/>
      <c r="F148" s="19"/>
      <c r="G148" s="19"/>
      <c r="H148" s="19"/>
      <c r="I148" s="19"/>
      <c r="J148" s="19"/>
      <c r="K148" s="19"/>
      <c r="L148" s="19"/>
      <c r="M148" s="19"/>
      <c r="N148" s="19"/>
      <c r="O148" s="19"/>
      <c r="P148" s="19"/>
    </row>
    <row r="149" spans="1:16">
      <c r="A149" s="18"/>
      <c r="B149" s="19"/>
      <c r="C149" s="19"/>
      <c r="D149" s="19"/>
      <c r="E149" s="19"/>
      <c r="F149" s="19"/>
      <c r="G149" s="19"/>
      <c r="H149" s="19"/>
      <c r="I149" s="19"/>
      <c r="J149" s="19"/>
      <c r="K149" s="19"/>
      <c r="L149" s="19"/>
      <c r="M149" s="19"/>
      <c r="N149" s="19"/>
      <c r="O149" s="19"/>
      <c r="P149" s="19"/>
    </row>
    <row r="150" spans="1:16">
      <c r="A150" s="18"/>
      <c r="B150" s="19"/>
      <c r="C150" s="19"/>
      <c r="D150" s="19"/>
      <c r="E150" s="19"/>
      <c r="F150" s="19"/>
      <c r="G150" s="19"/>
      <c r="H150" s="19"/>
      <c r="I150" s="19"/>
      <c r="J150" s="19"/>
      <c r="K150" s="19"/>
      <c r="L150" s="19"/>
      <c r="M150" s="19"/>
      <c r="N150" s="19"/>
      <c r="O150" s="19"/>
      <c r="P150" s="19"/>
    </row>
    <row r="151" spans="1:16">
      <c r="A151" s="18"/>
      <c r="B151" s="19"/>
      <c r="C151" s="19"/>
      <c r="D151" s="19"/>
      <c r="E151" s="19"/>
      <c r="F151" s="19"/>
      <c r="G151" s="19"/>
      <c r="H151" s="19"/>
      <c r="I151" s="19"/>
      <c r="J151" s="19"/>
      <c r="K151" s="19"/>
      <c r="L151" s="19"/>
      <c r="M151" s="19"/>
      <c r="N151" s="19"/>
      <c r="O151" s="19"/>
      <c r="P151" s="19"/>
    </row>
    <row r="152" spans="1:16">
      <c r="A152" s="18"/>
      <c r="B152" s="19"/>
      <c r="C152" s="19"/>
      <c r="D152" s="19"/>
      <c r="E152" s="19"/>
      <c r="F152" s="19"/>
      <c r="G152" s="19"/>
      <c r="H152" s="19"/>
      <c r="I152" s="19"/>
      <c r="J152" s="19"/>
      <c r="K152" s="19"/>
      <c r="L152" s="19"/>
      <c r="M152" s="19"/>
      <c r="N152" s="19"/>
      <c r="O152" s="19"/>
      <c r="P152" s="19"/>
    </row>
    <row r="153" spans="1:16">
      <c r="A153" s="18"/>
      <c r="B153" s="19"/>
      <c r="C153" s="19"/>
      <c r="D153" s="19"/>
      <c r="E153" s="19"/>
      <c r="F153" s="19"/>
      <c r="G153" s="19"/>
      <c r="H153" s="19"/>
      <c r="I153" s="19"/>
      <c r="J153" s="19"/>
      <c r="K153" s="19"/>
      <c r="L153" s="19"/>
      <c r="M153" s="19"/>
      <c r="N153" s="19"/>
      <c r="O153" s="19"/>
      <c r="P153" s="19"/>
    </row>
    <row r="154" spans="1:16">
      <c r="A154" s="18"/>
      <c r="B154" s="19"/>
      <c r="C154" s="19"/>
      <c r="D154" s="19"/>
      <c r="E154" s="19"/>
      <c r="F154" s="19"/>
      <c r="G154" s="19"/>
      <c r="H154" s="19"/>
      <c r="I154" s="19"/>
      <c r="J154" s="19"/>
      <c r="K154" s="19"/>
      <c r="L154" s="19"/>
      <c r="M154" s="19"/>
      <c r="N154" s="19"/>
      <c r="O154" s="19"/>
      <c r="P154" s="19"/>
    </row>
    <row r="155" spans="1:16">
      <c r="A155" s="18"/>
      <c r="B155" s="19"/>
      <c r="C155" s="19"/>
      <c r="D155" s="19"/>
      <c r="E155" s="19"/>
      <c r="F155" s="19"/>
      <c r="G155" s="19"/>
      <c r="H155" s="19"/>
      <c r="I155" s="19"/>
      <c r="J155" s="19"/>
      <c r="K155" s="19"/>
      <c r="L155" s="19"/>
      <c r="M155" s="19"/>
      <c r="N155" s="19"/>
      <c r="O155" s="19"/>
      <c r="P155" s="19"/>
    </row>
    <row r="156" spans="1:16">
      <c r="A156" s="18"/>
      <c r="B156" s="19"/>
      <c r="C156" s="19"/>
      <c r="D156" s="19"/>
      <c r="E156" s="19"/>
      <c r="F156" s="19"/>
      <c r="G156" s="19"/>
      <c r="H156" s="19"/>
      <c r="I156" s="19"/>
      <c r="J156" s="19"/>
      <c r="K156" s="19"/>
      <c r="L156" s="19"/>
      <c r="M156" s="19"/>
      <c r="N156" s="19"/>
      <c r="O156" s="19"/>
      <c r="P156" s="19"/>
    </row>
    <row r="157" spans="1:16">
      <c r="A157" s="18"/>
      <c r="B157" s="19"/>
      <c r="C157" s="19"/>
      <c r="D157" s="19"/>
      <c r="E157" s="19"/>
      <c r="F157" s="19"/>
      <c r="G157" s="19"/>
      <c r="H157" s="19"/>
      <c r="I157" s="19"/>
      <c r="J157" s="19"/>
      <c r="K157" s="19"/>
      <c r="L157" s="19"/>
      <c r="M157" s="19"/>
      <c r="N157" s="19"/>
      <c r="O157" s="19"/>
      <c r="P157" s="19"/>
    </row>
    <row r="158" spans="1:16">
      <c r="A158" s="18"/>
      <c r="B158" s="19"/>
      <c r="C158" s="19"/>
      <c r="D158" s="19"/>
      <c r="E158" s="19"/>
      <c r="F158" s="19"/>
      <c r="G158" s="19"/>
      <c r="H158" s="19"/>
      <c r="I158" s="19"/>
      <c r="J158" s="19"/>
      <c r="K158" s="19"/>
      <c r="L158" s="19"/>
      <c r="M158" s="19"/>
      <c r="N158" s="19"/>
      <c r="O158" s="19"/>
      <c r="P158" s="19"/>
    </row>
    <row r="159" spans="1:16">
      <c r="A159" s="18"/>
      <c r="B159" s="19"/>
      <c r="C159" s="19"/>
      <c r="D159" s="19"/>
      <c r="E159" s="19"/>
      <c r="F159" s="19"/>
      <c r="G159" s="19"/>
      <c r="H159" s="19"/>
      <c r="I159" s="19"/>
      <c r="J159" s="19"/>
      <c r="K159" s="19"/>
      <c r="L159" s="19"/>
      <c r="M159" s="19"/>
      <c r="N159" s="19"/>
      <c r="O159" s="19"/>
      <c r="P159" s="19"/>
    </row>
    <row r="160" spans="1:16">
      <c r="A160" s="18"/>
      <c r="B160" s="19"/>
      <c r="C160" s="19"/>
      <c r="D160" s="19"/>
      <c r="E160" s="19"/>
      <c r="F160" s="19"/>
      <c r="G160" s="19"/>
      <c r="H160" s="19"/>
      <c r="I160" s="19"/>
      <c r="J160" s="19"/>
      <c r="K160" s="19"/>
      <c r="L160" s="19"/>
      <c r="M160" s="19"/>
      <c r="N160" s="19"/>
      <c r="O160" s="19"/>
      <c r="P160" s="19"/>
    </row>
    <row r="161" spans="1:16">
      <c r="A161" s="18"/>
      <c r="B161" s="19"/>
      <c r="C161" s="19"/>
      <c r="D161" s="19"/>
      <c r="E161" s="19"/>
      <c r="F161" s="19"/>
      <c r="G161" s="19"/>
      <c r="H161" s="19"/>
      <c r="I161" s="19"/>
      <c r="J161" s="19"/>
      <c r="K161" s="19"/>
      <c r="L161" s="19"/>
      <c r="M161" s="19"/>
      <c r="N161" s="19"/>
      <c r="O161" s="19"/>
      <c r="P161" s="19"/>
    </row>
    <row r="162" spans="1:16">
      <c r="A162" s="18"/>
      <c r="B162" s="19"/>
      <c r="C162" s="19"/>
      <c r="D162" s="19"/>
      <c r="E162" s="19"/>
      <c r="F162" s="19"/>
      <c r="G162" s="19"/>
      <c r="H162" s="19"/>
      <c r="I162" s="19"/>
      <c r="J162" s="19"/>
      <c r="K162" s="19"/>
      <c r="L162" s="19"/>
      <c r="M162" s="19"/>
      <c r="N162" s="19"/>
      <c r="O162" s="19"/>
      <c r="P162" s="19"/>
    </row>
    <row r="163" spans="1:16">
      <c r="A163" s="18"/>
      <c r="B163" s="19"/>
      <c r="C163" s="19"/>
      <c r="D163" s="19"/>
      <c r="E163" s="19"/>
      <c r="F163" s="19"/>
      <c r="G163" s="19"/>
      <c r="H163" s="19"/>
      <c r="I163" s="19"/>
      <c r="J163" s="19"/>
      <c r="K163" s="19"/>
      <c r="L163" s="19"/>
      <c r="M163" s="19"/>
      <c r="N163" s="19"/>
      <c r="O163" s="19"/>
      <c r="P163" s="19"/>
    </row>
    <row r="164" spans="1:16">
      <c r="A164" s="18"/>
      <c r="B164" s="19"/>
      <c r="C164" s="19"/>
      <c r="D164" s="19"/>
      <c r="E164" s="19"/>
      <c r="F164" s="19"/>
      <c r="G164" s="19"/>
      <c r="H164" s="19"/>
      <c r="I164" s="19"/>
      <c r="J164" s="19"/>
      <c r="K164" s="19"/>
      <c r="L164" s="19"/>
      <c r="M164" s="19"/>
      <c r="N164" s="19"/>
      <c r="O164" s="19"/>
      <c r="P164" s="19"/>
    </row>
    <row r="165" spans="1:16">
      <c r="A165" s="18"/>
      <c r="B165" s="19"/>
      <c r="C165" s="19"/>
      <c r="D165" s="19"/>
      <c r="E165" s="19"/>
      <c r="F165" s="19"/>
      <c r="G165" s="19"/>
      <c r="H165" s="19"/>
      <c r="I165" s="19"/>
      <c r="J165" s="19"/>
      <c r="K165" s="19"/>
      <c r="L165" s="19"/>
      <c r="M165" s="19"/>
      <c r="N165" s="19"/>
      <c r="O165" s="19"/>
      <c r="P165" s="19"/>
    </row>
    <row r="166" spans="1:16">
      <c r="A166" s="18"/>
      <c r="B166" s="19"/>
      <c r="C166" s="19"/>
      <c r="D166" s="19"/>
      <c r="E166" s="19"/>
      <c r="F166" s="19"/>
      <c r="G166" s="19"/>
      <c r="H166" s="19"/>
      <c r="I166" s="19"/>
      <c r="J166" s="19"/>
      <c r="K166" s="19"/>
      <c r="L166" s="19"/>
      <c r="M166" s="19"/>
      <c r="N166" s="19"/>
      <c r="O166" s="19"/>
      <c r="P166" s="19"/>
    </row>
    <row r="167" spans="1:16">
      <c r="A167" s="18"/>
      <c r="B167" s="19"/>
      <c r="C167" s="19"/>
      <c r="D167" s="19"/>
      <c r="E167" s="19"/>
      <c r="F167" s="19"/>
      <c r="G167" s="19"/>
      <c r="H167" s="19"/>
      <c r="I167" s="19"/>
      <c r="J167" s="19"/>
      <c r="K167" s="19"/>
      <c r="L167" s="19"/>
      <c r="M167" s="19"/>
      <c r="N167" s="19"/>
      <c r="O167" s="19"/>
      <c r="P167" s="19"/>
    </row>
    <row r="168" spans="1:16">
      <c r="A168" s="18"/>
      <c r="B168" s="19"/>
      <c r="C168" s="19"/>
      <c r="D168" s="19"/>
      <c r="E168" s="19"/>
      <c r="F168" s="19"/>
      <c r="G168" s="19"/>
      <c r="H168" s="19"/>
      <c r="I168" s="19"/>
      <c r="J168" s="19"/>
      <c r="K168" s="19"/>
      <c r="L168" s="19"/>
      <c r="M168" s="19"/>
      <c r="N168" s="19"/>
      <c r="O168" s="19"/>
      <c r="P168" s="19"/>
    </row>
    <row r="169" spans="1:16">
      <c r="A169" s="18"/>
      <c r="B169" s="19"/>
      <c r="C169" s="19"/>
      <c r="D169" s="19"/>
      <c r="E169" s="19"/>
      <c r="F169" s="19"/>
      <c r="G169" s="19"/>
      <c r="H169" s="19"/>
      <c r="I169" s="19"/>
      <c r="J169" s="19"/>
      <c r="K169" s="19"/>
      <c r="L169" s="19"/>
      <c r="M169" s="19"/>
      <c r="N169" s="19"/>
      <c r="O169" s="19"/>
      <c r="P169" s="19"/>
    </row>
    <row r="170" spans="1:16">
      <c r="A170" s="18"/>
      <c r="B170" s="19"/>
      <c r="C170" s="19"/>
      <c r="D170" s="19"/>
      <c r="E170" s="19"/>
      <c r="F170" s="19"/>
      <c r="G170" s="19"/>
      <c r="H170" s="19"/>
      <c r="I170" s="19"/>
      <c r="J170" s="19"/>
      <c r="K170" s="19"/>
      <c r="L170" s="19"/>
      <c r="M170" s="19"/>
      <c r="N170" s="19"/>
      <c r="O170" s="19"/>
      <c r="P170" s="19"/>
    </row>
    <row r="171" spans="1:16">
      <c r="A171" s="18"/>
      <c r="B171" s="19"/>
      <c r="C171" s="19"/>
      <c r="D171" s="19"/>
      <c r="E171" s="19"/>
      <c r="F171" s="19"/>
      <c r="G171" s="19"/>
      <c r="H171" s="19"/>
      <c r="I171" s="19"/>
      <c r="J171" s="19"/>
      <c r="K171" s="19"/>
      <c r="L171" s="19"/>
      <c r="M171" s="19"/>
      <c r="N171" s="19"/>
      <c r="O171" s="19"/>
      <c r="P171" s="19"/>
    </row>
    <row r="172" spans="1:16">
      <c r="A172" s="18"/>
      <c r="B172" s="19"/>
      <c r="C172" s="19"/>
      <c r="D172" s="19"/>
      <c r="E172" s="19"/>
      <c r="F172" s="19"/>
      <c r="G172" s="19"/>
      <c r="H172" s="19"/>
      <c r="I172" s="19"/>
      <c r="J172" s="19"/>
      <c r="K172" s="19"/>
      <c r="L172" s="19"/>
      <c r="M172" s="19"/>
      <c r="N172" s="19"/>
      <c r="O172" s="19"/>
      <c r="P172" s="19"/>
    </row>
    <row r="173" spans="1:16">
      <c r="A173" s="18"/>
      <c r="B173" s="19"/>
      <c r="C173" s="19"/>
      <c r="D173" s="19"/>
      <c r="E173" s="19"/>
      <c r="F173" s="19"/>
      <c r="G173" s="19"/>
      <c r="H173" s="19"/>
      <c r="I173" s="19"/>
      <c r="J173" s="19"/>
      <c r="K173" s="19"/>
      <c r="L173" s="19"/>
      <c r="M173" s="19"/>
      <c r="N173" s="19"/>
      <c r="O173" s="19"/>
      <c r="P173" s="19"/>
    </row>
    <row r="174" spans="1:16">
      <c r="A174" s="18"/>
      <c r="B174" s="19"/>
      <c r="C174" s="19"/>
      <c r="D174" s="19"/>
      <c r="E174" s="19"/>
      <c r="F174" s="19"/>
      <c r="G174" s="19"/>
      <c r="H174" s="19"/>
      <c r="I174" s="19"/>
      <c r="J174" s="19"/>
      <c r="K174" s="19"/>
      <c r="L174" s="19"/>
      <c r="M174" s="19"/>
      <c r="N174" s="19"/>
      <c r="O174" s="19"/>
      <c r="P174" s="19"/>
    </row>
    <row r="175" spans="1:16">
      <c r="A175" s="18"/>
      <c r="B175" s="19"/>
      <c r="C175" s="19"/>
      <c r="D175" s="19"/>
      <c r="E175" s="19"/>
      <c r="F175" s="19"/>
      <c r="G175" s="19"/>
      <c r="H175" s="19"/>
      <c r="I175" s="19"/>
      <c r="J175" s="19"/>
      <c r="K175" s="19"/>
      <c r="L175" s="19"/>
      <c r="M175" s="19"/>
      <c r="N175" s="19"/>
      <c r="O175" s="19"/>
      <c r="P175" s="19"/>
    </row>
    <row r="176" spans="1:16">
      <c r="A176" s="18"/>
      <c r="B176" s="19"/>
      <c r="C176" s="19"/>
      <c r="D176" s="19"/>
      <c r="E176" s="19"/>
      <c r="F176" s="19"/>
      <c r="G176" s="19"/>
      <c r="H176" s="19"/>
      <c r="I176" s="19"/>
      <c r="J176" s="19"/>
      <c r="K176" s="19"/>
      <c r="L176" s="19"/>
      <c r="M176" s="19"/>
      <c r="N176" s="19"/>
      <c r="O176" s="19"/>
      <c r="P176" s="19"/>
    </row>
    <row r="177" spans="1:16">
      <c r="A177" s="18"/>
      <c r="B177" s="19"/>
      <c r="C177" s="19"/>
      <c r="D177" s="19"/>
      <c r="E177" s="19"/>
      <c r="F177" s="19"/>
      <c r="G177" s="19"/>
      <c r="H177" s="19"/>
      <c r="I177" s="19"/>
      <c r="J177" s="19"/>
      <c r="K177" s="19"/>
      <c r="L177" s="19"/>
      <c r="M177" s="19"/>
      <c r="N177" s="19"/>
      <c r="O177" s="19"/>
      <c r="P177" s="19"/>
    </row>
    <row r="178" spans="1:16">
      <c r="A178" s="18"/>
      <c r="B178" s="19"/>
      <c r="C178" s="19"/>
      <c r="D178" s="19"/>
      <c r="E178" s="19"/>
      <c r="F178" s="19"/>
      <c r="G178" s="19"/>
      <c r="H178" s="19"/>
      <c r="I178" s="19"/>
      <c r="J178" s="19"/>
      <c r="K178" s="19"/>
      <c r="L178" s="19"/>
      <c r="M178" s="19"/>
      <c r="N178" s="19"/>
      <c r="O178" s="19"/>
      <c r="P178" s="19"/>
    </row>
    <row r="179" spans="1:16">
      <c r="A179" s="18"/>
      <c r="B179" s="19"/>
      <c r="C179" s="19"/>
      <c r="D179" s="19"/>
      <c r="E179" s="19"/>
      <c r="F179" s="19"/>
      <c r="G179" s="19"/>
      <c r="H179" s="19"/>
      <c r="I179" s="19"/>
      <c r="J179" s="19"/>
      <c r="K179" s="19"/>
      <c r="L179" s="19"/>
      <c r="M179" s="19"/>
      <c r="N179" s="19"/>
      <c r="O179" s="19"/>
      <c r="P179" s="19"/>
    </row>
    <row r="180" spans="1:16">
      <c r="A180" s="18"/>
      <c r="B180" s="19"/>
      <c r="C180" s="19"/>
      <c r="D180" s="19"/>
      <c r="E180" s="19"/>
      <c r="F180" s="19"/>
      <c r="G180" s="19"/>
      <c r="H180" s="19"/>
      <c r="I180" s="19"/>
      <c r="J180" s="19"/>
      <c r="K180" s="19"/>
      <c r="L180" s="19"/>
      <c r="M180" s="19"/>
      <c r="N180" s="19"/>
      <c r="O180" s="19"/>
      <c r="P180" s="19"/>
    </row>
    <row r="181" spans="1:16">
      <c r="A181" s="18"/>
      <c r="B181" s="19"/>
      <c r="C181" s="19"/>
      <c r="D181" s="19"/>
      <c r="E181" s="19"/>
      <c r="F181" s="19"/>
      <c r="G181" s="19"/>
      <c r="H181" s="19"/>
      <c r="I181" s="19"/>
      <c r="J181" s="19"/>
      <c r="K181" s="19"/>
      <c r="L181" s="19"/>
      <c r="M181" s="19"/>
      <c r="N181" s="19"/>
      <c r="O181" s="19"/>
      <c r="P181" s="19"/>
    </row>
    <row r="182" spans="1:16">
      <c r="A182" s="18"/>
      <c r="B182" s="19"/>
      <c r="C182" s="19"/>
      <c r="D182" s="19"/>
      <c r="E182" s="19"/>
      <c r="F182" s="19"/>
      <c r="G182" s="19"/>
      <c r="H182" s="19"/>
      <c r="I182" s="19"/>
      <c r="J182" s="19"/>
      <c r="K182" s="19"/>
      <c r="L182" s="19"/>
      <c r="M182" s="19"/>
      <c r="N182" s="19"/>
      <c r="O182" s="19"/>
      <c r="P182" s="19"/>
    </row>
    <row r="183" spans="1:16">
      <c r="A183" s="18"/>
      <c r="B183" s="19"/>
      <c r="C183" s="19"/>
      <c r="D183" s="19"/>
      <c r="E183" s="19"/>
      <c r="F183" s="19"/>
      <c r="G183" s="19"/>
      <c r="H183" s="19"/>
      <c r="I183" s="19"/>
      <c r="J183" s="19"/>
      <c r="K183" s="19"/>
      <c r="L183" s="19"/>
      <c r="M183" s="19"/>
      <c r="N183" s="19"/>
      <c r="O183" s="19"/>
      <c r="P183" s="19"/>
    </row>
    <row r="184" spans="1:16">
      <c r="A184" s="18"/>
      <c r="B184" s="19"/>
      <c r="C184" s="19"/>
      <c r="D184" s="19"/>
      <c r="E184" s="19"/>
      <c r="F184" s="19"/>
      <c r="G184" s="19"/>
      <c r="H184" s="19"/>
      <c r="I184" s="19"/>
      <c r="J184" s="19"/>
      <c r="K184" s="19"/>
      <c r="L184" s="19"/>
      <c r="M184" s="19"/>
      <c r="N184" s="19"/>
      <c r="O184" s="19"/>
      <c r="P184" s="19"/>
    </row>
    <row r="185" spans="1:16">
      <c r="A185" s="18"/>
      <c r="B185" s="19"/>
      <c r="C185" s="19"/>
      <c r="D185" s="19"/>
      <c r="E185" s="19"/>
      <c r="F185" s="19"/>
      <c r="G185" s="19"/>
      <c r="H185" s="19"/>
      <c r="I185" s="19"/>
      <c r="J185" s="19"/>
      <c r="K185" s="19"/>
      <c r="L185" s="19"/>
      <c r="M185" s="19"/>
      <c r="N185" s="19"/>
      <c r="O185" s="19"/>
      <c r="P185" s="19"/>
    </row>
    <row r="186" spans="1:16">
      <c r="A186" s="18"/>
      <c r="B186" s="19"/>
      <c r="C186" s="19"/>
      <c r="D186" s="19"/>
      <c r="E186" s="19"/>
      <c r="F186" s="19"/>
      <c r="G186" s="19"/>
      <c r="H186" s="19"/>
      <c r="I186" s="19"/>
      <c r="J186" s="19"/>
      <c r="K186" s="19"/>
      <c r="L186" s="19"/>
      <c r="M186" s="19"/>
      <c r="N186" s="19"/>
      <c r="O186" s="19"/>
      <c r="P186" s="19"/>
    </row>
    <row r="187" spans="1:16">
      <c r="A187" s="18"/>
      <c r="B187" s="19"/>
      <c r="C187" s="19"/>
      <c r="D187" s="19"/>
      <c r="E187" s="19"/>
      <c r="F187" s="19"/>
      <c r="G187" s="19"/>
      <c r="H187" s="19"/>
      <c r="I187" s="19"/>
      <c r="J187" s="19"/>
      <c r="K187" s="19"/>
      <c r="L187" s="19"/>
      <c r="M187" s="19"/>
      <c r="N187" s="19"/>
      <c r="O187" s="19"/>
      <c r="P187" s="19"/>
    </row>
    <row r="188" spans="1:16">
      <c r="A188" s="18"/>
      <c r="B188" s="19"/>
      <c r="C188" s="19"/>
      <c r="D188" s="19"/>
      <c r="E188" s="19"/>
      <c r="F188" s="19"/>
      <c r="G188" s="19"/>
      <c r="H188" s="19"/>
      <c r="I188" s="19"/>
      <c r="J188" s="19"/>
      <c r="K188" s="19"/>
      <c r="L188" s="19"/>
      <c r="M188" s="19"/>
      <c r="N188" s="19"/>
      <c r="O188" s="19"/>
      <c r="P188" s="19"/>
    </row>
    <row r="189" spans="1:16">
      <c r="A189" s="18"/>
      <c r="B189" s="19"/>
      <c r="C189" s="19"/>
      <c r="D189" s="19"/>
      <c r="E189" s="19"/>
      <c r="F189" s="19"/>
      <c r="G189" s="19"/>
      <c r="H189" s="19"/>
      <c r="I189" s="19"/>
      <c r="J189" s="19"/>
      <c r="K189" s="19"/>
      <c r="L189" s="19"/>
      <c r="M189" s="19"/>
      <c r="N189" s="19"/>
      <c r="O189" s="19"/>
      <c r="P189" s="19"/>
    </row>
    <row r="190" spans="1:16">
      <c r="A190" s="18"/>
      <c r="B190" s="19"/>
      <c r="C190" s="19"/>
      <c r="D190" s="19"/>
      <c r="E190" s="19"/>
      <c r="F190" s="19"/>
      <c r="G190" s="19"/>
      <c r="H190" s="19"/>
      <c r="I190" s="19"/>
      <c r="J190" s="19"/>
      <c r="K190" s="19"/>
      <c r="L190" s="19"/>
      <c r="M190" s="19"/>
      <c r="N190" s="19"/>
      <c r="O190" s="19"/>
      <c r="P190" s="19"/>
    </row>
    <row r="191" spans="1:16">
      <c r="A191" s="18"/>
      <c r="B191" s="19"/>
      <c r="C191" s="19"/>
      <c r="D191" s="19"/>
      <c r="E191" s="19"/>
      <c r="F191" s="19"/>
      <c r="G191" s="19"/>
      <c r="H191" s="19"/>
      <c r="I191" s="19"/>
      <c r="J191" s="19"/>
      <c r="K191" s="19"/>
      <c r="L191" s="19"/>
      <c r="M191" s="19"/>
      <c r="N191" s="19"/>
      <c r="O191" s="19"/>
      <c r="P191" s="19"/>
    </row>
    <row r="192" spans="1:16">
      <c r="A192" s="18"/>
      <c r="B192" s="19"/>
      <c r="C192" s="19"/>
      <c r="D192" s="19"/>
      <c r="E192" s="19"/>
      <c r="F192" s="19"/>
      <c r="G192" s="19"/>
      <c r="H192" s="19"/>
      <c r="I192" s="19"/>
      <c r="J192" s="19"/>
      <c r="K192" s="19"/>
      <c r="L192" s="19"/>
      <c r="M192" s="19"/>
      <c r="N192" s="19"/>
      <c r="O192" s="19"/>
      <c r="P192" s="19"/>
    </row>
    <row r="193" spans="1:16">
      <c r="A193" s="18"/>
      <c r="B193" s="19"/>
      <c r="C193" s="19"/>
      <c r="D193" s="19"/>
      <c r="E193" s="19"/>
      <c r="F193" s="19"/>
      <c r="G193" s="19"/>
      <c r="H193" s="19"/>
      <c r="I193" s="19"/>
      <c r="J193" s="19"/>
      <c r="K193" s="19"/>
      <c r="L193" s="19"/>
      <c r="M193" s="19"/>
      <c r="N193" s="19"/>
      <c r="O193" s="19"/>
      <c r="P193" s="19"/>
    </row>
    <row r="194" spans="1:16">
      <c r="A194" s="18"/>
      <c r="B194" s="19"/>
      <c r="C194" s="19"/>
      <c r="D194" s="19"/>
      <c r="E194" s="19"/>
      <c r="F194" s="19"/>
      <c r="G194" s="19"/>
      <c r="H194" s="19"/>
      <c r="I194" s="19"/>
      <c r="J194" s="19"/>
      <c r="K194" s="19"/>
      <c r="L194" s="19"/>
      <c r="M194" s="19"/>
      <c r="N194" s="19"/>
      <c r="O194" s="19"/>
      <c r="P194" s="19"/>
    </row>
    <row r="195" spans="1:16">
      <c r="A195" s="18"/>
      <c r="B195" s="19"/>
      <c r="C195" s="19"/>
      <c r="D195" s="19"/>
      <c r="E195" s="19"/>
      <c r="F195" s="19"/>
      <c r="G195" s="19"/>
      <c r="H195" s="19"/>
      <c r="I195" s="19"/>
      <c r="J195" s="19"/>
      <c r="K195" s="19"/>
      <c r="L195" s="19"/>
      <c r="M195" s="19"/>
      <c r="N195" s="19"/>
      <c r="O195" s="19"/>
      <c r="P195" s="19"/>
    </row>
    <row r="196" spans="1:16">
      <c r="A196" s="18"/>
      <c r="B196" s="19"/>
      <c r="C196" s="19"/>
      <c r="D196" s="19"/>
      <c r="E196" s="19"/>
      <c r="F196" s="19"/>
      <c r="G196" s="19"/>
      <c r="H196" s="19"/>
      <c r="I196" s="19"/>
      <c r="J196" s="19"/>
      <c r="K196" s="19"/>
      <c r="L196" s="19"/>
      <c r="M196" s="19"/>
      <c r="N196" s="19"/>
      <c r="O196" s="19"/>
      <c r="P196" s="19"/>
    </row>
    <row r="197" spans="1:16">
      <c r="A197" s="18"/>
      <c r="B197" s="19"/>
      <c r="C197" s="19"/>
      <c r="D197" s="19"/>
      <c r="E197" s="19"/>
      <c r="F197" s="19"/>
      <c r="G197" s="19"/>
      <c r="H197" s="19"/>
      <c r="I197" s="19"/>
      <c r="J197" s="19"/>
      <c r="K197" s="19"/>
      <c r="L197" s="19"/>
      <c r="M197" s="19"/>
      <c r="N197" s="19"/>
      <c r="O197" s="19"/>
      <c r="P197" s="19"/>
    </row>
    <row r="198" spans="1:16">
      <c r="A198" s="18"/>
      <c r="B198" s="19"/>
      <c r="C198" s="19"/>
      <c r="D198" s="19"/>
      <c r="E198" s="19"/>
      <c r="F198" s="19"/>
      <c r="G198" s="19"/>
      <c r="H198" s="19"/>
      <c r="I198" s="19"/>
      <c r="J198" s="19"/>
      <c r="K198" s="19"/>
      <c r="L198" s="19"/>
      <c r="M198" s="19"/>
      <c r="N198" s="19"/>
      <c r="O198" s="19"/>
      <c r="P198" s="19"/>
    </row>
    <row r="199" spans="1:16">
      <c r="A199" s="18"/>
      <c r="B199" s="19"/>
      <c r="C199" s="19"/>
      <c r="D199" s="19"/>
      <c r="E199" s="19"/>
      <c r="F199" s="19"/>
      <c r="G199" s="19"/>
      <c r="H199" s="19"/>
      <c r="I199" s="19"/>
      <c r="J199" s="19"/>
      <c r="K199" s="19"/>
      <c r="L199" s="19"/>
      <c r="M199" s="19"/>
      <c r="N199" s="19"/>
      <c r="O199" s="19"/>
      <c r="P199" s="19"/>
    </row>
    <row r="200" spans="1:16">
      <c r="A200" s="18"/>
      <c r="B200" s="19"/>
      <c r="C200" s="19"/>
      <c r="D200" s="19"/>
      <c r="E200" s="19"/>
      <c r="F200" s="19"/>
      <c r="G200" s="19"/>
      <c r="H200" s="19"/>
      <c r="I200" s="19"/>
      <c r="J200" s="19"/>
      <c r="K200" s="19"/>
      <c r="L200" s="19"/>
      <c r="M200" s="19"/>
      <c r="N200" s="19"/>
      <c r="O200" s="19"/>
      <c r="P200" s="19"/>
    </row>
    <row r="201" spans="1:16">
      <c r="A201" s="18"/>
      <c r="B201" s="19"/>
      <c r="C201" s="19"/>
      <c r="D201" s="19"/>
      <c r="E201" s="19"/>
      <c r="F201" s="19"/>
      <c r="G201" s="19"/>
      <c r="H201" s="19"/>
      <c r="I201" s="19"/>
      <c r="J201" s="19"/>
      <c r="K201" s="19"/>
      <c r="L201" s="19"/>
      <c r="M201" s="19"/>
      <c r="N201" s="19"/>
      <c r="O201" s="19"/>
      <c r="P201" s="19"/>
    </row>
    <row r="202" spans="1:16">
      <c r="A202" s="18"/>
      <c r="B202" s="19"/>
      <c r="C202" s="19"/>
      <c r="D202" s="19"/>
      <c r="E202" s="19"/>
      <c r="F202" s="19"/>
      <c r="G202" s="19"/>
      <c r="H202" s="19"/>
      <c r="I202" s="19"/>
      <c r="J202" s="19"/>
      <c r="K202" s="19"/>
      <c r="L202" s="19"/>
      <c r="M202" s="19"/>
      <c r="N202" s="19"/>
      <c r="O202" s="19"/>
      <c r="P202" s="19"/>
    </row>
    <row r="203" spans="1:16">
      <c r="A203" s="18"/>
      <c r="B203" s="19"/>
      <c r="C203" s="19"/>
      <c r="D203" s="19"/>
      <c r="E203" s="19"/>
      <c r="F203" s="19"/>
      <c r="G203" s="19"/>
      <c r="H203" s="19"/>
      <c r="I203" s="19"/>
      <c r="J203" s="19"/>
      <c r="K203" s="19"/>
      <c r="L203" s="19"/>
      <c r="M203" s="19"/>
      <c r="N203" s="19"/>
      <c r="O203" s="19"/>
      <c r="P203" s="19"/>
    </row>
    <row r="204" spans="1:16">
      <c r="A204" s="18"/>
      <c r="B204" s="19"/>
      <c r="C204" s="19"/>
      <c r="D204" s="19"/>
      <c r="E204" s="19"/>
      <c r="F204" s="19"/>
      <c r="G204" s="19"/>
      <c r="H204" s="19"/>
      <c r="I204" s="19"/>
      <c r="J204" s="19"/>
      <c r="K204" s="19"/>
      <c r="L204" s="19"/>
      <c r="M204" s="19"/>
      <c r="N204" s="19"/>
      <c r="O204" s="19"/>
      <c r="P204" s="19"/>
    </row>
    <row r="205" spans="1:16">
      <c r="A205" s="18"/>
      <c r="B205" s="19"/>
      <c r="C205" s="19"/>
      <c r="D205" s="19"/>
      <c r="E205" s="19"/>
      <c r="F205" s="19"/>
      <c r="G205" s="19"/>
      <c r="H205" s="19"/>
      <c r="I205" s="19"/>
      <c r="J205" s="19"/>
      <c r="K205" s="19"/>
      <c r="L205" s="19"/>
      <c r="M205" s="19"/>
      <c r="N205" s="19"/>
      <c r="O205" s="19"/>
      <c r="P205" s="19"/>
    </row>
    <row r="206" spans="1:16">
      <c r="A206" s="18"/>
      <c r="B206" s="19"/>
      <c r="C206" s="19"/>
      <c r="D206" s="19"/>
      <c r="E206" s="19"/>
      <c r="F206" s="19"/>
      <c r="G206" s="19"/>
      <c r="H206" s="19"/>
      <c r="I206" s="19"/>
      <c r="J206" s="19"/>
      <c r="K206" s="19"/>
      <c r="L206" s="19"/>
      <c r="M206" s="19"/>
      <c r="N206" s="19"/>
      <c r="O206" s="19"/>
      <c r="P206" s="19"/>
    </row>
    <row r="207" spans="1:16">
      <c r="A207" s="18"/>
      <c r="B207" s="19"/>
      <c r="C207" s="19"/>
      <c r="D207" s="19"/>
      <c r="E207" s="19"/>
      <c r="F207" s="19"/>
      <c r="G207" s="19"/>
      <c r="H207" s="19"/>
      <c r="I207" s="19"/>
      <c r="J207" s="19"/>
      <c r="K207" s="19"/>
      <c r="L207" s="19"/>
      <c r="M207" s="19"/>
      <c r="N207" s="19"/>
      <c r="O207" s="19"/>
      <c r="P207" s="19"/>
    </row>
    <row r="208" spans="1:16">
      <c r="A208" s="18"/>
      <c r="B208" s="19"/>
      <c r="C208" s="19"/>
      <c r="D208" s="19"/>
      <c r="E208" s="19"/>
      <c r="F208" s="19"/>
      <c r="G208" s="19"/>
      <c r="H208" s="19"/>
      <c r="I208" s="19"/>
      <c r="J208" s="19"/>
      <c r="K208" s="19"/>
      <c r="L208" s="19"/>
      <c r="M208" s="19"/>
      <c r="N208" s="19"/>
      <c r="O208" s="19"/>
      <c r="P208" s="19"/>
    </row>
    <row r="209" spans="1:16">
      <c r="A209" s="18"/>
      <c r="B209" s="19"/>
      <c r="C209" s="19"/>
      <c r="D209" s="19"/>
      <c r="E209" s="19"/>
      <c r="F209" s="19"/>
      <c r="G209" s="19"/>
      <c r="H209" s="19"/>
      <c r="I209" s="19"/>
      <c r="J209" s="19"/>
      <c r="K209" s="19"/>
      <c r="L209" s="19"/>
      <c r="M209" s="19"/>
      <c r="N209" s="19"/>
      <c r="O209" s="19"/>
      <c r="P209" s="19"/>
    </row>
    <row r="210" spans="1:16">
      <c r="A210" s="18"/>
      <c r="B210" s="19"/>
      <c r="C210" s="19"/>
      <c r="D210" s="19"/>
      <c r="E210" s="19"/>
      <c r="F210" s="19"/>
      <c r="G210" s="19"/>
      <c r="H210" s="19"/>
      <c r="I210" s="19"/>
      <c r="J210" s="19"/>
      <c r="K210" s="19"/>
      <c r="L210" s="19"/>
      <c r="M210" s="19"/>
      <c r="N210" s="19"/>
      <c r="O210" s="19"/>
      <c r="P210" s="19"/>
    </row>
    <row r="211" spans="1:16">
      <c r="A211" s="18"/>
      <c r="B211" s="19"/>
      <c r="C211" s="19"/>
      <c r="D211" s="19"/>
      <c r="E211" s="19"/>
      <c r="F211" s="19"/>
      <c r="G211" s="19"/>
      <c r="H211" s="19"/>
      <c r="I211" s="19"/>
      <c r="J211" s="19"/>
      <c r="K211" s="19"/>
      <c r="L211" s="19"/>
      <c r="M211" s="19"/>
      <c r="N211" s="19"/>
      <c r="O211" s="19"/>
      <c r="P211" s="19"/>
    </row>
    <row r="212" spans="1:16">
      <c r="A212" s="18"/>
      <c r="B212" s="19"/>
      <c r="C212" s="19"/>
      <c r="D212" s="19"/>
      <c r="E212" s="19"/>
      <c r="F212" s="19"/>
      <c r="G212" s="19"/>
      <c r="H212" s="19"/>
      <c r="I212" s="19"/>
      <c r="J212" s="19"/>
      <c r="K212" s="19"/>
      <c r="L212" s="19"/>
      <c r="M212" s="19"/>
      <c r="N212" s="19"/>
      <c r="O212" s="19"/>
      <c r="P212" s="19"/>
    </row>
    <row r="213" spans="1:16">
      <c r="A213" s="18"/>
      <c r="B213" s="19"/>
      <c r="C213" s="19"/>
      <c r="D213" s="19"/>
      <c r="E213" s="19"/>
      <c r="F213" s="19"/>
      <c r="G213" s="19"/>
      <c r="H213" s="19"/>
      <c r="I213" s="19"/>
      <c r="J213" s="19"/>
      <c r="K213" s="19"/>
      <c r="L213" s="19"/>
      <c r="M213" s="19"/>
      <c r="N213" s="19"/>
      <c r="O213" s="19"/>
      <c r="P213" s="19"/>
    </row>
    <row r="214" spans="1:16">
      <c r="A214" s="18"/>
      <c r="B214" s="19"/>
      <c r="C214" s="19"/>
      <c r="D214" s="19"/>
      <c r="E214" s="19"/>
      <c r="F214" s="19"/>
      <c r="G214" s="19"/>
      <c r="H214" s="19"/>
      <c r="I214" s="19"/>
      <c r="J214" s="19"/>
      <c r="K214" s="19"/>
      <c r="L214" s="19"/>
      <c r="M214" s="19"/>
      <c r="N214" s="19"/>
      <c r="O214" s="19"/>
      <c r="P214" s="19"/>
    </row>
    <row r="215" spans="1:16">
      <c r="A215" s="18"/>
      <c r="B215" s="19"/>
      <c r="C215" s="19"/>
      <c r="D215" s="19"/>
      <c r="E215" s="19"/>
      <c r="F215" s="19"/>
      <c r="G215" s="19"/>
      <c r="H215" s="19"/>
      <c r="I215" s="19"/>
      <c r="J215" s="19"/>
      <c r="K215" s="19"/>
      <c r="L215" s="19"/>
      <c r="M215" s="19"/>
      <c r="N215" s="19"/>
      <c r="O215" s="19"/>
      <c r="P215" s="19"/>
    </row>
    <row r="216" spans="1:16">
      <c r="A216" s="18"/>
      <c r="B216" s="19"/>
      <c r="C216" s="19"/>
      <c r="D216" s="19"/>
      <c r="E216" s="19"/>
      <c r="F216" s="19"/>
      <c r="G216" s="19"/>
      <c r="H216" s="19"/>
      <c r="I216" s="19"/>
      <c r="J216" s="19"/>
      <c r="K216" s="19"/>
      <c r="L216" s="19"/>
      <c r="M216" s="19"/>
      <c r="N216" s="19"/>
      <c r="O216" s="19"/>
      <c r="P216" s="19"/>
    </row>
    <row r="217" spans="1:16">
      <c r="A217" s="18"/>
      <c r="B217" s="19"/>
      <c r="C217" s="19"/>
      <c r="D217" s="19"/>
      <c r="E217" s="19"/>
      <c r="F217" s="19"/>
      <c r="G217" s="19"/>
      <c r="H217" s="19"/>
      <c r="I217" s="19"/>
      <c r="J217" s="19"/>
      <c r="K217" s="19"/>
      <c r="L217" s="19"/>
      <c r="M217" s="19"/>
      <c r="N217" s="19"/>
      <c r="O217" s="19"/>
      <c r="P217" s="19"/>
    </row>
    <row r="218" spans="1:16">
      <c r="A218" s="18"/>
      <c r="B218" s="19"/>
      <c r="C218" s="19"/>
      <c r="D218" s="19"/>
      <c r="E218" s="19"/>
      <c r="F218" s="19"/>
      <c r="G218" s="19"/>
      <c r="H218" s="19"/>
      <c r="I218" s="19"/>
      <c r="J218" s="19"/>
      <c r="K218" s="19"/>
      <c r="L218" s="19"/>
      <c r="M218" s="19"/>
      <c r="N218" s="19"/>
      <c r="O218" s="19"/>
      <c r="P218" s="19"/>
    </row>
    <row r="219" spans="1:16">
      <c r="A219" s="18"/>
      <c r="B219" s="19"/>
      <c r="C219" s="19"/>
      <c r="D219" s="19"/>
      <c r="E219" s="19"/>
      <c r="F219" s="19"/>
      <c r="G219" s="19"/>
      <c r="H219" s="19"/>
      <c r="I219" s="19"/>
      <c r="J219" s="19"/>
      <c r="K219" s="19"/>
      <c r="L219" s="19"/>
      <c r="M219" s="19"/>
      <c r="N219" s="19"/>
      <c r="O219" s="19"/>
      <c r="P219" s="19"/>
    </row>
    <row r="220" spans="1:16">
      <c r="A220" s="18"/>
      <c r="B220" s="19"/>
      <c r="C220" s="19"/>
      <c r="D220" s="19"/>
      <c r="E220" s="19"/>
      <c r="F220" s="19"/>
      <c r="G220" s="19"/>
      <c r="H220" s="19"/>
      <c r="I220" s="19"/>
      <c r="J220" s="19"/>
      <c r="K220" s="19"/>
      <c r="L220" s="19"/>
      <c r="M220" s="19"/>
      <c r="N220" s="19"/>
      <c r="O220" s="19"/>
      <c r="P220" s="19"/>
    </row>
    <row r="221" spans="1:16">
      <c r="A221" s="18"/>
      <c r="B221" s="19"/>
      <c r="C221" s="19"/>
      <c r="D221" s="19"/>
      <c r="E221" s="19"/>
      <c r="F221" s="19"/>
      <c r="G221" s="19"/>
      <c r="H221" s="19"/>
      <c r="I221" s="19"/>
      <c r="J221" s="19"/>
      <c r="K221" s="19"/>
      <c r="L221" s="19"/>
      <c r="M221" s="19"/>
      <c r="N221" s="19"/>
      <c r="O221" s="19"/>
      <c r="P221" s="19"/>
    </row>
    <row r="222" spans="1:16">
      <c r="A222" s="18"/>
      <c r="B222" s="19"/>
      <c r="C222" s="19"/>
      <c r="D222" s="19"/>
      <c r="E222" s="19"/>
      <c r="F222" s="19"/>
      <c r="G222" s="19"/>
      <c r="H222" s="19"/>
      <c r="I222" s="19"/>
      <c r="J222" s="19"/>
      <c r="K222" s="19"/>
      <c r="L222" s="19"/>
      <c r="M222" s="19"/>
      <c r="N222" s="19"/>
      <c r="O222" s="19"/>
      <c r="P222" s="19"/>
    </row>
    <row r="223" spans="1:16">
      <c r="A223" s="18"/>
      <c r="B223" s="19"/>
      <c r="C223" s="19"/>
      <c r="D223" s="19"/>
      <c r="E223" s="19"/>
      <c r="F223" s="19"/>
      <c r="G223" s="19"/>
      <c r="H223" s="19"/>
      <c r="I223" s="19"/>
      <c r="J223" s="19"/>
      <c r="K223" s="19"/>
      <c r="L223" s="19"/>
      <c r="M223" s="19"/>
      <c r="N223" s="19"/>
      <c r="O223" s="19"/>
      <c r="P223" s="19"/>
    </row>
    <row r="224" spans="1:16">
      <c r="A224" s="18"/>
      <c r="B224" s="19"/>
      <c r="C224" s="19"/>
      <c r="D224" s="19"/>
      <c r="E224" s="19"/>
      <c r="F224" s="19"/>
      <c r="G224" s="19"/>
      <c r="H224" s="19"/>
      <c r="I224" s="19"/>
      <c r="J224" s="19"/>
      <c r="K224" s="19"/>
      <c r="L224" s="19"/>
      <c r="M224" s="19"/>
      <c r="N224" s="19"/>
      <c r="O224" s="19"/>
      <c r="P224" s="19"/>
    </row>
    <row r="225" spans="1:16">
      <c r="A225" s="18"/>
      <c r="B225" s="19"/>
      <c r="C225" s="19"/>
      <c r="D225" s="19"/>
      <c r="E225" s="19"/>
      <c r="F225" s="19"/>
      <c r="G225" s="19"/>
      <c r="H225" s="19"/>
      <c r="I225" s="19"/>
      <c r="J225" s="19"/>
      <c r="K225" s="19"/>
      <c r="L225" s="19"/>
      <c r="M225" s="19"/>
      <c r="N225" s="19"/>
      <c r="O225" s="19"/>
      <c r="P225" s="19"/>
    </row>
    <row r="226" spans="1:16">
      <c r="A226" s="18"/>
      <c r="B226" s="19"/>
      <c r="C226" s="19"/>
      <c r="D226" s="19"/>
      <c r="E226" s="19"/>
      <c r="F226" s="19"/>
      <c r="G226" s="19"/>
      <c r="H226" s="19"/>
      <c r="I226" s="19"/>
      <c r="J226" s="19"/>
      <c r="K226" s="19"/>
      <c r="L226" s="19"/>
      <c r="M226" s="19"/>
      <c r="N226" s="19"/>
      <c r="O226" s="19"/>
      <c r="P226" s="19"/>
    </row>
    <row r="227" spans="1:16">
      <c r="A227" s="18"/>
      <c r="B227" s="19"/>
      <c r="C227" s="19"/>
      <c r="D227" s="19"/>
      <c r="E227" s="19"/>
      <c r="F227" s="19"/>
      <c r="G227" s="19"/>
      <c r="H227" s="19"/>
      <c r="I227" s="19"/>
      <c r="J227" s="19"/>
      <c r="K227" s="19"/>
      <c r="L227" s="19"/>
      <c r="M227" s="19"/>
      <c r="N227" s="19"/>
      <c r="O227" s="19"/>
      <c r="P227" s="19"/>
    </row>
    <row r="228" spans="1:16">
      <c r="A228" s="18"/>
      <c r="B228" s="19"/>
      <c r="C228" s="19"/>
      <c r="D228" s="19"/>
      <c r="E228" s="19"/>
      <c r="F228" s="19"/>
      <c r="G228" s="19"/>
      <c r="H228" s="19"/>
      <c r="I228" s="19"/>
      <c r="J228" s="19"/>
      <c r="K228" s="19"/>
      <c r="L228" s="19"/>
      <c r="M228" s="19"/>
      <c r="N228" s="19"/>
      <c r="O228" s="19"/>
      <c r="P228" s="19"/>
    </row>
    <row r="229" spans="1:16">
      <c r="A229" s="18"/>
      <c r="B229" s="19"/>
      <c r="C229" s="19"/>
      <c r="D229" s="19"/>
      <c r="E229" s="19"/>
      <c r="F229" s="19"/>
      <c r="G229" s="19"/>
      <c r="H229" s="19"/>
      <c r="I229" s="19"/>
      <c r="J229" s="19"/>
      <c r="K229" s="19"/>
      <c r="L229" s="19"/>
      <c r="M229" s="19"/>
      <c r="N229" s="19"/>
      <c r="O229" s="19"/>
      <c r="P229" s="19"/>
    </row>
    <row r="230" spans="1:16">
      <c r="A230" s="18"/>
      <c r="B230" s="19"/>
      <c r="C230" s="19"/>
      <c r="D230" s="19"/>
      <c r="E230" s="19"/>
      <c r="F230" s="19"/>
      <c r="G230" s="19"/>
      <c r="H230" s="19"/>
      <c r="I230" s="19"/>
      <c r="J230" s="19"/>
      <c r="K230" s="19"/>
      <c r="L230" s="19"/>
      <c r="M230" s="19"/>
      <c r="N230" s="19"/>
      <c r="O230" s="19"/>
      <c r="P230" s="19"/>
    </row>
    <row r="231" spans="1:16">
      <c r="A231" s="18"/>
      <c r="B231" s="19"/>
      <c r="C231" s="19"/>
      <c r="D231" s="19"/>
      <c r="E231" s="19"/>
      <c r="F231" s="19"/>
      <c r="G231" s="19"/>
      <c r="H231" s="19"/>
      <c r="I231" s="19"/>
      <c r="J231" s="19"/>
      <c r="K231" s="19"/>
      <c r="L231" s="19"/>
      <c r="M231" s="19"/>
      <c r="N231" s="19"/>
      <c r="O231" s="19"/>
      <c r="P231" s="19"/>
    </row>
    <row r="232" spans="1:16">
      <c r="A232" s="18"/>
      <c r="B232" s="19"/>
      <c r="C232" s="19"/>
      <c r="D232" s="19"/>
      <c r="E232" s="19"/>
      <c r="F232" s="19"/>
      <c r="G232" s="19"/>
      <c r="H232" s="19"/>
      <c r="I232" s="19"/>
      <c r="J232" s="19"/>
      <c r="K232" s="19"/>
      <c r="L232" s="19"/>
      <c r="M232" s="19"/>
      <c r="N232" s="19"/>
      <c r="O232" s="19"/>
      <c r="P232" s="19"/>
    </row>
    <row r="233" spans="1:16">
      <c r="A233" s="18"/>
      <c r="B233" s="19"/>
      <c r="C233" s="19"/>
      <c r="D233" s="19"/>
      <c r="E233" s="19"/>
      <c r="F233" s="19"/>
      <c r="G233" s="19"/>
      <c r="H233" s="19"/>
      <c r="I233" s="19"/>
      <c r="J233" s="19"/>
      <c r="K233" s="19"/>
      <c r="L233" s="19"/>
      <c r="M233" s="19"/>
      <c r="N233" s="19"/>
      <c r="O233" s="19"/>
      <c r="P233" s="19"/>
    </row>
    <row r="234" spans="1:16">
      <c r="A234" s="18"/>
      <c r="B234" s="19"/>
      <c r="C234" s="19"/>
      <c r="D234" s="19"/>
      <c r="E234" s="19"/>
      <c r="F234" s="19"/>
      <c r="G234" s="19"/>
      <c r="H234" s="19"/>
      <c r="I234" s="19"/>
      <c r="J234" s="19"/>
      <c r="K234" s="19"/>
      <c r="L234" s="19"/>
      <c r="M234" s="19"/>
      <c r="N234" s="19"/>
      <c r="O234" s="19"/>
      <c r="P234" s="19"/>
    </row>
    <row r="235" spans="1:16">
      <c r="A235" s="18"/>
      <c r="B235" s="19"/>
      <c r="C235" s="19"/>
      <c r="D235" s="19"/>
      <c r="E235" s="19"/>
      <c r="F235" s="19"/>
      <c r="G235" s="19"/>
      <c r="H235" s="19"/>
      <c r="I235" s="19"/>
      <c r="J235" s="19"/>
      <c r="K235" s="19"/>
      <c r="L235" s="19"/>
      <c r="M235" s="19"/>
      <c r="N235" s="19"/>
      <c r="O235" s="19"/>
      <c r="P235" s="19"/>
    </row>
    <row r="236" spans="1:16">
      <c r="A236" s="18"/>
      <c r="B236" s="19"/>
      <c r="C236" s="19"/>
      <c r="D236" s="19"/>
      <c r="E236" s="19"/>
      <c r="F236" s="19"/>
      <c r="G236" s="19"/>
      <c r="H236" s="19"/>
      <c r="I236" s="19"/>
      <c r="J236" s="19"/>
      <c r="K236" s="19"/>
      <c r="L236" s="19"/>
      <c r="M236" s="19"/>
      <c r="N236" s="19"/>
      <c r="O236" s="19"/>
      <c r="P236" s="19"/>
    </row>
    <row r="237" spans="1:16">
      <c r="A237" s="18"/>
      <c r="B237" s="19"/>
      <c r="C237" s="19"/>
      <c r="D237" s="19"/>
      <c r="E237" s="19"/>
      <c r="F237" s="19"/>
      <c r="G237" s="19"/>
      <c r="H237" s="19"/>
      <c r="I237" s="19"/>
      <c r="J237" s="19"/>
      <c r="K237" s="19"/>
      <c r="L237" s="19"/>
      <c r="M237" s="19"/>
      <c r="N237" s="19"/>
      <c r="O237" s="19"/>
      <c r="P237" s="19"/>
    </row>
    <row r="238" spans="1:16">
      <c r="A238" s="18"/>
      <c r="B238" s="19"/>
      <c r="C238" s="19"/>
      <c r="D238" s="19"/>
      <c r="E238" s="19"/>
      <c r="F238" s="19"/>
      <c r="G238" s="19"/>
      <c r="H238" s="19"/>
      <c r="I238" s="19"/>
      <c r="J238" s="19"/>
      <c r="K238" s="19"/>
      <c r="L238" s="19"/>
      <c r="M238" s="19"/>
      <c r="N238" s="19"/>
      <c r="O238" s="19"/>
      <c r="P238" s="19"/>
    </row>
    <row r="239" spans="1:16">
      <c r="A239" s="18"/>
      <c r="B239" s="19"/>
      <c r="C239" s="19"/>
      <c r="D239" s="19"/>
      <c r="E239" s="19"/>
      <c r="F239" s="19"/>
      <c r="G239" s="19"/>
      <c r="H239" s="19"/>
      <c r="I239" s="19"/>
      <c r="J239" s="19"/>
      <c r="K239" s="19"/>
      <c r="L239" s="19"/>
      <c r="M239" s="19"/>
      <c r="N239" s="19"/>
      <c r="O239" s="19"/>
      <c r="P239" s="19"/>
    </row>
    <row r="240" spans="1:16">
      <c r="A240" s="18"/>
      <c r="B240" s="19"/>
      <c r="C240" s="19"/>
      <c r="D240" s="19"/>
      <c r="E240" s="19"/>
      <c r="F240" s="19"/>
      <c r="G240" s="19"/>
      <c r="H240" s="19"/>
      <c r="I240" s="19"/>
      <c r="J240" s="19"/>
      <c r="K240" s="19"/>
      <c r="L240" s="19"/>
      <c r="M240" s="19"/>
      <c r="N240" s="19"/>
      <c r="O240" s="19"/>
      <c r="P240" s="19"/>
    </row>
    <row r="241" spans="1:16">
      <c r="A241" s="18"/>
      <c r="B241" s="19"/>
      <c r="C241" s="19"/>
      <c r="D241" s="19"/>
      <c r="E241" s="19"/>
      <c r="F241" s="19"/>
      <c r="G241" s="19"/>
      <c r="H241" s="19"/>
      <c r="I241" s="19"/>
      <c r="J241" s="19"/>
      <c r="K241" s="19"/>
      <c r="L241" s="19"/>
      <c r="M241" s="19"/>
      <c r="N241" s="19"/>
      <c r="O241" s="19"/>
      <c r="P241" s="19"/>
    </row>
    <row r="242" spans="1:16">
      <c r="A242" s="18"/>
      <c r="B242" s="19"/>
      <c r="C242" s="19"/>
      <c r="D242" s="19"/>
      <c r="E242" s="19"/>
      <c r="F242" s="19"/>
      <c r="G242" s="19"/>
      <c r="H242" s="19"/>
      <c r="I242" s="19"/>
      <c r="J242" s="19"/>
      <c r="K242" s="19"/>
      <c r="L242" s="19"/>
      <c r="M242" s="19"/>
      <c r="N242" s="19"/>
      <c r="O242" s="19"/>
      <c r="P242" s="19"/>
    </row>
    <row r="243" spans="1:16">
      <c r="A243" s="18"/>
      <c r="B243" s="19"/>
      <c r="C243" s="19"/>
      <c r="D243" s="19"/>
      <c r="E243" s="19"/>
      <c r="F243" s="19"/>
      <c r="G243" s="19"/>
      <c r="H243" s="19"/>
      <c r="I243" s="19"/>
      <c r="J243" s="19"/>
      <c r="K243" s="19"/>
      <c r="L243" s="19"/>
      <c r="M243" s="19"/>
      <c r="N243" s="19"/>
      <c r="O243" s="19"/>
      <c r="P243" s="19"/>
    </row>
    <row r="244" spans="1:16">
      <c r="A244" s="18"/>
      <c r="B244" s="19"/>
      <c r="C244" s="19"/>
      <c r="D244" s="19"/>
      <c r="E244" s="19"/>
      <c r="F244" s="19"/>
      <c r="G244" s="19"/>
      <c r="H244" s="19"/>
      <c r="I244" s="19"/>
      <c r="J244" s="19"/>
      <c r="K244" s="19"/>
      <c r="L244" s="19"/>
      <c r="M244" s="19"/>
      <c r="N244" s="19"/>
      <c r="O244" s="19"/>
      <c r="P244" s="19"/>
    </row>
    <row r="245" spans="1:16">
      <c r="A245" s="18"/>
      <c r="B245" s="19"/>
      <c r="C245" s="19"/>
      <c r="D245" s="19"/>
      <c r="E245" s="19"/>
      <c r="F245" s="19"/>
      <c r="G245" s="19"/>
      <c r="H245" s="19"/>
      <c r="I245" s="19"/>
      <c r="J245" s="19"/>
      <c r="K245" s="19"/>
      <c r="L245" s="19"/>
      <c r="M245" s="19"/>
      <c r="N245" s="19"/>
      <c r="O245" s="19"/>
      <c r="P245" s="19"/>
    </row>
    <row r="246" spans="1:16">
      <c r="A246" s="18"/>
      <c r="B246" s="19"/>
      <c r="C246" s="19"/>
      <c r="D246" s="19"/>
      <c r="E246" s="19"/>
      <c r="F246" s="19"/>
      <c r="G246" s="19"/>
      <c r="H246" s="19"/>
      <c r="I246" s="19"/>
      <c r="J246" s="19"/>
      <c r="K246" s="19"/>
      <c r="L246" s="19"/>
      <c r="M246" s="19"/>
      <c r="N246" s="19"/>
      <c r="O246" s="19"/>
      <c r="P246" s="19"/>
    </row>
    <row r="247" spans="1:16">
      <c r="A247" s="18"/>
      <c r="B247" s="19"/>
      <c r="C247" s="19"/>
      <c r="D247" s="19"/>
      <c r="E247" s="19"/>
      <c r="F247" s="19"/>
      <c r="G247" s="19"/>
      <c r="H247" s="19"/>
      <c r="I247" s="19"/>
      <c r="J247" s="19"/>
      <c r="K247" s="19"/>
      <c r="L247" s="19"/>
      <c r="M247" s="19"/>
      <c r="N247" s="19"/>
      <c r="O247" s="19"/>
      <c r="P247" s="19"/>
    </row>
    <row r="248" spans="1:16">
      <c r="A248" s="18"/>
      <c r="B248" s="19"/>
      <c r="C248" s="19"/>
      <c r="D248" s="19"/>
      <c r="E248" s="19"/>
      <c r="F248" s="19"/>
      <c r="G248" s="19"/>
      <c r="H248" s="19"/>
      <c r="I248" s="19"/>
      <c r="J248" s="19"/>
      <c r="K248" s="19"/>
      <c r="L248" s="19"/>
      <c r="M248" s="19"/>
      <c r="N248" s="19"/>
      <c r="O248" s="19"/>
      <c r="P248" s="19"/>
    </row>
    <row r="249" spans="1:16">
      <c r="A249" s="18"/>
      <c r="B249" s="19"/>
      <c r="C249" s="19"/>
      <c r="D249" s="19"/>
      <c r="E249" s="19"/>
      <c r="F249" s="19"/>
      <c r="G249" s="19"/>
      <c r="H249" s="19"/>
      <c r="I249" s="19"/>
      <c r="J249" s="19"/>
      <c r="K249" s="19"/>
      <c r="L249" s="19"/>
      <c r="M249" s="19"/>
      <c r="N249" s="19"/>
      <c r="O249" s="19"/>
      <c r="P249" s="19"/>
    </row>
    <row r="250" spans="1:16">
      <c r="A250" s="18"/>
      <c r="B250" s="19"/>
      <c r="C250" s="19"/>
      <c r="D250" s="19"/>
      <c r="E250" s="19"/>
      <c r="F250" s="19"/>
      <c r="G250" s="19"/>
      <c r="H250" s="19"/>
      <c r="I250" s="19"/>
      <c r="J250" s="19"/>
      <c r="K250" s="19"/>
      <c r="L250" s="19"/>
      <c r="M250" s="19"/>
      <c r="N250" s="19"/>
      <c r="O250" s="19"/>
      <c r="P250" s="19"/>
    </row>
    <row r="251" spans="1:16">
      <c r="A251" s="18"/>
      <c r="B251" s="19"/>
      <c r="C251" s="19"/>
      <c r="D251" s="19"/>
      <c r="E251" s="19"/>
      <c r="F251" s="19"/>
      <c r="G251" s="19"/>
      <c r="H251" s="19"/>
      <c r="I251" s="19"/>
      <c r="J251" s="19"/>
      <c r="K251" s="19"/>
      <c r="L251" s="19"/>
      <c r="M251" s="19"/>
      <c r="N251" s="19"/>
      <c r="O251" s="19"/>
      <c r="P251" s="19"/>
    </row>
    <row r="252" spans="1:16">
      <c r="A252" s="18"/>
      <c r="B252" s="19"/>
      <c r="C252" s="19"/>
      <c r="D252" s="19"/>
      <c r="E252" s="19"/>
      <c r="F252" s="19"/>
      <c r="G252" s="19"/>
      <c r="H252" s="19"/>
      <c r="I252" s="19"/>
      <c r="J252" s="19"/>
      <c r="K252" s="19"/>
      <c r="L252" s="19"/>
      <c r="M252" s="19"/>
      <c r="N252" s="19"/>
      <c r="O252" s="19"/>
      <c r="P252" s="19"/>
    </row>
    <row r="253" spans="1:16">
      <c r="A253" s="18"/>
      <c r="B253" s="19"/>
      <c r="C253" s="19"/>
      <c r="D253" s="19"/>
      <c r="E253" s="19"/>
      <c r="F253" s="19"/>
      <c r="G253" s="19"/>
      <c r="H253" s="19"/>
      <c r="I253" s="19"/>
      <c r="J253" s="19"/>
      <c r="K253" s="19"/>
      <c r="L253" s="19"/>
      <c r="M253" s="19"/>
      <c r="N253" s="19"/>
      <c r="O253" s="19"/>
      <c r="P253" s="19"/>
    </row>
    <row r="254" spans="1:16">
      <c r="A254" s="18"/>
      <c r="B254" s="19"/>
      <c r="C254" s="19"/>
      <c r="D254" s="19"/>
      <c r="E254" s="19"/>
      <c r="F254" s="19"/>
      <c r="G254" s="19"/>
      <c r="H254" s="19"/>
      <c r="I254" s="19"/>
      <c r="J254" s="19"/>
      <c r="K254" s="19"/>
      <c r="L254" s="19"/>
      <c r="M254" s="19"/>
      <c r="N254" s="19"/>
      <c r="O254" s="19"/>
      <c r="P254" s="19"/>
    </row>
    <row r="255" spans="1:16">
      <c r="A255" s="18"/>
      <c r="B255" s="19"/>
      <c r="C255" s="19"/>
      <c r="D255" s="19"/>
      <c r="E255" s="19"/>
      <c r="F255" s="19"/>
      <c r="G255" s="19"/>
      <c r="H255" s="19"/>
      <c r="I255" s="19"/>
      <c r="J255" s="19"/>
      <c r="K255" s="19"/>
      <c r="L255" s="19"/>
      <c r="M255" s="19"/>
      <c r="N255" s="19"/>
      <c r="O255" s="19"/>
      <c r="P255" s="19"/>
    </row>
    <row r="256" spans="1:16">
      <c r="A256" s="18"/>
      <c r="B256" s="19"/>
      <c r="C256" s="19"/>
      <c r="D256" s="19"/>
      <c r="E256" s="19"/>
      <c r="F256" s="19"/>
      <c r="G256" s="19"/>
      <c r="H256" s="19"/>
      <c r="I256" s="19"/>
      <c r="J256" s="19"/>
      <c r="K256" s="19"/>
      <c r="L256" s="19"/>
      <c r="M256" s="19"/>
      <c r="N256" s="19"/>
      <c r="O256" s="19"/>
      <c r="P256" s="19"/>
    </row>
    <row r="257" spans="1:16">
      <c r="A257" s="18"/>
      <c r="B257" s="19"/>
      <c r="C257" s="19"/>
      <c r="D257" s="19"/>
      <c r="E257" s="19"/>
      <c r="F257" s="19"/>
      <c r="G257" s="19"/>
      <c r="H257" s="19"/>
      <c r="I257" s="19"/>
      <c r="J257" s="19"/>
      <c r="K257" s="19"/>
      <c r="L257" s="19"/>
      <c r="M257" s="19"/>
      <c r="N257" s="19"/>
      <c r="O257" s="19"/>
      <c r="P257" s="19"/>
    </row>
    <row r="258" spans="1:16">
      <c r="A258" s="18"/>
      <c r="B258" s="19"/>
      <c r="C258" s="19"/>
      <c r="D258" s="19"/>
      <c r="E258" s="19"/>
      <c r="F258" s="19"/>
      <c r="G258" s="19"/>
      <c r="H258" s="19"/>
      <c r="I258" s="19"/>
      <c r="J258" s="19"/>
      <c r="K258" s="19"/>
      <c r="L258" s="19"/>
      <c r="M258" s="19"/>
      <c r="N258" s="19"/>
      <c r="O258" s="19"/>
      <c r="P258" s="19"/>
    </row>
    <row r="259" spans="1:16">
      <c r="A259" s="18"/>
      <c r="B259" s="19"/>
      <c r="C259" s="19"/>
      <c r="D259" s="19"/>
      <c r="E259" s="19"/>
      <c r="F259" s="19"/>
      <c r="G259" s="19"/>
      <c r="H259" s="19"/>
      <c r="I259" s="19"/>
      <c r="J259" s="19"/>
      <c r="K259" s="19"/>
      <c r="L259" s="19"/>
      <c r="M259" s="19"/>
      <c r="N259" s="19"/>
      <c r="O259" s="19"/>
      <c r="P259" s="19"/>
    </row>
    <row r="260" spans="1:16">
      <c r="A260" s="18"/>
      <c r="B260" s="19"/>
      <c r="C260" s="19"/>
      <c r="D260" s="19"/>
      <c r="E260" s="19"/>
      <c r="F260" s="19"/>
      <c r="G260" s="19"/>
      <c r="H260" s="19"/>
      <c r="I260" s="19"/>
      <c r="J260" s="19"/>
      <c r="K260" s="19"/>
      <c r="L260" s="19"/>
      <c r="M260" s="19"/>
      <c r="N260" s="19"/>
      <c r="O260" s="19"/>
      <c r="P260" s="19"/>
    </row>
    <row r="261" spans="1:16">
      <c r="A261" s="18"/>
      <c r="B261" s="19"/>
      <c r="C261" s="19"/>
      <c r="D261" s="19"/>
      <c r="E261" s="19"/>
      <c r="F261" s="19"/>
      <c r="G261" s="19"/>
      <c r="H261" s="19"/>
      <c r="I261" s="19"/>
      <c r="J261" s="19"/>
      <c r="K261" s="19"/>
      <c r="L261" s="19"/>
      <c r="M261" s="19"/>
      <c r="N261" s="19"/>
      <c r="O261" s="19"/>
      <c r="P261" s="19"/>
    </row>
    <row r="262" spans="1:16">
      <c r="A262" s="18"/>
      <c r="B262" s="19"/>
      <c r="C262" s="19"/>
      <c r="D262" s="19"/>
      <c r="E262" s="19"/>
      <c r="F262" s="19"/>
      <c r="G262" s="19"/>
      <c r="H262" s="19"/>
      <c r="I262" s="19"/>
      <c r="J262" s="19"/>
      <c r="K262" s="19"/>
      <c r="L262" s="19"/>
      <c r="M262" s="19"/>
      <c r="N262" s="19"/>
      <c r="O262" s="19"/>
      <c r="P262" s="19"/>
    </row>
    <row r="263" spans="1:16">
      <c r="A263" s="18"/>
      <c r="B263" s="19"/>
      <c r="C263" s="19"/>
      <c r="D263" s="19"/>
      <c r="E263" s="19"/>
      <c r="F263" s="19"/>
      <c r="G263" s="19"/>
      <c r="H263" s="19"/>
      <c r="I263" s="19"/>
      <c r="J263" s="19"/>
      <c r="K263" s="19"/>
      <c r="L263" s="19"/>
      <c r="M263" s="19"/>
      <c r="N263" s="19"/>
      <c r="O263" s="19"/>
      <c r="P263" s="19"/>
    </row>
    <row r="264" spans="1:16">
      <c r="A264" s="18"/>
      <c r="B264" s="19"/>
      <c r="C264" s="19"/>
      <c r="D264" s="19"/>
      <c r="E264" s="19"/>
      <c r="F264" s="19"/>
      <c r="G264" s="19"/>
      <c r="H264" s="19"/>
      <c r="I264" s="19"/>
      <c r="J264" s="19"/>
      <c r="K264" s="19"/>
      <c r="L264" s="19"/>
      <c r="M264" s="19"/>
      <c r="N264" s="19"/>
      <c r="O264" s="19"/>
      <c r="P264" s="19"/>
    </row>
    <row r="265" spans="1:16">
      <c r="A265" s="18"/>
      <c r="B265" s="19"/>
      <c r="C265" s="19"/>
      <c r="D265" s="19"/>
      <c r="E265" s="19"/>
      <c r="F265" s="19"/>
      <c r="G265" s="19"/>
      <c r="H265" s="19"/>
      <c r="I265" s="19"/>
      <c r="J265" s="19"/>
      <c r="K265" s="19"/>
      <c r="L265" s="19"/>
      <c r="M265" s="19"/>
      <c r="N265" s="19"/>
      <c r="O265" s="19"/>
      <c r="P265" s="19"/>
    </row>
    <row r="266" spans="1:16">
      <c r="A266" s="18"/>
      <c r="B266" s="19"/>
      <c r="C266" s="19"/>
      <c r="D266" s="19"/>
      <c r="E266" s="19"/>
      <c r="F266" s="19"/>
      <c r="G266" s="19"/>
      <c r="H266" s="19"/>
      <c r="I266" s="19"/>
      <c r="J266" s="19"/>
      <c r="K266" s="19"/>
      <c r="L266" s="19"/>
      <c r="M266" s="19"/>
      <c r="N266" s="19"/>
      <c r="O266" s="19"/>
      <c r="P266" s="19"/>
    </row>
    <row r="267" spans="1:16">
      <c r="A267" s="18"/>
      <c r="B267" s="19"/>
      <c r="C267" s="19"/>
      <c r="D267" s="19"/>
      <c r="E267" s="19"/>
      <c r="F267" s="19"/>
      <c r="G267" s="19"/>
      <c r="H267" s="19"/>
      <c r="I267" s="19"/>
      <c r="J267" s="19"/>
      <c r="K267" s="19"/>
      <c r="L267" s="19"/>
      <c r="M267" s="19"/>
      <c r="N267" s="19"/>
      <c r="O267" s="19"/>
      <c r="P267" s="19"/>
    </row>
    <row r="268" spans="1:16">
      <c r="A268" s="18"/>
      <c r="B268" s="19"/>
      <c r="C268" s="19"/>
      <c r="D268" s="19"/>
      <c r="E268" s="19"/>
      <c r="F268" s="19"/>
      <c r="G268" s="19"/>
      <c r="H268" s="19"/>
      <c r="I268" s="19"/>
      <c r="J268" s="19"/>
      <c r="K268" s="19"/>
      <c r="L268" s="19"/>
      <c r="M268" s="19"/>
      <c r="N268" s="19"/>
      <c r="O268" s="19"/>
      <c r="P268" s="19"/>
    </row>
    <row r="269" spans="1:16">
      <c r="A269" s="18"/>
      <c r="B269" s="19"/>
      <c r="C269" s="19"/>
      <c r="D269" s="19"/>
      <c r="E269" s="19"/>
      <c r="F269" s="19"/>
      <c r="G269" s="19"/>
      <c r="H269" s="19"/>
      <c r="I269" s="19"/>
      <c r="J269" s="19"/>
      <c r="K269" s="19"/>
      <c r="L269" s="19"/>
      <c r="M269" s="19"/>
      <c r="N269" s="19"/>
      <c r="O269" s="19"/>
      <c r="P269" s="19"/>
    </row>
    <row r="270" spans="1:16">
      <c r="A270" s="18"/>
      <c r="B270" s="19"/>
      <c r="C270" s="19"/>
      <c r="D270" s="19"/>
      <c r="E270" s="19"/>
      <c r="F270" s="19"/>
      <c r="G270" s="19"/>
      <c r="H270" s="19"/>
      <c r="I270" s="19"/>
      <c r="J270" s="19"/>
      <c r="K270" s="19"/>
      <c r="L270" s="19"/>
      <c r="M270" s="19"/>
      <c r="N270" s="19"/>
      <c r="O270" s="19"/>
      <c r="P270" s="19"/>
    </row>
    <row r="271" spans="1:16">
      <c r="A271" s="18"/>
      <c r="B271" s="19"/>
      <c r="C271" s="19"/>
      <c r="D271" s="19"/>
      <c r="E271" s="19"/>
      <c r="F271" s="19"/>
      <c r="G271" s="19"/>
      <c r="H271" s="19"/>
      <c r="I271" s="19"/>
      <c r="J271" s="19"/>
      <c r="K271" s="19"/>
      <c r="L271" s="19"/>
      <c r="M271" s="19"/>
      <c r="N271" s="19"/>
      <c r="O271" s="19"/>
      <c r="P271" s="19"/>
    </row>
    <row r="272" spans="1:16">
      <c r="A272" s="18"/>
      <c r="B272" s="19"/>
      <c r="C272" s="19"/>
      <c r="D272" s="19"/>
      <c r="E272" s="19"/>
      <c r="F272" s="19"/>
      <c r="G272" s="19"/>
      <c r="H272" s="19"/>
      <c r="I272" s="19"/>
      <c r="J272" s="19"/>
      <c r="K272" s="19"/>
      <c r="L272" s="19"/>
      <c r="M272" s="19"/>
      <c r="N272" s="19"/>
      <c r="O272" s="19"/>
      <c r="P272" s="19"/>
    </row>
    <row r="273" spans="1:16">
      <c r="A273" s="18"/>
      <c r="B273" s="19"/>
      <c r="C273" s="19"/>
      <c r="D273" s="19"/>
      <c r="E273" s="19"/>
      <c r="F273" s="19"/>
      <c r="G273" s="19"/>
      <c r="H273" s="19"/>
      <c r="I273" s="19"/>
      <c r="J273" s="19"/>
      <c r="K273" s="19"/>
      <c r="L273" s="19"/>
      <c r="M273" s="19"/>
      <c r="N273" s="19"/>
      <c r="O273" s="19"/>
      <c r="P273" s="19"/>
    </row>
    <row r="274" spans="1:16">
      <c r="A274" s="18"/>
      <c r="B274" s="19"/>
      <c r="C274" s="19"/>
      <c r="D274" s="19"/>
      <c r="E274" s="19"/>
      <c r="F274" s="19"/>
      <c r="G274" s="19"/>
      <c r="H274" s="19"/>
      <c r="I274" s="19"/>
      <c r="J274" s="19"/>
      <c r="K274" s="19"/>
      <c r="L274" s="19"/>
      <c r="M274" s="19"/>
      <c r="N274" s="19"/>
      <c r="O274" s="19"/>
      <c r="P274" s="19"/>
    </row>
    <row r="275" spans="1:16">
      <c r="A275" s="18"/>
      <c r="B275" s="19"/>
      <c r="C275" s="19"/>
      <c r="D275" s="19"/>
      <c r="E275" s="19"/>
      <c r="F275" s="19"/>
      <c r="G275" s="19"/>
      <c r="H275" s="19"/>
      <c r="I275" s="19"/>
      <c r="J275" s="19"/>
      <c r="K275" s="19"/>
      <c r="L275" s="19"/>
      <c r="M275" s="19"/>
      <c r="N275" s="19"/>
      <c r="O275" s="19"/>
      <c r="P275" s="19"/>
    </row>
    <row r="276" spans="1:16">
      <c r="A276" s="18"/>
      <c r="B276" s="19"/>
      <c r="C276" s="19"/>
      <c r="D276" s="19"/>
      <c r="E276" s="19"/>
      <c r="F276" s="19"/>
      <c r="G276" s="19"/>
      <c r="H276" s="19"/>
      <c r="I276" s="19"/>
      <c r="J276" s="19"/>
      <c r="K276" s="19"/>
      <c r="L276" s="19"/>
      <c r="M276" s="19"/>
      <c r="N276" s="19"/>
      <c r="O276" s="19"/>
      <c r="P276" s="19"/>
    </row>
    <row r="277" spans="1:16">
      <c r="A277" s="18"/>
      <c r="B277" s="19"/>
      <c r="C277" s="19"/>
      <c r="D277" s="19"/>
      <c r="E277" s="19"/>
      <c r="F277" s="19"/>
      <c r="G277" s="19"/>
      <c r="H277" s="19"/>
      <c r="I277" s="19"/>
      <c r="J277" s="19"/>
      <c r="K277" s="19"/>
      <c r="L277" s="19"/>
      <c r="M277" s="19"/>
      <c r="N277" s="19"/>
      <c r="O277" s="19"/>
      <c r="P277" s="19"/>
    </row>
    <row r="278" spans="1:16">
      <c r="A278" s="18"/>
      <c r="B278" s="19"/>
      <c r="C278" s="19"/>
      <c r="D278" s="19"/>
      <c r="E278" s="19"/>
      <c r="F278" s="19"/>
      <c r="G278" s="19"/>
      <c r="H278" s="19"/>
      <c r="I278" s="19"/>
      <c r="J278" s="19"/>
      <c r="K278" s="19"/>
      <c r="L278" s="19"/>
      <c r="M278" s="19"/>
      <c r="N278" s="19"/>
      <c r="O278" s="19"/>
      <c r="P278" s="19"/>
    </row>
    <row r="279" spans="1:16">
      <c r="A279" s="18"/>
      <c r="B279" s="19"/>
      <c r="C279" s="19"/>
      <c r="D279" s="19"/>
      <c r="E279" s="19"/>
      <c r="F279" s="19"/>
      <c r="G279" s="19"/>
      <c r="H279" s="19"/>
      <c r="I279" s="19"/>
      <c r="J279" s="19"/>
      <c r="K279" s="19"/>
      <c r="L279" s="19"/>
      <c r="M279" s="19"/>
      <c r="N279" s="19"/>
      <c r="O279" s="19"/>
      <c r="P279" s="19"/>
    </row>
    <row r="280" spans="1:16">
      <c r="A280" s="18"/>
      <c r="B280" s="19"/>
      <c r="C280" s="19"/>
      <c r="D280" s="19"/>
      <c r="E280" s="19"/>
      <c r="F280" s="19"/>
      <c r="G280" s="19"/>
      <c r="H280" s="19"/>
      <c r="I280" s="19"/>
      <c r="J280" s="19"/>
      <c r="K280" s="19"/>
      <c r="L280" s="19"/>
      <c r="M280" s="19"/>
      <c r="N280" s="19"/>
      <c r="O280" s="19"/>
      <c r="P280" s="19"/>
    </row>
    <row r="281" spans="1:16">
      <c r="A281" s="18"/>
      <c r="B281" s="19"/>
      <c r="C281" s="19"/>
      <c r="D281" s="19"/>
      <c r="E281" s="19"/>
      <c r="F281" s="19"/>
      <c r="G281" s="19"/>
      <c r="H281" s="19"/>
      <c r="I281" s="19"/>
      <c r="J281" s="19"/>
      <c r="K281" s="19"/>
      <c r="L281" s="19"/>
      <c r="M281" s="19"/>
      <c r="N281" s="19"/>
      <c r="O281" s="19"/>
      <c r="P281" s="19"/>
    </row>
    <row r="282" spans="1:16">
      <c r="A282" s="18"/>
      <c r="B282" s="19"/>
      <c r="C282" s="19"/>
      <c r="D282" s="19"/>
      <c r="E282" s="19"/>
      <c r="F282" s="19"/>
      <c r="G282" s="19"/>
      <c r="H282" s="19"/>
      <c r="I282" s="19"/>
      <c r="J282" s="19"/>
      <c r="K282" s="19"/>
      <c r="L282" s="19"/>
      <c r="M282" s="19"/>
      <c r="N282" s="19"/>
      <c r="O282" s="19"/>
      <c r="P282" s="19"/>
    </row>
    <row r="283" spans="1:16">
      <c r="A283" s="18"/>
      <c r="B283" s="19"/>
      <c r="C283" s="19"/>
      <c r="D283" s="19"/>
      <c r="E283" s="19"/>
      <c r="F283" s="19"/>
      <c r="G283" s="19"/>
      <c r="H283" s="19"/>
      <c r="I283" s="19"/>
      <c r="J283" s="19"/>
      <c r="K283" s="19"/>
      <c r="L283" s="19"/>
      <c r="M283" s="19"/>
      <c r="N283" s="19"/>
      <c r="O283" s="19"/>
      <c r="P283" s="19"/>
    </row>
    <row r="284" spans="1:16">
      <c r="A284" s="18"/>
      <c r="B284" s="19"/>
      <c r="C284" s="19"/>
      <c r="D284" s="19"/>
      <c r="E284" s="19"/>
      <c r="F284" s="19"/>
      <c r="G284" s="19"/>
      <c r="H284" s="19"/>
      <c r="I284" s="19"/>
      <c r="J284" s="19"/>
      <c r="K284" s="19"/>
      <c r="L284" s="19"/>
      <c r="M284" s="19"/>
      <c r="N284" s="19"/>
      <c r="O284" s="19"/>
      <c r="P284" s="19"/>
    </row>
    <row r="285" spans="1:16">
      <c r="A285" s="18"/>
      <c r="B285" s="19"/>
      <c r="C285" s="19"/>
      <c r="D285" s="19"/>
      <c r="E285" s="19"/>
      <c r="F285" s="19"/>
      <c r="G285" s="19"/>
      <c r="H285" s="19"/>
      <c r="I285" s="19"/>
      <c r="J285" s="19"/>
      <c r="K285" s="19"/>
      <c r="L285" s="19"/>
      <c r="M285" s="19"/>
      <c r="N285" s="19"/>
      <c r="O285" s="19"/>
      <c r="P285" s="19"/>
    </row>
    <row r="286" spans="1:16">
      <c r="A286" s="18"/>
      <c r="B286" s="19"/>
      <c r="C286" s="19"/>
      <c r="D286" s="19"/>
      <c r="E286" s="19"/>
      <c r="F286" s="19"/>
      <c r="G286" s="19"/>
      <c r="H286" s="19"/>
      <c r="I286" s="19"/>
      <c r="J286" s="19"/>
      <c r="K286" s="19"/>
      <c r="L286" s="19"/>
      <c r="M286" s="19"/>
      <c r="N286" s="19"/>
      <c r="O286" s="19"/>
      <c r="P286" s="19"/>
    </row>
    <row r="287" spans="1:16">
      <c r="A287" s="18"/>
      <c r="B287" s="19"/>
      <c r="C287" s="19"/>
      <c r="D287" s="19"/>
      <c r="E287" s="19"/>
      <c r="F287" s="19"/>
      <c r="G287" s="19"/>
      <c r="H287" s="19"/>
      <c r="I287" s="19"/>
      <c r="J287" s="19"/>
      <c r="K287" s="19"/>
      <c r="L287" s="19"/>
      <c r="M287" s="19"/>
      <c r="N287" s="19"/>
      <c r="O287" s="19"/>
      <c r="P287" s="19"/>
    </row>
    <row r="288" spans="1:16">
      <c r="A288" s="18"/>
      <c r="B288" s="19"/>
      <c r="C288" s="19"/>
      <c r="D288" s="19"/>
      <c r="E288" s="19"/>
      <c r="F288" s="19"/>
      <c r="G288" s="19"/>
      <c r="H288" s="19"/>
      <c r="I288" s="19"/>
      <c r="J288" s="19"/>
      <c r="K288" s="19"/>
      <c r="L288" s="19"/>
      <c r="M288" s="19"/>
      <c r="N288" s="19"/>
      <c r="O288" s="19"/>
      <c r="P288" s="19"/>
    </row>
    <row r="289" spans="1:16">
      <c r="A289" s="18"/>
      <c r="B289" s="19"/>
      <c r="C289" s="19"/>
      <c r="D289" s="19"/>
      <c r="E289" s="19"/>
      <c r="F289" s="19"/>
      <c r="G289" s="19"/>
      <c r="H289" s="19"/>
      <c r="I289" s="19"/>
      <c r="J289" s="19"/>
      <c r="K289" s="19"/>
      <c r="L289" s="19"/>
      <c r="M289" s="19"/>
      <c r="N289" s="19"/>
      <c r="O289" s="19"/>
      <c r="P289" s="19"/>
    </row>
    <row r="290" spans="1:16">
      <c r="A290" s="18"/>
      <c r="B290" s="19"/>
      <c r="C290" s="19"/>
      <c r="D290" s="19"/>
      <c r="E290" s="19"/>
      <c r="F290" s="19"/>
      <c r="G290" s="19"/>
      <c r="H290" s="19"/>
      <c r="I290" s="19"/>
      <c r="J290" s="19"/>
      <c r="K290" s="19"/>
      <c r="L290" s="19"/>
      <c r="M290" s="19"/>
      <c r="N290" s="19"/>
      <c r="O290" s="19"/>
      <c r="P290" s="19"/>
    </row>
    <row r="291" spans="1:16">
      <c r="A291" s="18"/>
      <c r="B291" s="19"/>
      <c r="C291" s="19"/>
      <c r="D291" s="19"/>
      <c r="E291" s="19"/>
      <c r="F291" s="19"/>
      <c r="G291" s="19"/>
      <c r="H291" s="19"/>
      <c r="I291" s="19"/>
      <c r="J291" s="19"/>
      <c r="K291" s="19"/>
      <c r="L291" s="19"/>
      <c r="M291" s="19"/>
      <c r="N291" s="19"/>
      <c r="O291" s="19"/>
      <c r="P291" s="19"/>
    </row>
    <row r="292" spans="1:16">
      <c r="A292" s="18"/>
      <c r="B292" s="19"/>
      <c r="C292" s="19"/>
      <c r="D292" s="19"/>
      <c r="E292" s="19"/>
      <c r="F292" s="19"/>
      <c r="G292" s="19"/>
      <c r="H292" s="19"/>
      <c r="I292" s="19"/>
      <c r="J292" s="19"/>
      <c r="K292" s="19"/>
      <c r="L292" s="19"/>
      <c r="M292" s="19"/>
      <c r="N292" s="19"/>
      <c r="O292" s="19"/>
      <c r="P292" s="19"/>
    </row>
    <row r="293" spans="1:16">
      <c r="A293" s="18"/>
      <c r="B293" s="19"/>
      <c r="C293" s="19"/>
      <c r="D293" s="19"/>
      <c r="E293" s="19"/>
      <c r="F293" s="19"/>
      <c r="G293" s="19"/>
      <c r="H293" s="19"/>
      <c r="I293" s="19"/>
      <c r="J293" s="19"/>
      <c r="K293" s="19"/>
      <c r="L293" s="19"/>
      <c r="M293" s="19"/>
      <c r="N293" s="19"/>
      <c r="O293" s="19"/>
      <c r="P293" s="19"/>
    </row>
    <row r="294" spans="1:16">
      <c r="A294" s="18"/>
      <c r="B294" s="19"/>
      <c r="C294" s="19"/>
      <c r="D294" s="19"/>
      <c r="E294" s="19"/>
      <c r="F294" s="19"/>
      <c r="G294" s="19"/>
      <c r="H294" s="19"/>
      <c r="I294" s="19"/>
      <c r="J294" s="19"/>
      <c r="K294" s="19"/>
      <c r="L294" s="19"/>
      <c r="M294" s="19"/>
      <c r="N294" s="19"/>
      <c r="O294" s="19"/>
      <c r="P294" s="19"/>
    </row>
    <row r="295" spans="1:16">
      <c r="A295" s="18"/>
      <c r="B295" s="19"/>
      <c r="C295" s="19"/>
      <c r="D295" s="19"/>
      <c r="E295" s="19"/>
      <c r="F295" s="19"/>
      <c r="G295" s="19"/>
      <c r="H295" s="19"/>
      <c r="I295" s="19"/>
      <c r="J295" s="19"/>
      <c r="K295" s="19"/>
      <c r="L295" s="19"/>
      <c r="M295" s="19"/>
      <c r="N295" s="19"/>
      <c r="O295" s="19"/>
      <c r="P295" s="19"/>
    </row>
    <row r="296" spans="1:16">
      <c r="A296" s="18"/>
      <c r="B296" s="19"/>
      <c r="C296" s="19"/>
      <c r="D296" s="19"/>
      <c r="E296" s="19"/>
      <c r="F296" s="19"/>
      <c r="G296" s="19"/>
      <c r="H296" s="19"/>
      <c r="I296" s="19"/>
      <c r="J296" s="19"/>
      <c r="K296" s="19"/>
      <c r="L296" s="19"/>
      <c r="M296" s="19"/>
      <c r="N296" s="19"/>
      <c r="O296" s="19"/>
      <c r="P296" s="19"/>
    </row>
    <row r="297" spans="1:16">
      <c r="A297" s="18"/>
      <c r="B297" s="19"/>
      <c r="C297" s="19"/>
      <c r="D297" s="19"/>
      <c r="E297" s="19"/>
      <c r="F297" s="19"/>
      <c r="G297" s="19"/>
      <c r="H297" s="19"/>
      <c r="I297" s="19"/>
      <c r="J297" s="19"/>
      <c r="K297" s="19"/>
      <c r="L297" s="19"/>
      <c r="M297" s="19"/>
      <c r="N297" s="19"/>
      <c r="O297" s="19"/>
      <c r="P297" s="19"/>
    </row>
    <row r="298" spans="1:16">
      <c r="A298" s="18"/>
      <c r="B298" s="19"/>
      <c r="C298" s="19"/>
      <c r="D298" s="19"/>
      <c r="E298" s="19"/>
      <c r="F298" s="19"/>
      <c r="G298" s="19"/>
      <c r="H298" s="19"/>
      <c r="I298" s="19"/>
      <c r="J298" s="19"/>
      <c r="K298" s="19"/>
      <c r="L298" s="19"/>
      <c r="M298" s="19"/>
      <c r="N298" s="19"/>
      <c r="O298" s="19"/>
      <c r="P298" s="19"/>
    </row>
    <row r="299" spans="1:16">
      <c r="A299" s="18"/>
      <c r="B299" s="19"/>
      <c r="C299" s="19"/>
      <c r="D299" s="19"/>
      <c r="E299" s="19"/>
      <c r="F299" s="19"/>
      <c r="G299" s="19"/>
      <c r="H299" s="19"/>
      <c r="I299" s="19"/>
      <c r="J299" s="19"/>
      <c r="K299" s="19"/>
      <c r="L299" s="19"/>
      <c r="M299" s="19"/>
      <c r="N299" s="19"/>
      <c r="O299" s="19"/>
      <c r="P299" s="19"/>
    </row>
    <row r="300" spans="1:16">
      <c r="A300" s="18"/>
      <c r="B300" s="19"/>
      <c r="C300" s="19"/>
      <c r="D300" s="19"/>
      <c r="E300" s="19"/>
      <c r="F300" s="19"/>
      <c r="G300" s="19"/>
      <c r="H300" s="19"/>
      <c r="I300" s="19"/>
      <c r="J300" s="19"/>
      <c r="K300" s="19"/>
      <c r="L300" s="19"/>
      <c r="M300" s="19"/>
      <c r="N300" s="19"/>
      <c r="O300" s="19"/>
      <c r="P300" s="19"/>
    </row>
    <row r="301" spans="1:16">
      <c r="A301" s="18"/>
      <c r="B301" s="19"/>
      <c r="C301" s="19"/>
      <c r="D301" s="19"/>
      <c r="E301" s="19"/>
      <c r="F301" s="19"/>
      <c r="G301" s="19"/>
      <c r="H301" s="19"/>
      <c r="I301" s="19"/>
      <c r="J301" s="19"/>
      <c r="K301" s="19"/>
      <c r="L301" s="19"/>
      <c r="M301" s="19"/>
      <c r="N301" s="19"/>
      <c r="O301" s="19"/>
      <c r="P301" s="19"/>
    </row>
    <row r="302" spans="1:16">
      <c r="A302" s="18"/>
      <c r="B302" s="19"/>
      <c r="C302" s="19"/>
      <c r="D302" s="19"/>
      <c r="E302" s="19"/>
      <c r="F302" s="19"/>
      <c r="G302" s="19"/>
      <c r="H302" s="19"/>
      <c r="I302" s="19"/>
      <c r="J302" s="19"/>
      <c r="K302" s="19"/>
      <c r="L302" s="19"/>
      <c r="M302" s="19"/>
      <c r="N302" s="19"/>
      <c r="O302" s="19"/>
      <c r="P302" s="19"/>
    </row>
    <row r="303" spans="1:16">
      <c r="A303" s="18"/>
      <c r="B303" s="19"/>
      <c r="C303" s="19"/>
      <c r="D303" s="19"/>
      <c r="E303" s="19"/>
      <c r="F303" s="19"/>
      <c r="G303" s="19"/>
      <c r="H303" s="19"/>
      <c r="I303" s="19"/>
      <c r="J303" s="19"/>
      <c r="K303" s="19"/>
      <c r="L303" s="19"/>
      <c r="M303" s="19"/>
      <c r="N303" s="19"/>
      <c r="O303" s="19"/>
      <c r="P303" s="19"/>
    </row>
    <row r="304" spans="1:16">
      <c r="A304" s="18"/>
      <c r="B304" s="19"/>
      <c r="C304" s="19"/>
      <c r="D304" s="19"/>
      <c r="E304" s="19"/>
      <c r="F304" s="19"/>
      <c r="G304" s="19"/>
      <c r="H304" s="19"/>
      <c r="I304" s="19"/>
      <c r="J304" s="19"/>
      <c r="K304" s="19"/>
      <c r="L304" s="19"/>
      <c r="M304" s="19"/>
      <c r="N304" s="19"/>
      <c r="O304" s="19"/>
      <c r="P304" s="19"/>
    </row>
    <row r="305" spans="1:16">
      <c r="A305" s="18"/>
      <c r="B305" s="19"/>
      <c r="C305" s="19"/>
      <c r="D305" s="19"/>
      <c r="E305" s="19"/>
      <c r="F305" s="19"/>
      <c r="G305" s="19"/>
      <c r="H305" s="19"/>
      <c r="I305" s="19"/>
      <c r="J305" s="19"/>
      <c r="K305" s="19"/>
      <c r="L305" s="19"/>
      <c r="M305" s="19"/>
      <c r="N305" s="19"/>
      <c r="O305" s="19"/>
      <c r="P305" s="19"/>
    </row>
    <row r="306" spans="1:16">
      <c r="A306" s="18"/>
      <c r="B306" s="19"/>
      <c r="C306" s="19"/>
      <c r="D306" s="19"/>
      <c r="E306" s="19"/>
      <c r="F306" s="19"/>
      <c r="G306" s="19"/>
      <c r="H306" s="19"/>
      <c r="I306" s="19"/>
      <c r="J306" s="19"/>
      <c r="K306" s="19"/>
      <c r="L306" s="19"/>
      <c r="M306" s="19"/>
      <c r="N306" s="19"/>
      <c r="O306" s="19"/>
      <c r="P306" s="19"/>
    </row>
    <row r="307" spans="1:16">
      <c r="A307" s="18"/>
      <c r="B307" s="19"/>
      <c r="C307" s="19"/>
      <c r="D307" s="19"/>
      <c r="E307" s="19"/>
      <c r="F307" s="19"/>
      <c r="G307" s="19"/>
      <c r="H307" s="19"/>
      <c r="I307" s="19"/>
      <c r="J307" s="19"/>
      <c r="K307" s="19"/>
      <c r="L307" s="19"/>
      <c r="M307" s="19"/>
      <c r="N307" s="19"/>
      <c r="O307" s="19"/>
      <c r="P307" s="19"/>
    </row>
    <row r="308" spans="1:16">
      <c r="A308" s="18"/>
      <c r="B308" s="19"/>
      <c r="C308" s="19"/>
      <c r="D308" s="19"/>
      <c r="E308" s="19"/>
      <c r="F308" s="19"/>
      <c r="G308" s="19"/>
      <c r="H308" s="19"/>
      <c r="I308" s="19"/>
      <c r="J308" s="19"/>
      <c r="K308" s="19"/>
      <c r="L308" s="19"/>
      <c r="M308" s="19"/>
      <c r="N308" s="19"/>
      <c r="O308" s="19"/>
      <c r="P308" s="19"/>
    </row>
    <row r="309" spans="1:16">
      <c r="A309" s="18"/>
      <c r="B309" s="19"/>
      <c r="C309" s="19"/>
      <c r="D309" s="19"/>
      <c r="E309" s="19"/>
      <c r="F309" s="19"/>
      <c r="G309" s="19"/>
      <c r="H309" s="19"/>
      <c r="I309" s="19"/>
      <c r="J309" s="19"/>
      <c r="K309" s="19"/>
      <c r="L309" s="19"/>
      <c r="M309" s="19"/>
      <c r="N309" s="19"/>
      <c r="O309" s="19"/>
      <c r="P309" s="19"/>
    </row>
    <row r="310" spans="1:16">
      <c r="A310" s="18"/>
      <c r="B310" s="19"/>
      <c r="C310" s="19"/>
      <c r="D310" s="19"/>
      <c r="E310" s="19"/>
      <c r="F310" s="19"/>
      <c r="G310" s="19"/>
      <c r="H310" s="19"/>
      <c r="I310" s="19"/>
      <c r="J310" s="19"/>
      <c r="K310" s="19"/>
      <c r="L310" s="19"/>
      <c r="M310" s="19"/>
      <c r="N310" s="19"/>
      <c r="O310" s="19"/>
      <c r="P310" s="19"/>
    </row>
    <row r="311" spans="1:16">
      <c r="A311" s="18"/>
      <c r="B311" s="19"/>
      <c r="C311" s="19"/>
      <c r="D311" s="19"/>
      <c r="E311" s="19"/>
      <c r="F311" s="19"/>
      <c r="G311" s="19"/>
      <c r="H311" s="19"/>
      <c r="I311" s="19"/>
      <c r="J311" s="19"/>
      <c r="K311" s="19"/>
      <c r="L311" s="19"/>
      <c r="M311" s="19"/>
      <c r="N311" s="19"/>
      <c r="O311" s="19"/>
      <c r="P311" s="19"/>
    </row>
    <row r="312" spans="1:16">
      <c r="A312" s="18"/>
      <c r="B312" s="19"/>
      <c r="C312" s="19"/>
      <c r="D312" s="19"/>
      <c r="E312" s="19"/>
      <c r="F312" s="19"/>
      <c r="G312" s="19"/>
      <c r="H312" s="19"/>
      <c r="I312" s="19"/>
      <c r="J312" s="19"/>
      <c r="K312" s="19"/>
      <c r="L312" s="19"/>
      <c r="M312" s="19"/>
      <c r="N312" s="19"/>
      <c r="O312" s="19"/>
      <c r="P312" s="19"/>
    </row>
    <row r="313" spans="1:16">
      <c r="A313" s="18"/>
      <c r="B313" s="19"/>
      <c r="C313" s="19"/>
      <c r="D313" s="19"/>
      <c r="E313" s="19"/>
      <c r="F313" s="19"/>
      <c r="G313" s="19"/>
      <c r="H313" s="19"/>
      <c r="I313" s="19"/>
      <c r="J313" s="19"/>
      <c r="K313" s="19"/>
      <c r="L313" s="19"/>
      <c r="M313" s="19"/>
      <c r="N313" s="19"/>
      <c r="O313" s="19"/>
      <c r="P313" s="19"/>
    </row>
    <row r="314" spans="1:16">
      <c r="A314" s="18"/>
      <c r="B314" s="19"/>
      <c r="C314" s="19"/>
      <c r="D314" s="19"/>
      <c r="E314" s="19"/>
      <c r="F314" s="19"/>
      <c r="G314" s="19"/>
      <c r="H314" s="19"/>
      <c r="I314" s="19"/>
      <c r="J314" s="19"/>
      <c r="K314" s="19"/>
      <c r="L314" s="19"/>
      <c r="M314" s="19"/>
      <c r="N314" s="19"/>
      <c r="O314" s="19"/>
      <c r="P314" s="19"/>
    </row>
    <row r="315" spans="1:16">
      <c r="A315" s="18"/>
      <c r="B315" s="19"/>
      <c r="C315" s="19"/>
      <c r="D315" s="19"/>
      <c r="E315" s="19"/>
      <c r="F315" s="19"/>
      <c r="G315" s="19"/>
      <c r="H315" s="19"/>
      <c r="I315" s="19"/>
      <c r="J315" s="19"/>
      <c r="K315" s="19"/>
      <c r="L315" s="19"/>
      <c r="M315" s="19"/>
      <c r="N315" s="19"/>
      <c r="O315" s="19"/>
      <c r="P315" s="19"/>
    </row>
    <row r="316" spans="1:16">
      <c r="A316" s="18"/>
      <c r="B316" s="19"/>
      <c r="C316" s="19"/>
      <c r="D316" s="19"/>
      <c r="E316" s="19"/>
      <c r="F316" s="19"/>
      <c r="G316" s="19"/>
      <c r="H316" s="19"/>
      <c r="I316" s="19"/>
      <c r="J316" s="19"/>
      <c r="K316" s="19"/>
      <c r="L316" s="19"/>
      <c r="M316" s="19"/>
      <c r="N316" s="19"/>
      <c r="O316" s="19"/>
      <c r="P316" s="19"/>
    </row>
    <row r="317" spans="1:16">
      <c r="A317" s="18"/>
      <c r="B317" s="19"/>
      <c r="C317" s="19"/>
      <c r="D317" s="19"/>
      <c r="E317" s="19"/>
      <c r="F317" s="19"/>
      <c r="G317" s="19"/>
      <c r="H317" s="19"/>
      <c r="I317" s="19"/>
      <c r="J317" s="19"/>
      <c r="K317" s="19"/>
      <c r="L317" s="19"/>
      <c r="M317" s="19"/>
      <c r="N317" s="19"/>
      <c r="O317" s="19"/>
      <c r="P317" s="19"/>
    </row>
    <row r="318" spans="1:16">
      <c r="A318" s="18"/>
      <c r="B318" s="19"/>
      <c r="C318" s="19"/>
      <c r="D318" s="19"/>
      <c r="E318" s="19"/>
      <c r="F318" s="19"/>
      <c r="G318" s="19"/>
      <c r="H318" s="19"/>
      <c r="I318" s="19"/>
      <c r="J318" s="19"/>
      <c r="K318" s="19"/>
      <c r="L318" s="19"/>
      <c r="M318" s="19"/>
      <c r="N318" s="19"/>
      <c r="O318" s="19"/>
      <c r="P318" s="19"/>
    </row>
    <row r="319" spans="1:16">
      <c r="A319" s="18"/>
      <c r="B319" s="19"/>
      <c r="C319" s="19"/>
      <c r="D319" s="19"/>
      <c r="E319" s="19"/>
      <c r="F319" s="19"/>
      <c r="G319" s="19"/>
      <c r="H319" s="19"/>
      <c r="I319" s="19"/>
      <c r="J319" s="19"/>
      <c r="K319" s="19"/>
      <c r="L319" s="19"/>
      <c r="M319" s="19"/>
      <c r="N319" s="19"/>
      <c r="O319" s="19"/>
      <c r="P319" s="19"/>
    </row>
    <row r="320" spans="1:16">
      <c r="A320" s="18"/>
      <c r="B320" s="19"/>
      <c r="C320" s="19"/>
      <c r="D320" s="19"/>
      <c r="E320" s="19"/>
      <c r="F320" s="19"/>
      <c r="G320" s="19"/>
      <c r="H320" s="19"/>
      <c r="I320" s="19"/>
      <c r="J320" s="19"/>
      <c r="K320" s="19"/>
      <c r="L320" s="19"/>
      <c r="M320" s="19"/>
      <c r="N320" s="19"/>
      <c r="O320" s="19"/>
      <c r="P320" s="19"/>
    </row>
    <row r="321" spans="1:16">
      <c r="A321" s="18"/>
      <c r="B321" s="19"/>
      <c r="C321" s="19"/>
      <c r="D321" s="19"/>
      <c r="E321" s="19"/>
      <c r="F321" s="19"/>
      <c r="G321" s="19"/>
      <c r="H321" s="19"/>
      <c r="I321" s="19"/>
      <c r="J321" s="19"/>
      <c r="K321" s="19"/>
      <c r="L321" s="19"/>
      <c r="M321" s="19"/>
      <c r="N321" s="19"/>
      <c r="O321" s="19"/>
      <c r="P321" s="19"/>
    </row>
    <row r="322" spans="1:16">
      <c r="A322" s="18"/>
      <c r="B322" s="19"/>
      <c r="C322" s="19"/>
      <c r="D322" s="19"/>
      <c r="E322" s="19"/>
      <c r="F322" s="19"/>
      <c r="G322" s="19"/>
      <c r="H322" s="19"/>
      <c r="I322" s="19"/>
      <c r="J322" s="19"/>
      <c r="K322" s="19"/>
      <c r="L322" s="19"/>
      <c r="M322" s="19"/>
      <c r="N322" s="19"/>
      <c r="O322" s="19"/>
      <c r="P322" s="19"/>
    </row>
    <row r="323" spans="1:16">
      <c r="A323" s="18"/>
      <c r="B323" s="19"/>
      <c r="C323" s="19"/>
      <c r="D323" s="19"/>
      <c r="E323" s="19"/>
      <c r="F323" s="19"/>
      <c r="G323" s="19"/>
      <c r="H323" s="19"/>
      <c r="I323" s="19"/>
      <c r="J323" s="19"/>
      <c r="K323" s="19"/>
      <c r="L323" s="19"/>
      <c r="M323" s="19"/>
      <c r="N323" s="19"/>
      <c r="O323" s="19"/>
      <c r="P323" s="19"/>
    </row>
    <row r="324" spans="1:16">
      <c r="A324" s="18"/>
      <c r="B324" s="19"/>
      <c r="C324" s="19"/>
      <c r="D324" s="19"/>
      <c r="E324" s="19"/>
      <c r="F324" s="19"/>
      <c r="G324" s="19"/>
      <c r="H324" s="19"/>
      <c r="I324" s="19"/>
      <c r="J324" s="19"/>
      <c r="K324" s="19"/>
      <c r="L324" s="19"/>
      <c r="M324" s="19"/>
      <c r="N324" s="19"/>
      <c r="O324" s="19"/>
      <c r="P324" s="19"/>
    </row>
    <row r="325" spans="1:16">
      <c r="A325" s="18"/>
      <c r="B325" s="19"/>
      <c r="C325" s="19"/>
      <c r="D325" s="19"/>
      <c r="E325" s="19"/>
      <c r="F325" s="19"/>
      <c r="G325" s="19"/>
      <c r="H325" s="19"/>
      <c r="I325" s="19"/>
      <c r="J325" s="19"/>
      <c r="K325" s="19"/>
      <c r="L325" s="19"/>
      <c r="M325" s="19"/>
      <c r="N325" s="19"/>
      <c r="O325" s="19"/>
      <c r="P325" s="19"/>
    </row>
    <row r="326" spans="1:16">
      <c r="A326" s="18"/>
      <c r="B326" s="19"/>
      <c r="C326" s="19"/>
      <c r="D326" s="19"/>
      <c r="E326" s="19"/>
      <c r="F326" s="19"/>
      <c r="G326" s="19"/>
      <c r="H326" s="19"/>
      <c r="I326" s="19"/>
      <c r="J326" s="19"/>
      <c r="K326" s="19"/>
      <c r="L326" s="19"/>
      <c r="M326" s="19"/>
      <c r="N326" s="19"/>
      <c r="O326" s="19"/>
      <c r="P326" s="19"/>
    </row>
    <row r="327" spans="1:16">
      <c r="A327" s="18"/>
      <c r="B327" s="19"/>
      <c r="C327" s="19"/>
      <c r="D327" s="19"/>
      <c r="E327" s="19"/>
      <c r="F327" s="19"/>
      <c r="G327" s="19"/>
      <c r="H327" s="19"/>
      <c r="I327" s="19"/>
      <c r="J327" s="19"/>
      <c r="K327" s="19"/>
      <c r="L327" s="19"/>
      <c r="M327" s="19"/>
      <c r="N327" s="19"/>
      <c r="O327" s="19"/>
      <c r="P327" s="19"/>
    </row>
    <row r="328" spans="1:16">
      <c r="A328" s="18"/>
      <c r="B328" s="19"/>
      <c r="C328" s="19"/>
      <c r="D328" s="19"/>
      <c r="E328" s="19"/>
      <c r="F328" s="19"/>
      <c r="G328" s="19"/>
      <c r="H328" s="19"/>
      <c r="I328" s="19"/>
      <c r="J328" s="19"/>
      <c r="K328" s="19"/>
      <c r="L328" s="19"/>
      <c r="M328" s="19"/>
      <c r="N328" s="19"/>
      <c r="O328" s="19"/>
      <c r="P328" s="19"/>
    </row>
    <row r="329" spans="1:16">
      <c r="A329" s="18"/>
      <c r="B329" s="19"/>
      <c r="C329" s="19"/>
      <c r="D329" s="19"/>
      <c r="E329" s="19"/>
      <c r="F329" s="19"/>
      <c r="G329" s="19"/>
      <c r="H329" s="19"/>
      <c r="I329" s="19"/>
      <c r="J329" s="19"/>
      <c r="K329" s="19"/>
      <c r="L329" s="19"/>
      <c r="M329" s="19"/>
      <c r="N329" s="19"/>
      <c r="O329" s="19"/>
      <c r="P329" s="19"/>
    </row>
    <row r="330" spans="1:16">
      <c r="A330" s="18"/>
      <c r="B330" s="19"/>
      <c r="C330" s="19"/>
      <c r="D330" s="19"/>
      <c r="E330" s="19"/>
      <c r="F330" s="19"/>
      <c r="G330" s="19"/>
      <c r="H330" s="19"/>
      <c r="I330" s="19"/>
      <c r="J330" s="19"/>
      <c r="K330" s="19"/>
      <c r="L330" s="19"/>
      <c r="M330" s="19"/>
      <c r="N330" s="19"/>
      <c r="O330" s="19"/>
      <c r="P330" s="19"/>
    </row>
    <row r="331" spans="1:16">
      <c r="A331" s="18"/>
      <c r="B331" s="19"/>
      <c r="C331" s="19"/>
      <c r="D331" s="19"/>
      <c r="E331" s="19"/>
      <c r="F331" s="19"/>
      <c r="G331" s="19"/>
      <c r="H331" s="19"/>
      <c r="I331" s="19"/>
      <c r="J331" s="19"/>
      <c r="K331" s="19"/>
      <c r="L331" s="19"/>
      <c r="M331" s="19"/>
      <c r="N331" s="19"/>
      <c r="O331" s="19"/>
      <c r="P331" s="19"/>
    </row>
    <row r="332" spans="1:16">
      <c r="A332" s="18"/>
      <c r="B332" s="19"/>
      <c r="C332" s="19"/>
      <c r="D332" s="19"/>
      <c r="E332" s="19"/>
      <c r="F332" s="19"/>
      <c r="G332" s="19"/>
      <c r="H332" s="19"/>
      <c r="I332" s="19"/>
      <c r="J332" s="19"/>
      <c r="K332" s="19"/>
      <c r="L332" s="19"/>
      <c r="M332" s="19"/>
      <c r="N332" s="19"/>
      <c r="O332" s="19"/>
      <c r="P332" s="19"/>
    </row>
    <row r="333" spans="1:16">
      <c r="A333" s="18"/>
      <c r="B333" s="19"/>
      <c r="C333" s="19"/>
      <c r="D333" s="19"/>
      <c r="E333" s="19"/>
      <c r="F333" s="19"/>
      <c r="G333" s="19"/>
      <c r="H333" s="19"/>
      <c r="I333" s="19"/>
      <c r="J333" s="19"/>
      <c r="K333" s="19"/>
      <c r="L333" s="19"/>
      <c r="M333" s="19"/>
      <c r="N333" s="19"/>
      <c r="O333" s="19"/>
      <c r="P333" s="19"/>
    </row>
    <row r="334" spans="1:16">
      <c r="A334" s="18"/>
      <c r="B334" s="19"/>
      <c r="C334" s="19"/>
      <c r="D334" s="19"/>
      <c r="E334" s="19"/>
      <c r="F334" s="19"/>
      <c r="G334" s="19"/>
      <c r="H334" s="19"/>
      <c r="I334" s="19"/>
      <c r="J334" s="19"/>
      <c r="K334" s="19"/>
      <c r="L334" s="19"/>
      <c r="M334" s="19"/>
      <c r="N334" s="19"/>
      <c r="O334" s="19"/>
      <c r="P334" s="19"/>
    </row>
    <row r="335" spans="1:16">
      <c r="A335" s="18"/>
      <c r="B335" s="19"/>
      <c r="C335" s="19"/>
      <c r="D335" s="19"/>
      <c r="E335" s="19"/>
      <c r="F335" s="19"/>
      <c r="G335" s="19"/>
      <c r="H335" s="19"/>
      <c r="I335" s="19"/>
      <c r="J335" s="19"/>
      <c r="K335" s="19"/>
      <c r="L335" s="19"/>
      <c r="M335" s="19"/>
      <c r="N335" s="19"/>
      <c r="O335" s="19"/>
      <c r="P335" s="19"/>
    </row>
    <row r="336" spans="1:16">
      <c r="A336" s="18"/>
      <c r="B336" s="19"/>
      <c r="C336" s="19"/>
      <c r="D336" s="19"/>
      <c r="E336" s="19"/>
      <c r="F336" s="19"/>
      <c r="G336" s="19"/>
      <c r="H336" s="19"/>
      <c r="I336" s="19"/>
      <c r="J336" s="19"/>
      <c r="K336" s="19"/>
      <c r="L336" s="19"/>
      <c r="M336" s="19"/>
      <c r="N336" s="19"/>
      <c r="O336" s="19"/>
      <c r="P336" s="19"/>
    </row>
    <row r="337" spans="1:16">
      <c r="A337" s="18"/>
      <c r="B337" s="19"/>
      <c r="C337" s="19"/>
      <c r="D337" s="19"/>
      <c r="E337" s="19"/>
      <c r="F337" s="19"/>
      <c r="G337" s="19"/>
      <c r="H337" s="19"/>
      <c r="I337" s="19"/>
      <c r="J337" s="19"/>
      <c r="K337" s="19"/>
      <c r="L337" s="19"/>
      <c r="M337" s="19"/>
      <c r="N337" s="19"/>
      <c r="O337" s="19"/>
      <c r="P337" s="19"/>
    </row>
    <row r="338" spans="1:16">
      <c r="A338" s="18"/>
      <c r="B338" s="19"/>
      <c r="C338" s="19"/>
      <c r="D338" s="19"/>
      <c r="E338" s="19"/>
      <c r="F338" s="19"/>
      <c r="G338" s="19"/>
      <c r="H338" s="19"/>
      <c r="I338" s="19"/>
      <c r="J338" s="19"/>
      <c r="K338" s="19"/>
      <c r="L338" s="19"/>
      <c r="M338" s="19"/>
      <c r="N338" s="19"/>
      <c r="O338" s="19"/>
      <c r="P338" s="19"/>
    </row>
    <row r="339" spans="1:16">
      <c r="A339" s="18"/>
      <c r="B339" s="19"/>
      <c r="C339" s="19"/>
      <c r="D339" s="19"/>
      <c r="E339" s="19"/>
      <c r="F339" s="19"/>
      <c r="G339" s="19"/>
      <c r="H339" s="19"/>
      <c r="I339" s="19"/>
      <c r="J339" s="19"/>
      <c r="K339" s="19"/>
      <c r="L339" s="19"/>
      <c r="M339" s="19"/>
      <c r="N339" s="19"/>
      <c r="O339" s="19"/>
      <c r="P339" s="19"/>
    </row>
    <row r="340" spans="1:16">
      <c r="A340" s="18"/>
      <c r="B340" s="19"/>
      <c r="C340" s="19"/>
      <c r="D340" s="19"/>
      <c r="E340" s="19"/>
      <c r="F340" s="19"/>
      <c r="G340" s="19"/>
      <c r="H340" s="19"/>
      <c r="I340" s="19"/>
      <c r="J340" s="19"/>
      <c r="K340" s="19"/>
      <c r="L340" s="19"/>
      <c r="M340" s="19"/>
      <c r="N340" s="19"/>
      <c r="O340" s="19"/>
      <c r="P340" s="19"/>
    </row>
    <row r="341" spans="1:16">
      <c r="A341" s="18"/>
      <c r="B341" s="19"/>
      <c r="C341" s="19"/>
      <c r="D341" s="19"/>
      <c r="E341" s="19"/>
      <c r="F341" s="19"/>
      <c r="G341" s="19"/>
      <c r="H341" s="19"/>
      <c r="I341" s="19"/>
      <c r="J341" s="19"/>
      <c r="K341" s="19"/>
      <c r="L341" s="19"/>
      <c r="M341" s="19"/>
      <c r="N341" s="19"/>
      <c r="O341" s="19"/>
      <c r="P341" s="19"/>
    </row>
    <row r="342" spans="1:16">
      <c r="A342" s="18"/>
      <c r="B342" s="19"/>
      <c r="C342" s="19"/>
      <c r="D342" s="19"/>
      <c r="E342" s="19"/>
      <c r="F342" s="19"/>
      <c r="G342" s="19"/>
      <c r="H342" s="19"/>
      <c r="I342" s="19"/>
      <c r="J342" s="19"/>
      <c r="K342" s="19"/>
      <c r="L342" s="19"/>
      <c r="M342" s="19"/>
      <c r="N342" s="19"/>
      <c r="O342" s="19"/>
      <c r="P342" s="19"/>
    </row>
    <row r="343" spans="1:16">
      <c r="A343" s="18"/>
      <c r="B343" s="19"/>
      <c r="C343" s="19"/>
      <c r="D343" s="19"/>
      <c r="E343" s="19"/>
      <c r="F343" s="19"/>
      <c r="G343" s="19"/>
      <c r="H343" s="19"/>
      <c r="I343" s="19"/>
      <c r="J343" s="19"/>
      <c r="K343" s="19"/>
      <c r="L343" s="19"/>
      <c r="M343" s="19"/>
      <c r="N343" s="19"/>
      <c r="O343" s="19"/>
      <c r="P343" s="19"/>
    </row>
    <row r="344" spans="1:16">
      <c r="A344" s="18"/>
      <c r="B344" s="19"/>
      <c r="C344" s="19"/>
      <c r="D344" s="19"/>
      <c r="E344" s="19"/>
      <c r="F344" s="19"/>
      <c r="G344" s="19"/>
      <c r="H344" s="19"/>
      <c r="I344" s="19"/>
      <c r="J344" s="19"/>
      <c r="K344" s="19"/>
      <c r="L344" s="19"/>
      <c r="M344" s="19"/>
      <c r="N344" s="19"/>
      <c r="O344" s="19"/>
      <c r="P344" s="19"/>
    </row>
    <row r="345" spans="1:16">
      <c r="A345" s="18"/>
      <c r="B345" s="19"/>
      <c r="C345" s="19"/>
      <c r="D345" s="19"/>
      <c r="E345" s="19"/>
      <c r="F345" s="19"/>
      <c r="G345" s="19"/>
      <c r="H345" s="19"/>
      <c r="I345" s="19"/>
      <c r="J345" s="19"/>
      <c r="K345" s="19"/>
      <c r="L345" s="19"/>
      <c r="M345" s="19"/>
      <c r="N345" s="19"/>
      <c r="O345" s="19"/>
      <c r="P345" s="19"/>
    </row>
    <row r="346" spans="1:16">
      <c r="A346" s="18"/>
      <c r="B346" s="19"/>
      <c r="C346" s="19"/>
      <c r="D346" s="19"/>
      <c r="E346" s="19"/>
      <c r="F346" s="19"/>
      <c r="G346" s="19"/>
      <c r="H346" s="19"/>
      <c r="I346" s="19"/>
      <c r="J346" s="19"/>
      <c r="K346" s="19"/>
      <c r="L346" s="19"/>
      <c r="M346" s="19"/>
      <c r="N346" s="19"/>
      <c r="O346" s="19"/>
      <c r="P346" s="19"/>
    </row>
    <row r="347" spans="1:16">
      <c r="A347" s="18"/>
      <c r="B347" s="19"/>
      <c r="C347" s="19"/>
      <c r="D347" s="19"/>
      <c r="E347" s="19"/>
      <c r="F347" s="19"/>
      <c r="G347" s="19"/>
      <c r="H347" s="19"/>
      <c r="I347" s="19"/>
      <c r="J347" s="19"/>
      <c r="K347" s="19"/>
      <c r="L347" s="19"/>
      <c r="M347" s="19"/>
      <c r="N347" s="19"/>
      <c r="O347" s="19"/>
      <c r="P347" s="19"/>
    </row>
    <row r="348" spans="1:16">
      <c r="A348" s="18"/>
      <c r="B348" s="19"/>
      <c r="C348" s="19"/>
      <c r="D348" s="19"/>
      <c r="E348" s="19"/>
      <c r="F348" s="19"/>
      <c r="G348" s="19"/>
      <c r="H348" s="19"/>
      <c r="I348" s="19"/>
      <c r="J348" s="19"/>
      <c r="K348" s="19"/>
      <c r="L348" s="19"/>
      <c r="M348" s="19"/>
      <c r="N348" s="19"/>
      <c r="O348" s="19"/>
      <c r="P348" s="19"/>
    </row>
    <row r="349" spans="1:16">
      <c r="A349" s="18"/>
      <c r="B349" s="19"/>
      <c r="C349" s="19"/>
      <c r="D349" s="19"/>
      <c r="E349" s="19"/>
      <c r="F349" s="19"/>
      <c r="G349" s="19"/>
      <c r="H349" s="19"/>
      <c r="I349" s="19"/>
      <c r="J349" s="19"/>
      <c r="K349" s="19"/>
      <c r="L349" s="19"/>
      <c r="M349" s="19"/>
      <c r="N349" s="19"/>
      <c r="O349" s="19"/>
      <c r="P349" s="19"/>
    </row>
    <row r="350" spans="1:16">
      <c r="A350" s="18"/>
      <c r="B350" s="19"/>
      <c r="C350" s="19"/>
      <c r="D350" s="19"/>
      <c r="E350" s="19"/>
      <c r="F350" s="19"/>
      <c r="G350" s="19"/>
      <c r="H350" s="19"/>
      <c r="I350" s="19"/>
      <c r="J350" s="19"/>
      <c r="K350" s="19"/>
      <c r="L350" s="19"/>
      <c r="M350" s="19"/>
      <c r="N350" s="19"/>
      <c r="O350" s="19"/>
      <c r="P350" s="19"/>
    </row>
    <row r="351" spans="1:16">
      <c r="A351" s="18"/>
      <c r="B351" s="19"/>
      <c r="C351" s="19"/>
      <c r="D351" s="19"/>
      <c r="E351" s="19"/>
      <c r="F351" s="19"/>
      <c r="G351" s="19"/>
      <c r="H351" s="19"/>
      <c r="I351" s="19"/>
      <c r="J351" s="19"/>
      <c r="K351" s="19"/>
      <c r="L351" s="19"/>
      <c r="M351" s="19"/>
      <c r="N351" s="19"/>
      <c r="O351" s="19"/>
      <c r="P351" s="19"/>
    </row>
    <row r="352" spans="1:16">
      <c r="A352" s="18"/>
      <c r="B352" s="19"/>
      <c r="C352" s="19"/>
      <c r="D352" s="19"/>
      <c r="E352" s="19"/>
      <c r="F352" s="19"/>
      <c r="G352" s="19"/>
      <c r="H352" s="19"/>
      <c r="I352" s="19"/>
      <c r="J352" s="19"/>
      <c r="K352" s="19"/>
      <c r="L352" s="19"/>
      <c r="M352" s="19"/>
      <c r="N352" s="19"/>
      <c r="O352" s="19"/>
      <c r="P352" s="19"/>
    </row>
    <row r="353" spans="1:16">
      <c r="A353" s="18"/>
      <c r="B353" s="19"/>
      <c r="C353" s="19"/>
      <c r="D353" s="19"/>
      <c r="E353" s="19"/>
      <c r="F353" s="19"/>
      <c r="G353" s="19"/>
      <c r="H353" s="19"/>
      <c r="I353" s="19"/>
      <c r="J353" s="19"/>
      <c r="K353" s="19"/>
      <c r="L353" s="19"/>
      <c r="M353" s="19"/>
      <c r="N353" s="19"/>
      <c r="O353" s="19"/>
      <c r="P353" s="19"/>
    </row>
    <row r="354" spans="1:16">
      <c r="A354" s="18"/>
      <c r="B354" s="19"/>
      <c r="C354" s="19"/>
      <c r="D354" s="19"/>
      <c r="E354" s="19"/>
      <c r="F354" s="19"/>
      <c r="G354" s="19"/>
      <c r="H354" s="19"/>
      <c r="I354" s="19"/>
      <c r="J354" s="19"/>
      <c r="K354" s="19"/>
      <c r="L354" s="19"/>
      <c r="M354" s="19"/>
      <c r="N354" s="19"/>
      <c r="O354" s="19"/>
      <c r="P354" s="19"/>
    </row>
    <row r="355" spans="1:16">
      <c r="A355" s="18"/>
      <c r="B355" s="19"/>
      <c r="C355" s="19"/>
      <c r="D355" s="19"/>
      <c r="E355" s="19"/>
      <c r="F355" s="19"/>
      <c r="G355" s="19"/>
      <c r="H355" s="19"/>
      <c r="I355" s="19"/>
      <c r="J355" s="19"/>
      <c r="K355" s="19"/>
      <c r="L355" s="19"/>
      <c r="M355" s="19"/>
      <c r="N355" s="19"/>
      <c r="O355" s="19"/>
      <c r="P355" s="19"/>
    </row>
    <row r="356" spans="1:16">
      <c r="A356" s="18"/>
      <c r="B356" s="19"/>
      <c r="C356" s="19"/>
      <c r="D356" s="19"/>
      <c r="E356" s="19"/>
      <c r="F356" s="19"/>
      <c r="G356" s="19"/>
      <c r="H356" s="19"/>
      <c r="I356" s="19"/>
      <c r="J356" s="19"/>
      <c r="K356" s="19"/>
      <c r="L356" s="19"/>
      <c r="M356" s="19"/>
      <c r="N356" s="19"/>
      <c r="O356" s="19"/>
      <c r="P356" s="19"/>
    </row>
    <row r="357" spans="1:16">
      <c r="A357" s="18"/>
      <c r="B357" s="19"/>
      <c r="C357" s="19"/>
      <c r="D357" s="19"/>
      <c r="E357" s="19"/>
      <c r="F357" s="19"/>
      <c r="G357" s="19"/>
      <c r="H357" s="19"/>
      <c r="I357" s="19"/>
      <c r="J357" s="19"/>
      <c r="K357" s="19"/>
      <c r="L357" s="19"/>
      <c r="M357" s="19"/>
      <c r="N357" s="19"/>
      <c r="O357" s="19"/>
      <c r="P357" s="19"/>
    </row>
    <row r="358" spans="1:16">
      <c r="A358" s="18"/>
      <c r="B358" s="19"/>
      <c r="C358" s="19"/>
      <c r="D358" s="19"/>
      <c r="E358" s="19"/>
      <c r="F358" s="19"/>
      <c r="G358" s="19"/>
      <c r="H358" s="19"/>
      <c r="I358" s="19"/>
      <c r="J358" s="19"/>
      <c r="K358" s="19"/>
      <c r="L358" s="19"/>
      <c r="M358" s="19"/>
      <c r="N358" s="19"/>
      <c r="O358" s="19"/>
      <c r="P358" s="19"/>
    </row>
    <row r="359" spans="1:16">
      <c r="A359" s="18"/>
      <c r="B359" s="19"/>
      <c r="C359" s="19"/>
      <c r="D359" s="19"/>
      <c r="E359" s="19"/>
      <c r="F359" s="19"/>
      <c r="G359" s="19"/>
      <c r="H359" s="19"/>
      <c r="I359" s="19"/>
      <c r="J359" s="19"/>
      <c r="K359" s="19"/>
      <c r="L359" s="19"/>
      <c r="M359" s="19"/>
      <c r="N359" s="19"/>
      <c r="O359" s="19"/>
      <c r="P359" s="19"/>
    </row>
    <row r="360" spans="1:16">
      <c r="A360" s="18"/>
      <c r="B360" s="19"/>
      <c r="C360" s="19"/>
      <c r="D360" s="19"/>
      <c r="E360" s="19"/>
      <c r="F360" s="19"/>
      <c r="G360" s="19"/>
      <c r="H360" s="19"/>
      <c r="I360" s="19"/>
      <c r="J360" s="19"/>
      <c r="K360" s="19"/>
      <c r="L360" s="19"/>
      <c r="M360" s="19"/>
      <c r="N360" s="19"/>
      <c r="O360" s="19"/>
      <c r="P360" s="19"/>
    </row>
    <row r="361" spans="1:16">
      <c r="A361" s="18"/>
      <c r="B361" s="19"/>
      <c r="C361" s="19"/>
      <c r="D361" s="19"/>
      <c r="E361" s="19"/>
      <c r="F361" s="19"/>
      <c r="G361" s="19"/>
      <c r="H361" s="19"/>
      <c r="I361" s="19"/>
      <c r="J361" s="19"/>
      <c r="K361" s="19"/>
      <c r="L361" s="19"/>
      <c r="M361" s="19"/>
      <c r="N361" s="19"/>
      <c r="O361" s="19"/>
      <c r="P361" s="19"/>
    </row>
    <row r="362" spans="1:16">
      <c r="A362" s="18"/>
      <c r="B362" s="19"/>
      <c r="C362" s="19"/>
      <c r="D362" s="19"/>
      <c r="E362" s="19"/>
      <c r="F362" s="19"/>
      <c r="G362" s="19"/>
      <c r="H362" s="19"/>
      <c r="I362" s="19"/>
      <c r="J362" s="19"/>
      <c r="K362" s="19"/>
      <c r="L362" s="19"/>
      <c r="M362" s="19"/>
      <c r="N362" s="19"/>
      <c r="O362" s="19"/>
      <c r="P362" s="19"/>
    </row>
    <row r="363" spans="1:16">
      <c r="A363" s="18"/>
      <c r="B363" s="19"/>
      <c r="C363" s="19"/>
      <c r="D363" s="19"/>
      <c r="E363" s="19"/>
      <c r="F363" s="19"/>
      <c r="G363" s="19"/>
      <c r="H363" s="19"/>
      <c r="I363" s="19"/>
      <c r="J363" s="19"/>
      <c r="K363" s="19"/>
      <c r="L363" s="19"/>
      <c r="M363" s="19"/>
      <c r="N363" s="19"/>
      <c r="O363" s="19"/>
      <c r="P363" s="19"/>
    </row>
    <row r="364" spans="1:16">
      <c r="A364" s="18"/>
      <c r="B364" s="19"/>
      <c r="C364" s="19"/>
      <c r="D364" s="19"/>
      <c r="E364" s="19"/>
      <c r="F364" s="19"/>
      <c r="G364" s="19"/>
      <c r="H364" s="19"/>
      <c r="I364" s="19"/>
      <c r="J364" s="19"/>
      <c r="K364" s="19"/>
      <c r="L364" s="19"/>
      <c r="M364" s="19"/>
      <c r="N364" s="19"/>
      <c r="O364" s="19"/>
      <c r="P364" s="19"/>
    </row>
    <row r="365" spans="1:16">
      <c r="A365" s="18"/>
      <c r="B365" s="19"/>
      <c r="C365" s="19"/>
      <c r="D365" s="19"/>
      <c r="E365" s="19"/>
      <c r="F365" s="19"/>
      <c r="G365" s="19"/>
      <c r="H365" s="19"/>
      <c r="I365" s="19"/>
      <c r="J365" s="19"/>
      <c r="K365" s="19"/>
      <c r="L365" s="19"/>
      <c r="M365" s="19"/>
      <c r="N365" s="19"/>
      <c r="O365" s="19"/>
      <c r="P365" s="19"/>
    </row>
    <row r="366" spans="1:16">
      <c r="A366" s="18"/>
      <c r="B366" s="19"/>
      <c r="C366" s="19"/>
      <c r="D366" s="19"/>
      <c r="E366" s="19"/>
      <c r="F366" s="19"/>
      <c r="G366" s="19"/>
      <c r="H366" s="19"/>
      <c r="I366" s="19"/>
      <c r="J366" s="19"/>
      <c r="K366" s="19"/>
      <c r="L366" s="19"/>
      <c r="M366" s="19"/>
      <c r="N366" s="19"/>
      <c r="O366" s="19"/>
      <c r="P366" s="19"/>
    </row>
    <row r="367" spans="1:16">
      <c r="A367" s="18"/>
      <c r="B367" s="19"/>
      <c r="C367" s="19"/>
      <c r="D367" s="19"/>
      <c r="E367" s="19"/>
      <c r="F367" s="19"/>
      <c r="G367" s="19"/>
      <c r="H367" s="19"/>
      <c r="I367" s="19"/>
      <c r="J367" s="19"/>
      <c r="K367" s="19"/>
      <c r="L367" s="19"/>
      <c r="M367" s="19"/>
      <c r="N367" s="19"/>
      <c r="O367" s="19"/>
      <c r="P367" s="19"/>
    </row>
    <row r="368" spans="1:16">
      <c r="A368" s="18"/>
      <c r="B368" s="19"/>
      <c r="C368" s="19"/>
      <c r="D368" s="19"/>
      <c r="E368" s="19"/>
      <c r="F368" s="19"/>
      <c r="G368" s="19"/>
      <c r="H368" s="19"/>
      <c r="I368" s="19"/>
      <c r="J368" s="19"/>
      <c r="K368" s="19"/>
      <c r="L368" s="19"/>
      <c r="M368" s="19"/>
      <c r="N368" s="19"/>
      <c r="O368" s="19"/>
      <c r="P368" s="19"/>
    </row>
    <row r="369" spans="1:16">
      <c r="A369" s="18"/>
      <c r="B369" s="19"/>
      <c r="C369" s="19"/>
      <c r="D369" s="19"/>
      <c r="E369" s="19"/>
      <c r="F369" s="19"/>
      <c r="G369" s="19"/>
      <c r="H369" s="19"/>
      <c r="I369" s="19"/>
      <c r="J369" s="19"/>
      <c r="K369" s="19"/>
      <c r="L369" s="19"/>
      <c r="M369" s="19"/>
      <c r="N369" s="19"/>
      <c r="O369" s="19"/>
      <c r="P369" s="19"/>
    </row>
    <row r="370" spans="1:16">
      <c r="A370" s="18"/>
      <c r="B370" s="19"/>
      <c r="C370" s="19"/>
      <c r="D370" s="19"/>
      <c r="E370" s="19"/>
      <c r="F370" s="19"/>
      <c r="G370" s="19"/>
      <c r="H370" s="19"/>
      <c r="I370" s="19"/>
      <c r="J370" s="19"/>
      <c r="K370" s="19"/>
      <c r="L370" s="19"/>
      <c r="M370" s="19"/>
      <c r="N370" s="19"/>
      <c r="O370" s="19"/>
      <c r="P370" s="19"/>
    </row>
    <row r="371" spans="1:16">
      <c r="A371" s="18"/>
      <c r="B371" s="19"/>
      <c r="C371" s="19"/>
      <c r="D371" s="19"/>
      <c r="E371" s="19"/>
      <c r="F371" s="19"/>
      <c r="G371" s="19"/>
      <c r="H371" s="19"/>
      <c r="I371" s="19"/>
      <c r="J371" s="19"/>
      <c r="K371" s="19"/>
      <c r="L371" s="19"/>
      <c r="M371" s="19"/>
      <c r="N371" s="19"/>
      <c r="O371" s="19"/>
      <c r="P371" s="19"/>
    </row>
    <row r="372" spans="1:16">
      <c r="A372" s="18"/>
      <c r="B372" s="19"/>
      <c r="C372" s="19"/>
      <c r="D372" s="19"/>
      <c r="E372" s="19"/>
      <c r="F372" s="19"/>
      <c r="G372" s="19"/>
      <c r="H372" s="19"/>
      <c r="I372" s="19"/>
      <c r="J372" s="19"/>
      <c r="K372" s="19"/>
      <c r="L372" s="19"/>
      <c r="M372" s="19"/>
      <c r="N372" s="19"/>
      <c r="O372" s="19"/>
      <c r="P372" s="19"/>
    </row>
    <row r="373" spans="1:16">
      <c r="A373" s="18"/>
      <c r="B373" s="19"/>
      <c r="C373" s="19"/>
      <c r="D373" s="19"/>
      <c r="E373" s="19"/>
      <c r="F373" s="19"/>
      <c r="G373" s="19"/>
      <c r="H373" s="19"/>
      <c r="I373" s="19"/>
      <c r="J373" s="19"/>
      <c r="K373" s="19"/>
      <c r="L373" s="19"/>
      <c r="M373" s="19"/>
      <c r="N373" s="19"/>
      <c r="O373" s="19"/>
      <c r="P373" s="19"/>
    </row>
    <row r="374" spans="1:16">
      <c r="A374" s="18"/>
      <c r="B374" s="19"/>
      <c r="C374" s="19"/>
      <c r="D374" s="19"/>
      <c r="E374" s="19"/>
      <c r="F374" s="19"/>
      <c r="G374" s="19"/>
      <c r="H374" s="19"/>
      <c r="I374" s="19"/>
      <c r="J374" s="19"/>
      <c r="K374" s="19"/>
      <c r="L374" s="19"/>
      <c r="M374" s="19"/>
      <c r="N374" s="19"/>
      <c r="O374" s="19"/>
      <c r="P374" s="19"/>
    </row>
    <row r="375" spans="1:16">
      <c r="A375" s="18"/>
      <c r="B375" s="19"/>
      <c r="C375" s="19"/>
      <c r="D375" s="19"/>
      <c r="E375" s="19"/>
      <c r="F375" s="19"/>
      <c r="G375" s="19"/>
      <c r="H375" s="19"/>
      <c r="I375" s="19"/>
      <c r="J375" s="19"/>
      <c r="K375" s="19"/>
      <c r="L375" s="19"/>
      <c r="M375" s="19"/>
      <c r="N375" s="19"/>
      <c r="O375" s="19"/>
      <c r="P375" s="19"/>
    </row>
    <row r="376" spans="1:16">
      <c r="A376" s="18"/>
      <c r="B376" s="19"/>
      <c r="C376" s="19"/>
      <c r="D376" s="19"/>
      <c r="E376" s="19"/>
      <c r="F376" s="19"/>
      <c r="G376" s="19"/>
      <c r="H376" s="19"/>
      <c r="I376" s="19"/>
      <c r="J376" s="19"/>
      <c r="K376" s="19"/>
      <c r="L376" s="19"/>
      <c r="M376" s="19"/>
      <c r="N376" s="19"/>
      <c r="O376" s="19"/>
      <c r="P376" s="19"/>
    </row>
    <row r="377" spans="1:16">
      <c r="A377" s="18"/>
      <c r="B377" s="19"/>
      <c r="C377" s="19"/>
      <c r="D377" s="19"/>
      <c r="E377" s="19"/>
      <c r="F377" s="19"/>
      <c r="G377" s="19"/>
      <c r="H377" s="19"/>
      <c r="I377" s="19"/>
      <c r="J377" s="19"/>
      <c r="K377" s="19"/>
      <c r="L377" s="19"/>
      <c r="M377" s="19"/>
      <c r="N377" s="19"/>
      <c r="O377" s="19"/>
      <c r="P377" s="19"/>
    </row>
    <row r="378" spans="1:16">
      <c r="A378" s="18"/>
      <c r="B378" s="19"/>
      <c r="C378" s="19"/>
      <c r="D378" s="19"/>
      <c r="E378" s="19"/>
      <c r="F378" s="19"/>
      <c r="G378" s="19"/>
      <c r="H378" s="19"/>
      <c r="I378" s="19"/>
      <c r="J378" s="19"/>
      <c r="K378" s="19"/>
      <c r="L378" s="19"/>
      <c r="M378" s="19"/>
      <c r="N378" s="19"/>
      <c r="O378" s="19"/>
      <c r="P378" s="19"/>
    </row>
    <row r="379" spans="1:16">
      <c r="A379" s="18"/>
      <c r="B379" s="19"/>
      <c r="C379" s="19"/>
      <c r="D379" s="19"/>
      <c r="E379" s="19"/>
      <c r="F379" s="19"/>
      <c r="G379" s="19"/>
      <c r="H379" s="19"/>
      <c r="I379" s="19"/>
      <c r="J379" s="19"/>
      <c r="K379" s="19"/>
      <c r="L379" s="19"/>
      <c r="M379" s="19"/>
      <c r="N379" s="19"/>
      <c r="O379" s="19"/>
      <c r="P379" s="19"/>
    </row>
    <row r="380" spans="1:16">
      <c r="A380" s="18"/>
      <c r="B380" s="19"/>
      <c r="C380" s="19"/>
      <c r="D380" s="19"/>
      <c r="E380" s="19"/>
      <c r="F380" s="19"/>
      <c r="G380" s="19"/>
      <c r="H380" s="19"/>
      <c r="I380" s="19"/>
      <c r="J380" s="19"/>
      <c r="K380" s="19"/>
      <c r="L380" s="19"/>
      <c r="M380" s="19"/>
      <c r="N380" s="19"/>
      <c r="O380" s="19"/>
      <c r="P380" s="19"/>
    </row>
    <row r="381" spans="1:16">
      <c r="A381" s="18"/>
      <c r="B381" s="19"/>
      <c r="C381" s="19"/>
      <c r="D381" s="19"/>
      <c r="E381" s="19"/>
      <c r="F381" s="19"/>
      <c r="G381" s="19"/>
      <c r="H381" s="19"/>
      <c r="I381" s="19"/>
      <c r="J381" s="19"/>
      <c r="K381" s="19"/>
      <c r="L381" s="19"/>
      <c r="M381" s="19"/>
      <c r="N381" s="19"/>
      <c r="O381" s="19"/>
      <c r="P381" s="19"/>
    </row>
    <row r="382" spans="1:16">
      <c r="A382" s="18"/>
      <c r="B382" s="19"/>
      <c r="C382" s="19"/>
      <c r="D382" s="19"/>
      <c r="E382" s="19"/>
      <c r="F382" s="19"/>
      <c r="G382" s="19"/>
      <c r="H382" s="19"/>
      <c r="I382" s="19"/>
      <c r="J382" s="19"/>
      <c r="K382" s="19"/>
      <c r="L382" s="19"/>
      <c r="M382" s="19"/>
      <c r="N382" s="19"/>
      <c r="O382" s="19"/>
      <c r="P382" s="19"/>
    </row>
    <row r="383" spans="1:16">
      <c r="A383" s="18"/>
      <c r="B383" s="19"/>
      <c r="C383" s="19"/>
      <c r="D383" s="19"/>
      <c r="E383" s="19"/>
      <c r="F383" s="19"/>
      <c r="G383" s="19"/>
      <c r="H383" s="19"/>
      <c r="I383" s="19"/>
      <c r="J383" s="19"/>
      <c r="K383" s="19"/>
      <c r="L383" s="19"/>
      <c r="M383" s="19"/>
      <c r="N383" s="19"/>
      <c r="O383" s="19"/>
      <c r="P383" s="19"/>
    </row>
    <row r="384" spans="1:16">
      <c r="A384" s="18"/>
      <c r="B384" s="19"/>
      <c r="C384" s="19"/>
      <c r="D384" s="19"/>
      <c r="E384" s="19"/>
      <c r="F384" s="19"/>
      <c r="G384" s="19"/>
      <c r="H384" s="19"/>
      <c r="I384" s="19"/>
      <c r="J384" s="19"/>
      <c r="K384" s="19"/>
      <c r="L384" s="19"/>
      <c r="M384" s="19"/>
      <c r="N384" s="19"/>
      <c r="O384" s="19"/>
      <c r="P384" s="19"/>
    </row>
    <row r="385" spans="1:16">
      <c r="A385" s="18"/>
      <c r="B385" s="19"/>
      <c r="C385" s="19"/>
      <c r="D385" s="19"/>
      <c r="E385" s="19"/>
      <c r="F385" s="19"/>
      <c r="G385" s="19"/>
      <c r="H385" s="19"/>
      <c r="I385" s="19"/>
      <c r="J385" s="19"/>
      <c r="K385" s="19"/>
      <c r="L385" s="19"/>
      <c r="M385" s="19"/>
      <c r="N385" s="19"/>
      <c r="O385" s="19"/>
      <c r="P385" s="19"/>
    </row>
    <row r="386" spans="1:16">
      <c r="A386" s="18"/>
      <c r="B386" s="19"/>
      <c r="C386" s="19"/>
      <c r="D386" s="19"/>
      <c r="E386" s="19"/>
      <c r="F386" s="19"/>
      <c r="G386" s="19"/>
      <c r="H386" s="19"/>
      <c r="I386" s="19"/>
      <c r="J386" s="19"/>
      <c r="K386" s="19"/>
      <c r="L386" s="19"/>
      <c r="M386" s="19"/>
      <c r="N386" s="19"/>
      <c r="O386" s="19"/>
      <c r="P386" s="19"/>
    </row>
    <row r="387" spans="1:16">
      <c r="A387" s="18"/>
      <c r="B387" s="19"/>
      <c r="C387" s="19"/>
      <c r="D387" s="19"/>
      <c r="E387" s="19"/>
      <c r="F387" s="19"/>
      <c r="G387" s="19"/>
      <c r="H387" s="19"/>
      <c r="I387" s="19"/>
      <c r="J387" s="19"/>
      <c r="K387" s="19"/>
      <c r="L387" s="19"/>
      <c r="M387" s="19"/>
      <c r="N387" s="19"/>
      <c r="O387" s="19"/>
      <c r="P387" s="19"/>
    </row>
    <row r="388" spans="1:16">
      <c r="A388" s="18"/>
      <c r="B388" s="19"/>
      <c r="C388" s="19"/>
      <c r="D388" s="19"/>
      <c r="E388" s="19"/>
      <c r="F388" s="19"/>
      <c r="G388" s="19"/>
      <c r="H388" s="19"/>
      <c r="I388" s="19"/>
      <c r="J388" s="19"/>
      <c r="K388" s="19"/>
      <c r="L388" s="19"/>
      <c r="M388" s="19"/>
      <c r="N388" s="19"/>
      <c r="O388" s="19"/>
      <c r="P388" s="19"/>
    </row>
    <row r="389" spans="1:16">
      <c r="A389" s="18"/>
      <c r="B389" s="19"/>
      <c r="C389" s="19"/>
      <c r="D389" s="19"/>
      <c r="E389" s="19"/>
      <c r="F389" s="19"/>
      <c r="G389" s="19"/>
      <c r="H389" s="19"/>
      <c r="I389" s="19"/>
      <c r="J389" s="19"/>
      <c r="K389" s="19"/>
      <c r="L389" s="19"/>
      <c r="M389" s="19"/>
      <c r="N389" s="19"/>
      <c r="O389" s="19"/>
      <c r="P389" s="19"/>
    </row>
    <row r="390" spans="1:16">
      <c r="A390" s="18"/>
      <c r="B390" s="19"/>
      <c r="C390" s="19"/>
      <c r="D390" s="19"/>
      <c r="E390" s="19"/>
      <c r="F390" s="19"/>
      <c r="G390" s="19"/>
      <c r="H390" s="19"/>
      <c r="I390" s="19"/>
      <c r="J390" s="19"/>
      <c r="K390" s="19"/>
      <c r="L390" s="19"/>
      <c r="M390" s="19"/>
      <c r="N390" s="19"/>
      <c r="O390" s="19"/>
      <c r="P390" s="19"/>
    </row>
    <row r="391" spans="1:16">
      <c r="A391" s="18"/>
      <c r="B391" s="19"/>
      <c r="C391" s="19"/>
      <c r="D391" s="19"/>
      <c r="E391" s="19"/>
      <c r="F391" s="19"/>
      <c r="G391" s="19"/>
      <c r="H391" s="19"/>
      <c r="I391" s="19"/>
      <c r="J391" s="19"/>
      <c r="K391" s="19"/>
      <c r="L391" s="19"/>
      <c r="M391" s="19"/>
      <c r="N391" s="19"/>
      <c r="O391" s="19"/>
      <c r="P391" s="19"/>
    </row>
    <row r="392" spans="1:16">
      <c r="A392" s="18"/>
      <c r="B392" s="19"/>
      <c r="C392" s="19"/>
      <c r="D392" s="19"/>
      <c r="E392" s="19"/>
      <c r="F392" s="19"/>
      <c r="G392" s="19"/>
      <c r="H392" s="19"/>
      <c r="I392" s="19"/>
      <c r="J392" s="19"/>
      <c r="K392" s="19"/>
      <c r="L392" s="19"/>
      <c r="M392" s="19"/>
      <c r="N392" s="19"/>
      <c r="O392" s="19"/>
      <c r="P392" s="19"/>
    </row>
    <row r="393" spans="1:16">
      <c r="A393" s="18"/>
      <c r="B393" s="19"/>
      <c r="C393" s="19"/>
      <c r="D393" s="19"/>
      <c r="E393" s="19"/>
      <c r="F393" s="19"/>
      <c r="G393" s="19"/>
      <c r="H393" s="19"/>
      <c r="I393" s="19"/>
      <c r="J393" s="19"/>
      <c r="K393" s="19"/>
      <c r="L393" s="19"/>
      <c r="M393" s="19"/>
      <c r="N393" s="19"/>
      <c r="O393" s="19"/>
      <c r="P393" s="19"/>
    </row>
    <row r="394" spans="1:16">
      <c r="A394" s="18"/>
      <c r="B394" s="19"/>
      <c r="C394" s="19"/>
      <c r="D394" s="19"/>
      <c r="E394" s="19"/>
      <c r="F394" s="19"/>
      <c r="G394" s="19"/>
      <c r="H394" s="19"/>
      <c r="I394" s="19"/>
      <c r="J394" s="19"/>
      <c r="K394" s="19"/>
      <c r="L394" s="19"/>
      <c r="M394" s="19"/>
      <c r="N394" s="19"/>
      <c r="O394" s="19"/>
      <c r="P394" s="19"/>
    </row>
    <row r="395" spans="1:16">
      <c r="A395" s="18"/>
      <c r="B395" s="19"/>
      <c r="C395" s="19"/>
      <c r="D395" s="19"/>
      <c r="E395" s="19"/>
      <c r="F395" s="19"/>
      <c r="G395" s="19"/>
      <c r="H395" s="19"/>
      <c r="I395" s="19"/>
      <c r="J395" s="19"/>
      <c r="K395" s="19"/>
      <c r="L395" s="19"/>
      <c r="M395" s="19"/>
      <c r="N395" s="19"/>
      <c r="O395" s="19"/>
      <c r="P395" s="19"/>
    </row>
    <row r="396" spans="1:16">
      <c r="A396" s="18"/>
      <c r="B396" s="19"/>
      <c r="C396" s="19"/>
      <c r="D396" s="19"/>
      <c r="E396" s="19"/>
      <c r="F396" s="19"/>
      <c r="G396" s="19"/>
      <c r="H396" s="19"/>
      <c r="I396" s="19"/>
      <c r="J396" s="19"/>
      <c r="K396" s="19"/>
      <c r="L396" s="19"/>
      <c r="M396" s="19"/>
      <c r="N396" s="19"/>
      <c r="O396" s="19"/>
      <c r="P396" s="19"/>
    </row>
    <row r="397" spans="1:16">
      <c r="A397" s="18"/>
      <c r="B397" s="19"/>
      <c r="C397" s="19"/>
      <c r="D397" s="19"/>
      <c r="E397" s="19"/>
      <c r="F397" s="19"/>
      <c r="G397" s="19"/>
      <c r="H397" s="19"/>
      <c r="I397" s="19"/>
      <c r="J397" s="19"/>
      <c r="K397" s="19"/>
      <c r="L397" s="19"/>
      <c r="M397" s="19"/>
      <c r="N397" s="19"/>
      <c r="O397" s="19"/>
      <c r="P397" s="19"/>
    </row>
    <row r="398" spans="1:16">
      <c r="A398" s="18"/>
      <c r="B398" s="19"/>
      <c r="C398" s="19"/>
      <c r="D398" s="19"/>
      <c r="E398" s="19"/>
      <c r="F398" s="19"/>
      <c r="G398" s="19"/>
      <c r="H398" s="19"/>
      <c r="I398" s="19"/>
      <c r="J398" s="19"/>
      <c r="K398" s="19"/>
      <c r="L398" s="19"/>
      <c r="M398" s="19"/>
      <c r="N398" s="19"/>
      <c r="O398" s="19"/>
      <c r="P398" s="19"/>
    </row>
    <row r="399" spans="1:16">
      <c r="A399" s="18"/>
      <c r="B399" s="19"/>
      <c r="C399" s="19"/>
      <c r="D399" s="19"/>
      <c r="E399" s="19"/>
      <c r="F399" s="19"/>
      <c r="G399" s="19"/>
      <c r="H399" s="19"/>
      <c r="I399" s="19"/>
      <c r="J399" s="19"/>
      <c r="K399" s="19"/>
      <c r="L399" s="19"/>
      <c r="M399" s="19"/>
      <c r="N399" s="19"/>
      <c r="O399" s="19"/>
      <c r="P399" s="19"/>
    </row>
    <row r="400" spans="1:16">
      <c r="A400" s="18"/>
      <c r="B400" s="19"/>
      <c r="C400" s="19"/>
      <c r="D400" s="19"/>
      <c r="E400" s="19"/>
      <c r="F400" s="19"/>
      <c r="G400" s="19"/>
      <c r="H400" s="19"/>
      <c r="I400" s="19"/>
      <c r="J400" s="19"/>
      <c r="K400" s="19"/>
      <c r="L400" s="19"/>
      <c r="M400" s="19"/>
      <c r="N400" s="19"/>
      <c r="O400" s="19"/>
      <c r="P400" s="19"/>
    </row>
    <row r="401" spans="1:16">
      <c r="A401" s="18"/>
      <c r="B401" s="19"/>
      <c r="C401" s="19"/>
      <c r="D401" s="19"/>
      <c r="E401" s="19"/>
      <c r="F401" s="19"/>
      <c r="G401" s="19"/>
      <c r="H401" s="19"/>
      <c r="I401" s="19"/>
      <c r="J401" s="19"/>
      <c r="K401" s="19"/>
      <c r="L401" s="19"/>
      <c r="M401" s="19"/>
      <c r="N401" s="19"/>
      <c r="O401" s="19"/>
      <c r="P401" s="19"/>
    </row>
    <row r="402" spans="1:16">
      <c r="A402" s="18"/>
      <c r="B402" s="19"/>
      <c r="C402" s="19"/>
      <c r="D402" s="19"/>
      <c r="E402" s="19"/>
      <c r="F402" s="19"/>
      <c r="G402" s="19"/>
      <c r="H402" s="19"/>
      <c r="I402" s="19"/>
      <c r="J402" s="19"/>
      <c r="K402" s="19"/>
      <c r="L402" s="19"/>
      <c r="M402" s="19"/>
      <c r="N402" s="19"/>
      <c r="O402" s="19"/>
      <c r="P402" s="19"/>
    </row>
    <row r="403" spans="1:16">
      <c r="A403" s="18"/>
      <c r="B403" s="19"/>
      <c r="C403" s="19"/>
      <c r="D403" s="19"/>
      <c r="E403" s="19"/>
      <c r="F403" s="19"/>
      <c r="G403" s="19"/>
      <c r="H403" s="19"/>
      <c r="I403" s="19"/>
      <c r="J403" s="19"/>
      <c r="K403" s="19"/>
      <c r="L403" s="19"/>
      <c r="M403" s="19"/>
      <c r="N403" s="19"/>
      <c r="O403" s="19"/>
      <c r="P403" s="19"/>
    </row>
    <row r="404" spans="1:16">
      <c r="A404" s="18"/>
      <c r="B404" s="19"/>
      <c r="C404" s="19"/>
      <c r="D404" s="19"/>
      <c r="E404" s="19"/>
      <c r="F404" s="19"/>
      <c r="G404" s="19"/>
      <c r="H404" s="19"/>
      <c r="I404" s="19"/>
      <c r="J404" s="19"/>
      <c r="K404" s="19"/>
      <c r="L404" s="19"/>
      <c r="M404" s="19"/>
      <c r="N404" s="19"/>
      <c r="O404" s="19"/>
      <c r="P404" s="19"/>
    </row>
    <row r="405" spans="1:16">
      <c r="A405" s="18"/>
      <c r="B405" s="19"/>
      <c r="C405" s="19"/>
      <c r="D405" s="19"/>
      <c r="E405" s="19"/>
      <c r="F405" s="19"/>
      <c r="G405" s="19"/>
      <c r="H405" s="19"/>
      <c r="I405" s="19"/>
      <c r="J405" s="19"/>
      <c r="K405" s="19"/>
      <c r="L405" s="19"/>
      <c r="M405" s="19"/>
      <c r="N405" s="19"/>
      <c r="O405" s="19"/>
      <c r="P405" s="19"/>
    </row>
    <row r="406" spans="1:16">
      <c r="A406" s="18"/>
      <c r="B406" s="19"/>
      <c r="C406" s="19"/>
      <c r="D406" s="19"/>
      <c r="E406" s="19"/>
      <c r="F406" s="19"/>
      <c r="G406" s="19"/>
      <c r="H406" s="19"/>
      <c r="I406" s="19"/>
      <c r="J406" s="19"/>
      <c r="K406" s="19"/>
      <c r="L406" s="19"/>
      <c r="M406" s="19"/>
      <c r="N406" s="19"/>
      <c r="O406" s="19"/>
      <c r="P406" s="19"/>
    </row>
    <row r="407" spans="1:16">
      <c r="A407" s="18"/>
      <c r="B407" s="19"/>
      <c r="C407" s="19"/>
      <c r="D407" s="19"/>
      <c r="E407" s="19"/>
      <c r="F407" s="19"/>
      <c r="G407" s="19"/>
      <c r="H407" s="19"/>
      <c r="I407" s="19"/>
      <c r="J407" s="19"/>
      <c r="K407" s="19"/>
      <c r="L407" s="19"/>
      <c r="M407" s="19"/>
      <c r="N407" s="19"/>
      <c r="O407" s="19"/>
      <c r="P407" s="19"/>
    </row>
    <row r="408" spans="1:16">
      <c r="A408" s="18"/>
      <c r="B408" s="19"/>
      <c r="C408" s="19"/>
      <c r="D408" s="19"/>
      <c r="E408" s="19"/>
      <c r="F408" s="19"/>
      <c r="G408" s="19"/>
      <c r="H408" s="19"/>
      <c r="I408" s="19"/>
      <c r="J408" s="19"/>
      <c r="K408" s="19"/>
      <c r="L408" s="19"/>
      <c r="M408" s="19"/>
      <c r="N408" s="19"/>
      <c r="O408" s="19"/>
      <c r="P408" s="19"/>
    </row>
    <row r="409" spans="1:16">
      <c r="A409" s="18"/>
      <c r="B409" s="19"/>
      <c r="C409" s="19"/>
      <c r="D409" s="19"/>
      <c r="E409" s="19"/>
      <c r="F409" s="19"/>
      <c r="G409" s="19"/>
      <c r="H409" s="19"/>
      <c r="I409" s="19"/>
      <c r="J409" s="19"/>
      <c r="K409" s="19"/>
      <c r="L409" s="19"/>
      <c r="M409" s="19"/>
      <c r="N409" s="19"/>
      <c r="O409" s="19"/>
      <c r="P409" s="19"/>
    </row>
    <row r="410" spans="1:16">
      <c r="A410" s="18"/>
      <c r="B410" s="19"/>
      <c r="C410" s="19"/>
      <c r="D410" s="19"/>
      <c r="E410" s="19"/>
      <c r="F410" s="19"/>
      <c r="G410" s="19"/>
      <c r="H410" s="19"/>
      <c r="I410" s="19"/>
      <c r="J410" s="19"/>
      <c r="K410" s="19"/>
      <c r="L410" s="19"/>
      <c r="M410" s="19"/>
      <c r="N410" s="19"/>
      <c r="O410" s="19"/>
      <c r="P410" s="19"/>
    </row>
    <row r="411" spans="1:16">
      <c r="A411" s="18"/>
      <c r="B411" s="19"/>
      <c r="C411" s="19"/>
      <c r="D411" s="19"/>
      <c r="E411" s="19"/>
      <c r="F411" s="19"/>
      <c r="G411" s="19"/>
      <c r="H411" s="19"/>
      <c r="I411" s="19"/>
      <c r="J411" s="19"/>
      <c r="K411" s="19"/>
      <c r="L411" s="19"/>
      <c r="M411" s="19"/>
      <c r="N411" s="19"/>
      <c r="O411" s="19"/>
      <c r="P411" s="19"/>
    </row>
    <row r="412" spans="1:16">
      <c r="A412" s="18"/>
      <c r="B412" s="19"/>
      <c r="C412" s="19"/>
      <c r="D412" s="19"/>
      <c r="E412" s="19"/>
      <c r="F412" s="19"/>
      <c r="G412" s="19"/>
      <c r="H412" s="19"/>
      <c r="I412" s="19"/>
      <c r="J412" s="19"/>
      <c r="K412" s="19"/>
      <c r="L412" s="19"/>
      <c r="M412" s="19"/>
      <c r="N412" s="19"/>
      <c r="O412" s="19"/>
      <c r="P412" s="19"/>
    </row>
    <row r="413" spans="1:16">
      <c r="A413" s="18"/>
      <c r="B413" s="19"/>
      <c r="C413" s="19"/>
      <c r="D413" s="19"/>
      <c r="E413" s="19"/>
      <c r="F413" s="19"/>
      <c r="G413" s="19"/>
      <c r="H413" s="19"/>
      <c r="I413" s="19"/>
      <c r="J413" s="19"/>
      <c r="K413" s="19"/>
      <c r="L413" s="19"/>
      <c r="M413" s="19"/>
      <c r="N413" s="19"/>
      <c r="O413" s="19"/>
      <c r="P413" s="19"/>
    </row>
    <row r="414" spans="1:16">
      <c r="A414" s="18"/>
      <c r="B414" s="19"/>
      <c r="C414" s="19"/>
      <c r="D414" s="19"/>
      <c r="E414" s="19"/>
      <c r="F414" s="19"/>
      <c r="G414" s="19"/>
      <c r="H414" s="19"/>
      <c r="I414" s="19"/>
      <c r="J414" s="19"/>
      <c r="K414" s="19"/>
      <c r="L414" s="19"/>
      <c r="M414" s="19"/>
      <c r="N414" s="19"/>
      <c r="O414" s="19"/>
      <c r="P414" s="19"/>
    </row>
    <row r="415" spans="1:16">
      <c r="A415" s="18"/>
      <c r="B415" s="19"/>
      <c r="C415" s="19"/>
      <c r="D415" s="19"/>
      <c r="E415" s="19"/>
      <c r="F415" s="19"/>
      <c r="G415" s="19"/>
      <c r="H415" s="19"/>
      <c r="I415" s="19"/>
      <c r="J415" s="19"/>
      <c r="K415" s="19"/>
      <c r="L415" s="19"/>
      <c r="M415" s="19"/>
      <c r="N415" s="19"/>
      <c r="O415" s="19"/>
      <c r="P415" s="19"/>
    </row>
    <row r="416" spans="1:16">
      <c r="A416" s="18"/>
      <c r="B416" s="19"/>
      <c r="C416" s="19"/>
      <c r="D416" s="19"/>
      <c r="E416" s="19"/>
      <c r="F416" s="19"/>
      <c r="G416" s="19"/>
      <c r="H416" s="19"/>
      <c r="I416" s="19"/>
      <c r="J416" s="19"/>
      <c r="K416" s="19"/>
      <c r="L416" s="19"/>
      <c r="M416" s="19"/>
      <c r="N416" s="19"/>
      <c r="O416" s="19"/>
      <c r="P416" s="19"/>
    </row>
    <row r="417" spans="1:16">
      <c r="A417" s="18"/>
      <c r="B417" s="19"/>
      <c r="C417" s="19"/>
      <c r="D417" s="19"/>
      <c r="E417" s="19"/>
      <c r="F417" s="19"/>
      <c r="G417" s="19"/>
      <c r="H417" s="19"/>
      <c r="I417" s="19"/>
      <c r="J417" s="19"/>
      <c r="K417" s="19"/>
      <c r="L417" s="19"/>
      <c r="M417" s="19"/>
      <c r="N417" s="19"/>
      <c r="O417" s="19"/>
      <c r="P417" s="19"/>
    </row>
    <row r="418" spans="1:16">
      <c r="A418" s="18"/>
      <c r="B418" s="19"/>
      <c r="C418" s="19"/>
      <c r="D418" s="19"/>
      <c r="E418" s="19"/>
      <c r="F418" s="19"/>
      <c r="G418" s="19"/>
      <c r="H418" s="19"/>
      <c r="I418" s="19"/>
      <c r="J418" s="19"/>
      <c r="K418" s="19"/>
      <c r="L418" s="19"/>
      <c r="M418" s="19"/>
      <c r="N418" s="19"/>
      <c r="O418" s="19"/>
      <c r="P418" s="19"/>
    </row>
    <row r="419" spans="1:16">
      <c r="A419" s="18"/>
      <c r="B419" s="19"/>
      <c r="C419" s="19"/>
      <c r="D419" s="19"/>
      <c r="E419" s="19"/>
      <c r="F419" s="19"/>
      <c r="G419" s="19"/>
      <c r="H419" s="19"/>
      <c r="I419" s="19"/>
      <c r="J419" s="19"/>
      <c r="K419" s="19"/>
      <c r="L419" s="19"/>
      <c r="M419" s="19"/>
      <c r="N419" s="19"/>
      <c r="O419" s="19"/>
      <c r="P419" s="19"/>
    </row>
    <row r="420" spans="1:16">
      <c r="A420" s="18"/>
      <c r="B420" s="19"/>
      <c r="C420" s="19"/>
      <c r="D420" s="19"/>
      <c r="E420" s="19"/>
      <c r="F420" s="19"/>
      <c r="G420" s="19"/>
      <c r="H420" s="19"/>
      <c r="I420" s="19"/>
      <c r="J420" s="19"/>
      <c r="K420" s="19"/>
      <c r="L420" s="19"/>
      <c r="M420" s="19"/>
      <c r="N420" s="19"/>
      <c r="O420" s="19"/>
      <c r="P420" s="19"/>
    </row>
    <row r="421" spans="1:16">
      <c r="A421" s="18"/>
      <c r="B421" s="19"/>
      <c r="C421" s="19"/>
      <c r="D421" s="19"/>
      <c r="E421" s="19"/>
      <c r="F421" s="19"/>
      <c r="G421" s="19"/>
      <c r="H421" s="19"/>
      <c r="I421" s="19"/>
      <c r="J421" s="19"/>
      <c r="K421" s="19"/>
      <c r="L421" s="19"/>
      <c r="M421" s="19"/>
      <c r="N421" s="19"/>
      <c r="O421" s="19"/>
      <c r="P421" s="19"/>
    </row>
    <row r="422" spans="1:16">
      <c r="A422" s="18"/>
      <c r="B422" s="19"/>
      <c r="C422" s="19"/>
      <c r="D422" s="19"/>
      <c r="E422" s="19"/>
      <c r="F422" s="19"/>
      <c r="G422" s="19"/>
      <c r="H422" s="19"/>
      <c r="I422" s="19"/>
      <c r="J422" s="19"/>
      <c r="K422" s="19"/>
      <c r="L422" s="19"/>
      <c r="M422" s="19"/>
      <c r="N422" s="19"/>
      <c r="O422" s="19"/>
      <c r="P422" s="19"/>
    </row>
    <row r="423" spans="1:16">
      <c r="A423" s="18"/>
      <c r="B423" s="19"/>
      <c r="C423" s="19"/>
      <c r="D423" s="19"/>
      <c r="E423" s="19"/>
      <c r="F423" s="19"/>
      <c r="G423" s="19"/>
      <c r="H423" s="19"/>
      <c r="I423" s="19"/>
      <c r="J423" s="19"/>
      <c r="K423" s="19"/>
      <c r="L423" s="19"/>
      <c r="M423" s="19"/>
      <c r="N423" s="19"/>
      <c r="O423" s="19"/>
      <c r="P423" s="19"/>
    </row>
    <row r="424" spans="1:16">
      <c r="A424" s="18"/>
      <c r="B424" s="19"/>
      <c r="C424" s="19"/>
      <c r="D424" s="19"/>
      <c r="E424" s="19"/>
      <c r="F424" s="19"/>
      <c r="G424" s="19"/>
      <c r="H424" s="19"/>
      <c r="I424" s="19"/>
      <c r="J424" s="19"/>
      <c r="K424" s="19"/>
      <c r="L424" s="19"/>
      <c r="M424" s="19"/>
      <c r="N424" s="19"/>
      <c r="O424" s="19"/>
      <c r="P424" s="19"/>
    </row>
    <row r="425" spans="1:16">
      <c r="A425" s="18"/>
      <c r="B425" s="19"/>
      <c r="C425" s="19"/>
      <c r="D425" s="19"/>
      <c r="E425" s="19"/>
      <c r="F425" s="19"/>
      <c r="G425" s="19"/>
      <c r="H425" s="19"/>
      <c r="I425" s="19"/>
      <c r="J425" s="19"/>
      <c r="K425" s="19"/>
      <c r="L425" s="19"/>
      <c r="M425" s="19"/>
      <c r="N425" s="19"/>
      <c r="O425" s="19"/>
      <c r="P425" s="19"/>
    </row>
    <row r="426" spans="1:16">
      <c r="A426" s="18"/>
      <c r="B426" s="19"/>
      <c r="C426" s="19"/>
      <c r="D426" s="19"/>
      <c r="E426" s="19"/>
      <c r="F426" s="19"/>
      <c r="G426" s="19"/>
      <c r="H426" s="19"/>
      <c r="I426" s="19"/>
      <c r="J426" s="19"/>
      <c r="K426" s="19"/>
      <c r="L426" s="19"/>
      <c r="M426" s="19"/>
      <c r="N426" s="19"/>
      <c r="O426" s="19"/>
      <c r="P426" s="19"/>
    </row>
    <row r="427" spans="1:16">
      <c r="A427" s="18"/>
      <c r="B427" s="19"/>
      <c r="C427" s="19"/>
      <c r="D427" s="19"/>
      <c r="E427" s="19"/>
      <c r="F427" s="19"/>
      <c r="G427" s="19"/>
      <c r="H427" s="19"/>
      <c r="I427" s="19"/>
      <c r="J427" s="19"/>
      <c r="K427" s="19"/>
      <c r="L427" s="19"/>
      <c r="M427" s="19"/>
      <c r="N427" s="19"/>
      <c r="O427" s="19"/>
      <c r="P427" s="19"/>
    </row>
    <row r="428" spans="1:16">
      <c r="A428" s="18"/>
      <c r="B428" s="19"/>
      <c r="C428" s="19"/>
      <c r="D428" s="19"/>
      <c r="E428" s="19"/>
      <c r="F428" s="19"/>
      <c r="G428" s="19"/>
      <c r="H428" s="19"/>
      <c r="I428" s="19"/>
      <c r="J428" s="19"/>
      <c r="K428" s="19"/>
      <c r="L428" s="19"/>
      <c r="M428" s="19"/>
      <c r="N428" s="19"/>
      <c r="O428" s="19"/>
      <c r="P428" s="19"/>
    </row>
    <row r="429" spans="1:16">
      <c r="A429" s="18"/>
      <c r="B429" s="19"/>
      <c r="C429" s="19"/>
      <c r="D429" s="19"/>
      <c r="E429" s="19"/>
      <c r="F429" s="19"/>
      <c r="G429" s="19"/>
      <c r="H429" s="19"/>
      <c r="I429" s="19"/>
      <c r="J429" s="19"/>
      <c r="K429" s="19"/>
      <c r="L429" s="19"/>
      <c r="M429" s="19"/>
      <c r="N429" s="19"/>
      <c r="O429" s="19"/>
      <c r="P429" s="19"/>
    </row>
    <row r="430" spans="1:16">
      <c r="A430" s="18"/>
      <c r="B430" s="19"/>
      <c r="C430" s="19"/>
      <c r="D430" s="19"/>
      <c r="E430" s="19"/>
      <c r="F430" s="19"/>
      <c r="G430" s="19"/>
      <c r="H430" s="19"/>
      <c r="I430" s="19"/>
      <c r="J430" s="19"/>
      <c r="K430" s="19"/>
      <c r="L430" s="19"/>
      <c r="M430" s="19"/>
      <c r="N430" s="19"/>
      <c r="O430" s="19"/>
      <c r="P430" s="19"/>
    </row>
    <row r="431" spans="1:16">
      <c r="A431" s="18"/>
      <c r="B431" s="19"/>
      <c r="C431" s="19"/>
      <c r="D431" s="19"/>
      <c r="E431" s="19"/>
      <c r="F431" s="19"/>
      <c r="G431" s="19"/>
      <c r="H431" s="19"/>
      <c r="I431" s="19"/>
      <c r="J431" s="19"/>
      <c r="K431" s="19"/>
      <c r="L431" s="19"/>
      <c r="M431" s="19"/>
      <c r="N431" s="19"/>
      <c r="O431" s="19"/>
      <c r="P431" s="19"/>
    </row>
    <row r="432" spans="1:16">
      <c r="A432" s="18"/>
      <c r="B432" s="19"/>
      <c r="C432" s="19"/>
      <c r="D432" s="19"/>
      <c r="E432" s="19"/>
      <c r="F432" s="19"/>
      <c r="G432" s="19"/>
      <c r="H432" s="19"/>
      <c r="I432" s="19"/>
      <c r="J432" s="19"/>
      <c r="K432" s="19"/>
      <c r="L432" s="19"/>
      <c r="M432" s="19"/>
      <c r="N432" s="19"/>
      <c r="O432" s="19"/>
      <c r="P432" s="19"/>
    </row>
    <row r="433" spans="1:16">
      <c r="A433" s="18"/>
      <c r="B433" s="19"/>
      <c r="C433" s="19"/>
      <c r="D433" s="19"/>
      <c r="E433" s="19"/>
      <c r="F433" s="19"/>
      <c r="G433" s="19"/>
      <c r="H433" s="19"/>
      <c r="I433" s="19"/>
      <c r="J433" s="19"/>
      <c r="K433" s="19"/>
      <c r="L433" s="19"/>
      <c r="M433" s="19"/>
      <c r="N433" s="19"/>
      <c r="O433" s="19"/>
      <c r="P433" s="19"/>
    </row>
    <row r="434" spans="1:16">
      <c r="A434" s="18"/>
      <c r="B434" s="19"/>
      <c r="C434" s="19"/>
      <c r="D434" s="19"/>
      <c r="E434" s="19"/>
      <c r="F434" s="19"/>
      <c r="G434" s="19"/>
      <c r="H434" s="19"/>
      <c r="I434" s="19"/>
      <c r="J434" s="19"/>
      <c r="K434" s="19"/>
      <c r="L434" s="19"/>
      <c r="M434" s="19"/>
      <c r="N434" s="19"/>
      <c r="O434" s="19"/>
      <c r="P434" s="19"/>
    </row>
    <row r="435" spans="1:16">
      <c r="A435" s="18"/>
      <c r="B435" s="19"/>
      <c r="C435" s="19"/>
      <c r="D435" s="19"/>
      <c r="E435" s="19"/>
      <c r="F435" s="19"/>
      <c r="G435" s="19"/>
      <c r="H435" s="19"/>
      <c r="I435" s="19"/>
      <c r="J435" s="19"/>
      <c r="K435" s="19"/>
      <c r="L435" s="19"/>
      <c r="M435" s="19"/>
      <c r="N435" s="19"/>
      <c r="O435" s="19"/>
      <c r="P435" s="19"/>
    </row>
    <row r="436" spans="1:16">
      <c r="A436" s="18"/>
      <c r="B436" s="19"/>
      <c r="C436" s="19"/>
      <c r="D436" s="19"/>
      <c r="E436" s="19"/>
      <c r="F436" s="19"/>
      <c r="G436" s="19"/>
      <c r="H436" s="19"/>
      <c r="I436" s="19"/>
      <c r="J436" s="19"/>
      <c r="K436" s="19"/>
      <c r="L436" s="19"/>
      <c r="M436" s="19"/>
      <c r="N436" s="19"/>
      <c r="O436" s="19"/>
      <c r="P436" s="19"/>
    </row>
    <row r="437" spans="1:16">
      <c r="A437" s="18"/>
      <c r="B437" s="19"/>
      <c r="C437" s="19"/>
      <c r="D437" s="19"/>
      <c r="E437" s="19"/>
      <c r="F437" s="19"/>
      <c r="G437" s="19"/>
      <c r="H437" s="19"/>
      <c r="I437" s="19"/>
      <c r="J437" s="19"/>
      <c r="K437" s="19"/>
      <c r="L437" s="19"/>
      <c r="M437" s="19"/>
      <c r="N437" s="19"/>
      <c r="O437" s="19"/>
      <c r="P437" s="19"/>
    </row>
    <row r="438" spans="1:16">
      <c r="A438" s="18"/>
      <c r="B438" s="19"/>
      <c r="C438" s="19"/>
      <c r="D438" s="19"/>
      <c r="E438" s="19"/>
      <c r="F438" s="19"/>
      <c r="G438" s="19"/>
      <c r="H438" s="19"/>
      <c r="I438" s="19"/>
      <c r="J438" s="19"/>
      <c r="K438" s="19"/>
      <c r="L438" s="19"/>
      <c r="M438" s="19"/>
      <c r="N438" s="19"/>
      <c r="O438" s="19"/>
      <c r="P438" s="19"/>
    </row>
    <row r="439" spans="1:16">
      <c r="A439" s="18"/>
      <c r="B439" s="19"/>
      <c r="C439" s="19"/>
      <c r="D439" s="19"/>
      <c r="E439" s="19"/>
      <c r="F439" s="19"/>
      <c r="G439" s="19"/>
      <c r="H439" s="19"/>
      <c r="I439" s="19"/>
      <c r="J439" s="19"/>
      <c r="K439" s="19"/>
      <c r="L439" s="19"/>
      <c r="M439" s="19"/>
      <c r="N439" s="19"/>
      <c r="O439" s="19"/>
      <c r="P439" s="19"/>
    </row>
    <row r="440" spans="1:16">
      <c r="A440" s="18"/>
      <c r="B440" s="19"/>
      <c r="C440" s="19"/>
      <c r="D440" s="19"/>
      <c r="E440" s="19"/>
      <c r="F440" s="19"/>
      <c r="G440" s="19"/>
      <c r="H440" s="19"/>
      <c r="I440" s="19"/>
      <c r="J440" s="19"/>
      <c r="K440" s="19"/>
      <c r="L440" s="19"/>
      <c r="M440" s="19"/>
      <c r="N440" s="19"/>
      <c r="O440" s="19"/>
      <c r="P440" s="19"/>
    </row>
    <row r="441" spans="1:16">
      <c r="A441" s="18"/>
      <c r="B441" s="19"/>
      <c r="C441" s="19"/>
      <c r="D441" s="19"/>
      <c r="E441" s="19"/>
      <c r="F441" s="19"/>
      <c r="G441" s="19"/>
      <c r="H441" s="19"/>
      <c r="I441" s="19"/>
      <c r="J441" s="19"/>
      <c r="K441" s="19"/>
      <c r="L441" s="19"/>
      <c r="M441" s="19"/>
      <c r="N441" s="19"/>
      <c r="O441" s="19"/>
      <c r="P441" s="19"/>
    </row>
    <row r="442" spans="1:16">
      <c r="A442" s="18"/>
      <c r="B442" s="19"/>
      <c r="C442" s="19"/>
      <c r="D442" s="19"/>
      <c r="E442" s="19"/>
      <c r="F442" s="19"/>
      <c r="G442" s="19"/>
      <c r="H442" s="19"/>
      <c r="I442" s="19"/>
      <c r="J442" s="19"/>
      <c r="K442" s="19"/>
      <c r="L442" s="19"/>
      <c r="M442" s="19"/>
      <c r="N442" s="19"/>
      <c r="O442" s="19"/>
      <c r="P442" s="19"/>
    </row>
    <row r="443" spans="1:16">
      <c r="A443" s="18"/>
      <c r="B443" s="19"/>
      <c r="C443" s="19"/>
      <c r="D443" s="19"/>
      <c r="E443" s="19"/>
      <c r="F443" s="19"/>
      <c r="G443" s="19"/>
      <c r="H443" s="19"/>
      <c r="I443" s="19"/>
      <c r="J443" s="19"/>
      <c r="K443" s="19"/>
      <c r="L443" s="19"/>
      <c r="M443" s="19"/>
      <c r="N443" s="19"/>
      <c r="O443" s="19"/>
      <c r="P443" s="19"/>
    </row>
    <row r="444" spans="1:16">
      <c r="A444" s="18"/>
      <c r="B444" s="19"/>
      <c r="C444" s="19"/>
      <c r="D444" s="19"/>
      <c r="E444" s="19"/>
      <c r="F444" s="19"/>
      <c r="G444" s="19"/>
      <c r="H444" s="19"/>
      <c r="I444" s="19"/>
      <c r="J444" s="19"/>
      <c r="K444" s="19"/>
      <c r="L444" s="19"/>
      <c r="M444" s="19"/>
      <c r="N444" s="19"/>
      <c r="O444" s="19"/>
      <c r="P444" s="19"/>
    </row>
  </sheetData>
  <sheetProtection algorithmName="SHA-512" hashValue="PbcXnRsy4UovCnuVp1tSBECSjhezzZg76yovvufrOLvDP308VuxmL+4BNaul+gcfSRMEEE2bbdjhG7pnCuVluQ==" saltValue="i01D8IPt361qKgL4XFXj1w==" spinCount="100000" sheet="1" selectLockedCells="1"/>
  <mergeCells count="102">
    <mergeCell ref="B34:P34"/>
    <mergeCell ref="D12:H12"/>
    <mergeCell ref="M27:P27"/>
    <mergeCell ref="B15:D15"/>
    <mergeCell ref="E15:F15"/>
    <mergeCell ref="B50:F50"/>
    <mergeCell ref="G50:I50"/>
    <mergeCell ref="J50:L50"/>
    <mergeCell ref="M50:P50"/>
    <mergeCell ref="B48:F48"/>
    <mergeCell ref="B49:F49"/>
    <mergeCell ref="G49:I49"/>
    <mergeCell ref="J49:L49"/>
    <mergeCell ref="M28:P28"/>
    <mergeCell ref="B31:P31"/>
    <mergeCell ref="G36:I36"/>
    <mergeCell ref="J36:L36"/>
    <mergeCell ref="G37:I37"/>
    <mergeCell ref="J37:L37"/>
    <mergeCell ref="M37:P37"/>
    <mergeCell ref="B44:P44"/>
    <mergeCell ref="B30:P30"/>
    <mergeCell ref="B33:P33"/>
    <mergeCell ref="B35:P35"/>
    <mergeCell ref="G26:L26"/>
    <mergeCell ref="M26:P26"/>
    <mergeCell ref="B24:F24"/>
    <mergeCell ref="B22:P22"/>
    <mergeCell ref="B20:P20"/>
    <mergeCell ref="B17:P17"/>
    <mergeCell ref="D13:H13"/>
    <mergeCell ref="I13:K13"/>
    <mergeCell ref="L13:M13"/>
    <mergeCell ref="F1:P1"/>
    <mergeCell ref="F2:P2"/>
    <mergeCell ref="F6:P6"/>
    <mergeCell ref="B45:P45"/>
    <mergeCell ref="B43:P43"/>
    <mergeCell ref="O52:P52"/>
    <mergeCell ref="I55:J55"/>
    <mergeCell ref="B54:F54"/>
    <mergeCell ref="B55:F55"/>
    <mergeCell ref="K52:N52"/>
    <mergeCell ref="I52:J52"/>
    <mergeCell ref="I53:J53"/>
    <mergeCell ref="I54:J54"/>
    <mergeCell ref="G55:H55"/>
    <mergeCell ref="B19:P19"/>
    <mergeCell ref="B21:P21"/>
    <mergeCell ref="B23:F23"/>
    <mergeCell ref="M23:P23"/>
    <mergeCell ref="M25:P25"/>
    <mergeCell ref="G23:I23"/>
    <mergeCell ref="J23:L23"/>
    <mergeCell ref="B32:P32"/>
    <mergeCell ref="B46:P46"/>
    <mergeCell ref="D10:P10"/>
    <mergeCell ref="B59:P59"/>
    <mergeCell ref="M47:P47"/>
    <mergeCell ref="M49:P49"/>
    <mergeCell ref="M36:P36"/>
    <mergeCell ref="M38:P38"/>
    <mergeCell ref="G54:H54"/>
    <mergeCell ref="G53:H53"/>
    <mergeCell ref="J48:K48"/>
    <mergeCell ref="B47:F47"/>
    <mergeCell ref="K53:N53"/>
    <mergeCell ref="K54:N54"/>
    <mergeCell ref="B36:F36"/>
    <mergeCell ref="K56:N56"/>
    <mergeCell ref="B37:F37"/>
    <mergeCell ref="B38:F38"/>
    <mergeCell ref="G38:I38"/>
    <mergeCell ref="J38:L38"/>
    <mergeCell ref="B41:P41"/>
    <mergeCell ref="G48:I48"/>
    <mergeCell ref="J47:L47"/>
    <mergeCell ref="G47:I47"/>
    <mergeCell ref="B7:P7"/>
    <mergeCell ref="B8:P8"/>
    <mergeCell ref="O53:P53"/>
    <mergeCell ref="O54:P54"/>
    <mergeCell ref="B53:F53"/>
    <mergeCell ref="G52:H52"/>
    <mergeCell ref="B52:F52"/>
    <mergeCell ref="F57:H57"/>
    <mergeCell ref="B56:F56"/>
    <mergeCell ref="G56:H56"/>
    <mergeCell ref="O55:P55"/>
    <mergeCell ref="O56:P56"/>
    <mergeCell ref="I57:J57"/>
    <mergeCell ref="K55:N55"/>
    <mergeCell ref="I56:J56"/>
    <mergeCell ref="I12:K12"/>
    <mergeCell ref="O13:P13"/>
    <mergeCell ref="M24:P24"/>
    <mergeCell ref="B27:L27"/>
    <mergeCell ref="L12:M12"/>
    <mergeCell ref="O12:P12"/>
    <mergeCell ref="B26:F26"/>
    <mergeCell ref="B25:F25"/>
    <mergeCell ref="G25:L25"/>
  </mergeCells>
  <phoneticPr fontId="0" type="noConversion"/>
  <dataValidations count="2">
    <dataValidation type="list" allowBlank="1" showInputMessage="1" showErrorMessage="1" sqref="O52:P52" xr:uid="{00000000-0002-0000-0000-000001000000}">
      <formula1>$O$52</formula1>
    </dataValidation>
    <dataValidation type="list" showInputMessage="1" showErrorMessage="1" sqref="O53:P56" xr:uid="{00000000-0002-0000-0000-000000000000}">
      <formula1>"Select One, For Profit, Not For Profit"</formula1>
    </dataValidation>
  </dataValidations>
  <printOptions horizontalCentered="1"/>
  <pageMargins left="0.75" right="0.75" top="0.75" bottom="0.75" header="0" footer="0.5"/>
  <pageSetup scale="80" orientation="portrait" r:id="rId1"/>
  <headerFooter>
    <oddHeader xml:space="preserve">&amp;R
</oddHeader>
    <oddFooter>&amp;L&amp;"Arial Narrow,Bold"HOME - HTF&amp;C&amp;"Arial Narrow,Bold"Page 1 of 30&amp;R&amp;"Arial Narrow,Bold" Updated 2020</oddFooter>
  </headerFooter>
  <ignoredErrors>
    <ignoredError sqref="A17:A13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Q63"/>
  <sheetViews>
    <sheetView showGridLines="0" showRowColHeaders="0" zoomScaleNormal="100" workbookViewId="0">
      <selection activeCell="G5" sqref="G5"/>
    </sheetView>
  </sheetViews>
  <sheetFormatPr defaultColWidth="4.28515625" defaultRowHeight="12.75"/>
  <cols>
    <col min="1" max="1" width="4" style="54" bestFit="1" customWidth="1"/>
    <col min="2" max="3" width="2.7109375" style="54" customWidth="1"/>
    <col min="4" max="5" width="16.5703125" style="101" customWidth="1"/>
    <col min="6" max="7" width="16.5703125" style="54" customWidth="1"/>
    <col min="8" max="8" width="13.85546875" style="54" customWidth="1"/>
    <col min="9" max="10" width="16.5703125" style="54" customWidth="1"/>
    <col min="11" max="11" width="9.5703125" style="54" customWidth="1"/>
    <col min="12" max="27" width="9.5703125" style="23" customWidth="1"/>
    <col min="28" max="16384" width="4.28515625" style="23"/>
  </cols>
  <sheetData>
    <row r="1" spans="1:17">
      <c r="A1" s="655" t="s">
        <v>774</v>
      </c>
      <c r="B1" s="481" t="s">
        <v>688</v>
      </c>
      <c r="C1" s="481"/>
      <c r="D1" s="481"/>
      <c r="E1" s="481"/>
      <c r="F1" s="481"/>
      <c r="G1" s="481"/>
      <c r="H1" s="481"/>
      <c r="I1" s="481"/>
      <c r="J1" s="209"/>
      <c r="K1" s="217"/>
      <c r="L1" s="596"/>
      <c r="M1" s="596"/>
      <c r="N1" s="596"/>
      <c r="O1" s="596"/>
      <c r="P1" s="596"/>
      <c r="Q1" s="596"/>
    </row>
    <row r="2" spans="1:17">
      <c r="A2" s="642"/>
      <c r="B2" s="481"/>
      <c r="C2" s="480"/>
      <c r="D2" s="196"/>
      <c r="E2" s="481"/>
      <c r="F2" s="481"/>
      <c r="G2" s="481"/>
      <c r="H2" s="481"/>
      <c r="I2" s="481"/>
      <c r="J2" s="209"/>
      <c r="K2" s="217"/>
      <c r="L2" s="596"/>
      <c r="M2" s="596"/>
      <c r="N2" s="596"/>
      <c r="O2" s="596"/>
      <c r="P2" s="596"/>
      <c r="Q2" s="596"/>
    </row>
    <row r="3" spans="1:17" ht="7.15" customHeight="1">
      <c r="A3" s="642"/>
      <c r="B3" s="481"/>
      <c r="C3" s="481"/>
      <c r="D3" s="481"/>
      <c r="E3" s="481"/>
      <c r="F3" s="481"/>
      <c r="G3" s="481"/>
      <c r="H3" s="481"/>
      <c r="I3" s="481"/>
      <c r="J3" s="209"/>
      <c r="K3" s="217"/>
      <c r="L3" s="596"/>
      <c r="M3" s="596"/>
      <c r="N3" s="596"/>
      <c r="O3" s="596"/>
      <c r="P3" s="596"/>
      <c r="Q3" s="596"/>
    </row>
    <row r="4" spans="1:17" ht="13.5" thickBot="1">
      <c r="A4" s="642"/>
      <c r="B4" s="481"/>
      <c r="C4" s="878" t="s">
        <v>284</v>
      </c>
      <c r="D4" s="878"/>
      <c r="E4" s="878"/>
      <c r="F4" s="878"/>
      <c r="G4" s="878"/>
      <c r="H4" s="878"/>
      <c r="I4" s="488"/>
      <c r="J4" s="209"/>
      <c r="K4" s="217"/>
      <c r="L4" s="596"/>
      <c r="M4" s="596"/>
      <c r="N4" s="596"/>
      <c r="O4" s="596"/>
      <c r="P4" s="596"/>
      <c r="Q4" s="596"/>
    </row>
    <row r="5" spans="1:17" ht="13.5" thickBot="1">
      <c r="A5" s="642"/>
      <c r="B5" s="481"/>
      <c r="C5" s="878" t="s">
        <v>687</v>
      </c>
      <c r="D5" s="878"/>
      <c r="E5" s="878"/>
      <c r="F5" s="974"/>
      <c r="G5" s="246" t="s">
        <v>461</v>
      </c>
      <c r="H5" s="481"/>
      <c r="I5" s="480"/>
      <c r="J5" s="209"/>
      <c r="K5" s="217"/>
      <c r="L5" s="596"/>
      <c r="M5" s="596"/>
      <c r="N5" s="596"/>
      <c r="O5" s="596"/>
      <c r="P5" s="596"/>
      <c r="Q5" s="596"/>
    </row>
    <row r="6" spans="1:17" ht="13.5" thickBot="1">
      <c r="A6" s="642"/>
      <c r="B6" s="200"/>
      <c r="C6" s="878" t="s">
        <v>466</v>
      </c>
      <c r="D6" s="878"/>
      <c r="E6" s="878"/>
      <c r="F6" s="878"/>
      <c r="G6" s="974"/>
      <c r="H6" s="246" t="s">
        <v>461</v>
      </c>
      <c r="I6" s="226"/>
      <c r="J6" s="22"/>
    </row>
    <row r="7" spans="1:17" ht="7.15" customHeight="1">
      <c r="A7" s="642"/>
      <c r="B7" s="200"/>
      <c r="C7" s="200"/>
      <c r="D7" s="200"/>
      <c r="E7" s="200"/>
      <c r="F7" s="200"/>
      <c r="G7" s="200"/>
      <c r="H7" s="200"/>
      <c r="I7" s="227"/>
      <c r="J7" s="22"/>
    </row>
    <row r="8" spans="1:17">
      <c r="A8" s="655" t="s">
        <v>775</v>
      </c>
      <c r="B8" s="200" t="s">
        <v>403</v>
      </c>
      <c r="C8" s="200"/>
      <c r="D8" s="200"/>
      <c r="E8" s="200"/>
      <c r="F8" s="200"/>
      <c r="G8" s="200"/>
      <c r="H8" s="200"/>
      <c r="I8" s="200"/>
      <c r="J8" s="22"/>
    </row>
    <row r="9" spans="1:17" ht="7.15" customHeight="1">
      <c r="A9" s="642"/>
      <c r="B9" s="200"/>
      <c r="C9" s="200"/>
      <c r="D9" s="200"/>
      <c r="E9" s="200"/>
      <c r="F9" s="200"/>
      <c r="G9" s="200"/>
      <c r="H9" s="200"/>
      <c r="I9" s="200"/>
      <c r="J9" s="22"/>
    </row>
    <row r="10" spans="1:17" ht="27.6" customHeight="1">
      <c r="A10" s="194"/>
      <c r="B10" s="638" t="s">
        <v>1</v>
      </c>
      <c r="C10" s="979" t="s">
        <v>660</v>
      </c>
      <c r="D10" s="979"/>
      <c r="E10" s="979"/>
      <c r="F10" s="979"/>
      <c r="G10" s="979"/>
      <c r="H10" s="979"/>
      <c r="I10" s="979"/>
      <c r="J10" s="22"/>
    </row>
    <row r="11" spans="1:17" ht="7.15" customHeight="1">
      <c r="A11" s="195"/>
      <c r="B11" s="227"/>
      <c r="C11" s="227"/>
      <c r="D11" s="196"/>
      <c r="E11" s="196"/>
      <c r="F11" s="227"/>
      <c r="G11" s="227"/>
      <c r="H11" s="227"/>
      <c r="I11" s="227"/>
    </row>
    <row r="12" spans="1:17" s="276" customFormat="1">
      <c r="A12" s="200"/>
      <c r="B12" s="200"/>
      <c r="C12" s="999" t="s">
        <v>621</v>
      </c>
      <c r="D12" s="1000"/>
      <c r="E12" s="1000"/>
      <c r="F12" s="1000"/>
      <c r="G12" s="1000"/>
      <c r="H12" s="1000"/>
      <c r="I12" s="1001"/>
      <c r="J12" s="1008"/>
      <c r="K12" s="42"/>
    </row>
    <row r="13" spans="1:17" s="276" customFormat="1" ht="27.6" customHeight="1">
      <c r="A13" s="200"/>
      <c r="B13" s="200"/>
      <c r="C13" s="291"/>
      <c r="D13" s="292" t="s">
        <v>104</v>
      </c>
      <c r="E13" s="293"/>
      <c r="F13" s="294" t="s">
        <v>63</v>
      </c>
      <c r="G13" s="294" t="s">
        <v>105</v>
      </c>
      <c r="H13" s="294" t="s">
        <v>64</v>
      </c>
      <c r="I13" s="294" t="s">
        <v>106</v>
      </c>
      <c r="J13" s="1008"/>
      <c r="K13" s="42"/>
    </row>
    <row r="14" spans="1:17" s="276" customFormat="1" ht="15" customHeight="1">
      <c r="A14" s="200"/>
      <c r="B14" s="200"/>
      <c r="C14" s="295" t="s">
        <v>118</v>
      </c>
      <c r="D14" s="1020" t="s">
        <v>590</v>
      </c>
      <c r="E14" s="1021"/>
      <c r="F14" s="277"/>
      <c r="G14" s="296"/>
      <c r="H14" s="278"/>
      <c r="I14" s="279"/>
      <c r="J14" s="1008"/>
      <c r="K14" s="42"/>
    </row>
    <row r="15" spans="1:17" s="276" customFormat="1" ht="15" customHeight="1">
      <c r="A15" s="200"/>
      <c r="B15" s="200"/>
      <c r="C15" s="295" t="s">
        <v>80</v>
      </c>
      <c r="D15" s="1020" t="s">
        <v>591</v>
      </c>
      <c r="E15" s="1021"/>
      <c r="F15" s="280"/>
      <c r="G15" s="296"/>
      <c r="H15" s="281"/>
      <c r="I15" s="282"/>
      <c r="J15" s="1008"/>
      <c r="K15" s="42"/>
    </row>
    <row r="16" spans="1:17" s="276" customFormat="1" ht="15" customHeight="1">
      <c r="A16" s="200"/>
      <c r="B16" s="200"/>
      <c r="C16" s="295" t="s">
        <v>81</v>
      </c>
      <c r="D16" s="1006"/>
      <c r="E16" s="1007"/>
      <c r="F16" s="280"/>
      <c r="G16" s="283"/>
      <c r="H16" s="281"/>
      <c r="I16" s="282"/>
      <c r="J16" s="1008"/>
      <c r="K16" s="42"/>
    </row>
    <row r="17" spans="1:11" s="276" customFormat="1" ht="15" customHeight="1">
      <c r="A17" s="200"/>
      <c r="B17" s="200"/>
      <c r="C17" s="295" t="s">
        <v>82</v>
      </c>
      <c r="D17" s="1006"/>
      <c r="E17" s="1007"/>
      <c r="F17" s="280"/>
      <c r="G17" s="283"/>
      <c r="H17" s="281"/>
      <c r="I17" s="282"/>
      <c r="J17" s="1008"/>
      <c r="K17" s="42"/>
    </row>
    <row r="18" spans="1:11" s="276" customFormat="1" ht="15" customHeight="1">
      <c r="A18" s="200"/>
      <c r="B18" s="200"/>
      <c r="C18" s="295" t="s">
        <v>622</v>
      </c>
      <c r="D18" s="1006"/>
      <c r="E18" s="1007"/>
      <c r="F18" s="280"/>
      <c r="G18" s="283"/>
      <c r="H18" s="281"/>
      <c r="I18" s="282"/>
      <c r="J18" s="1008"/>
      <c r="K18" s="42"/>
    </row>
    <row r="19" spans="1:11" s="276" customFormat="1" ht="15" customHeight="1">
      <c r="A19" s="200"/>
      <c r="B19" s="200"/>
      <c r="C19" s="295" t="s">
        <v>84</v>
      </c>
      <c r="D19" s="1022" t="s">
        <v>760</v>
      </c>
      <c r="E19" s="1023"/>
      <c r="F19" s="284">
        <v>20000</v>
      </c>
      <c r="G19" s="296"/>
      <c r="H19" s="296"/>
      <c r="I19" s="296"/>
      <c r="J19" s="1008"/>
      <c r="K19" s="42"/>
    </row>
    <row r="20" spans="1:11" s="276" customFormat="1" ht="25.5">
      <c r="A20" s="200"/>
      <c r="B20" s="226"/>
      <c r="C20" s="1002" t="s">
        <v>65</v>
      </c>
      <c r="D20" s="1003"/>
      <c r="E20" s="1004"/>
      <c r="F20" s="297">
        <f>SUM(F14:F19)</f>
        <v>20000</v>
      </c>
      <c r="G20" s="298"/>
      <c r="H20" s="299" t="s">
        <v>66</v>
      </c>
      <c r="I20" s="297">
        <f>SUM(I14:I19)</f>
        <v>0</v>
      </c>
      <c r="J20" s="42"/>
      <c r="K20" s="42"/>
    </row>
    <row r="21" spans="1:11" s="276" customFormat="1" ht="7.15" customHeight="1">
      <c r="A21" s="200"/>
      <c r="B21" s="226"/>
      <c r="C21" s="226"/>
      <c r="D21" s="234"/>
      <c r="E21" s="234"/>
      <c r="F21" s="300"/>
      <c r="G21" s="300"/>
      <c r="H21" s="300"/>
      <c r="I21" s="300"/>
      <c r="J21" s="42"/>
      <c r="K21" s="42"/>
    </row>
    <row r="22" spans="1:11" s="276" customFormat="1" ht="27.6" customHeight="1">
      <c r="A22" s="200"/>
      <c r="B22" s="226"/>
      <c r="C22" s="301"/>
      <c r="D22" s="302" t="s">
        <v>358</v>
      </c>
      <c r="E22" s="303" t="s">
        <v>357</v>
      </c>
      <c r="F22" s="304" t="s">
        <v>361</v>
      </c>
      <c r="G22" s="305" t="s">
        <v>360</v>
      </c>
      <c r="H22" s="303" t="s">
        <v>362</v>
      </c>
      <c r="I22" s="304" t="s">
        <v>375</v>
      </c>
      <c r="J22" s="42"/>
      <c r="K22" s="42"/>
    </row>
    <row r="23" spans="1:11" s="276" customFormat="1" ht="15" customHeight="1">
      <c r="A23" s="200"/>
      <c r="B23" s="200"/>
      <c r="C23" s="295" t="s">
        <v>118</v>
      </c>
      <c r="D23" s="306" t="s">
        <v>564</v>
      </c>
      <c r="E23" s="307" t="s">
        <v>359</v>
      </c>
      <c r="F23" s="92"/>
      <c r="G23" s="92"/>
      <c r="H23" s="168" t="s">
        <v>461</v>
      </c>
      <c r="I23" s="296"/>
      <c r="J23" s="42"/>
      <c r="K23" s="42"/>
    </row>
    <row r="24" spans="1:11" s="276" customFormat="1" ht="15" customHeight="1">
      <c r="A24" s="200"/>
      <c r="B24" s="200"/>
      <c r="C24" s="295" t="s">
        <v>80</v>
      </c>
      <c r="D24" s="306" t="s">
        <v>564</v>
      </c>
      <c r="E24" s="307" t="s">
        <v>359</v>
      </c>
      <c r="F24" s="92"/>
      <c r="G24" s="92"/>
      <c r="H24" s="168" t="s">
        <v>461</v>
      </c>
      <c r="I24" s="296"/>
      <c r="J24" s="42"/>
      <c r="K24" s="42"/>
    </row>
    <row r="25" spans="1:11" s="276" customFormat="1" ht="15" customHeight="1">
      <c r="A25" s="200"/>
      <c r="B25" s="200"/>
      <c r="C25" s="295" t="s">
        <v>81</v>
      </c>
      <c r="D25" s="285"/>
      <c r="E25" s="286"/>
      <c r="F25" s="92"/>
      <c r="G25" s="92"/>
      <c r="H25" s="168" t="s">
        <v>461</v>
      </c>
      <c r="I25" s="168" t="s">
        <v>461</v>
      </c>
      <c r="J25" s="42"/>
      <c r="K25" s="42"/>
    </row>
    <row r="26" spans="1:11" s="276" customFormat="1" ht="15" customHeight="1">
      <c r="A26" s="200"/>
      <c r="B26" s="200"/>
      <c r="C26" s="295" t="s">
        <v>82</v>
      </c>
      <c r="D26" s="285"/>
      <c r="E26" s="286"/>
      <c r="F26" s="92"/>
      <c r="G26" s="92"/>
      <c r="H26" s="168" t="s">
        <v>461</v>
      </c>
      <c r="I26" s="168" t="s">
        <v>461</v>
      </c>
      <c r="J26" s="42"/>
      <c r="K26" s="42"/>
    </row>
    <row r="27" spans="1:11" s="276" customFormat="1" ht="15" customHeight="1">
      <c r="A27" s="200"/>
      <c r="B27" s="200"/>
      <c r="C27" s="295" t="s">
        <v>622</v>
      </c>
      <c r="D27" s="285"/>
      <c r="E27" s="286"/>
      <c r="F27" s="92"/>
      <c r="G27" s="92"/>
      <c r="H27" s="168" t="s">
        <v>461</v>
      </c>
      <c r="I27" s="168" t="s">
        <v>461</v>
      </c>
      <c r="J27" s="42"/>
      <c r="K27" s="42"/>
    </row>
    <row r="28" spans="1:11" s="276" customFormat="1" ht="15" customHeight="1">
      <c r="A28" s="200"/>
      <c r="B28" s="200"/>
      <c r="C28" s="308" t="s">
        <v>84</v>
      </c>
      <c r="D28" s="309" t="s">
        <v>564</v>
      </c>
      <c r="E28" s="310" t="s">
        <v>359</v>
      </c>
      <c r="F28" s="296"/>
      <c r="G28" s="296"/>
      <c r="H28" s="296"/>
      <c r="I28" s="296"/>
      <c r="J28" s="42"/>
      <c r="K28" s="42"/>
    </row>
    <row r="29" spans="1:11" s="276" customFormat="1" ht="15" customHeight="1">
      <c r="A29" s="200"/>
      <c r="B29" s="226"/>
      <c r="C29" s="311"/>
      <c r="D29" s="312"/>
      <c r="E29" s="312"/>
      <c r="F29" s="312"/>
      <c r="G29" s="312"/>
      <c r="H29" s="312"/>
      <c r="I29" s="312"/>
      <c r="J29" s="42"/>
      <c r="K29" s="42"/>
    </row>
    <row r="30" spans="1:11" s="276" customFormat="1" ht="15" customHeight="1">
      <c r="A30" s="200"/>
      <c r="B30" s="188" t="s">
        <v>61</v>
      </c>
      <c r="C30" s="1005" t="s">
        <v>615</v>
      </c>
      <c r="D30" s="1005"/>
      <c r="E30" s="1005"/>
      <c r="F30" s="1005"/>
      <c r="G30" s="1005"/>
      <c r="H30" s="1005"/>
      <c r="I30" s="1005"/>
      <c r="J30" s="42"/>
      <c r="K30" s="42"/>
    </row>
    <row r="31" spans="1:11" s="276" customFormat="1" ht="6.6" customHeight="1">
      <c r="A31" s="200"/>
      <c r="B31" s="226"/>
      <c r="C31" s="198"/>
      <c r="D31" s="195"/>
      <c r="E31" s="195"/>
      <c r="F31" s="195"/>
      <c r="G31" s="195"/>
      <c r="H31" s="195"/>
      <c r="I31" s="195"/>
      <c r="J31" s="42"/>
      <c r="K31" s="42"/>
    </row>
    <row r="32" spans="1:11" s="276" customFormat="1" ht="29.25" customHeight="1">
      <c r="A32" s="200"/>
      <c r="B32" s="226" t="s">
        <v>2</v>
      </c>
      <c r="C32" s="979" t="s">
        <v>718</v>
      </c>
      <c r="D32" s="979"/>
      <c r="E32" s="979"/>
      <c r="F32" s="979"/>
      <c r="G32" s="979"/>
      <c r="H32" s="979"/>
      <c r="I32" s="979"/>
      <c r="J32" s="42"/>
      <c r="K32" s="42"/>
    </row>
    <row r="33" spans="1:11" s="276" customFormat="1" ht="15" customHeight="1">
      <c r="A33" s="200"/>
      <c r="B33" s="313"/>
      <c r="C33" s="226"/>
      <c r="D33" s="195"/>
      <c r="E33" s="195"/>
      <c r="F33" s="195"/>
      <c r="G33" s="195"/>
      <c r="H33" s="195"/>
      <c r="I33" s="195"/>
      <c r="J33" s="42"/>
      <c r="K33" s="42"/>
    </row>
    <row r="34" spans="1:11" ht="15" customHeight="1">
      <c r="A34" s="314"/>
      <c r="B34" s="195" t="s">
        <v>3</v>
      </c>
      <c r="C34" s="979" t="s">
        <v>363</v>
      </c>
      <c r="D34" s="979"/>
      <c r="E34" s="979"/>
      <c r="F34" s="979"/>
      <c r="G34" s="979"/>
      <c r="H34" s="979"/>
      <c r="I34" s="979"/>
    </row>
    <row r="35" spans="1:11" ht="7.15" customHeight="1">
      <c r="A35" s="314"/>
      <c r="B35" s="229"/>
      <c r="C35" s="195"/>
      <c r="D35" s="315"/>
      <c r="E35" s="315"/>
      <c r="F35" s="315"/>
      <c r="G35" s="315"/>
      <c r="H35" s="315"/>
      <c r="I35" s="315"/>
    </row>
    <row r="36" spans="1:11" ht="15" customHeight="1">
      <c r="A36" s="314"/>
      <c r="B36" s="229"/>
      <c r="C36" s="316"/>
      <c r="D36" s="1011" t="s">
        <v>368</v>
      </c>
      <c r="E36" s="1009"/>
      <c r="F36" s="1009"/>
      <c r="G36" s="1009"/>
      <c r="H36" s="1009"/>
      <c r="I36" s="1010"/>
    </row>
    <row r="37" spans="1:11">
      <c r="A37" s="227"/>
      <c r="B37" s="229"/>
      <c r="C37" s="995" t="s">
        <v>60</v>
      </c>
      <c r="D37" s="996"/>
      <c r="E37" s="994" t="s">
        <v>364</v>
      </c>
      <c r="F37" s="994"/>
      <c r="G37" s="1026" t="s">
        <v>365</v>
      </c>
      <c r="H37" s="1027"/>
      <c r="I37" s="994" t="s">
        <v>366</v>
      </c>
    </row>
    <row r="38" spans="1:11" s="288" customFormat="1" ht="25.5">
      <c r="A38" s="317"/>
      <c r="B38" s="318"/>
      <c r="C38" s="997"/>
      <c r="D38" s="998"/>
      <c r="E38" s="294" t="s">
        <v>592</v>
      </c>
      <c r="F38" s="294" t="s">
        <v>593</v>
      </c>
      <c r="G38" s="1028"/>
      <c r="H38" s="1029"/>
      <c r="I38" s="994"/>
      <c r="J38" s="287"/>
      <c r="K38" s="287"/>
    </row>
    <row r="39" spans="1:11">
      <c r="A39" s="227"/>
      <c r="B39" s="229"/>
      <c r="C39" s="1014" t="s">
        <v>367</v>
      </c>
      <c r="D39" s="1015"/>
      <c r="E39" s="319">
        <f>F20</f>
        <v>20000</v>
      </c>
      <c r="F39" s="289">
        <v>0</v>
      </c>
      <c r="G39" s="1030">
        <v>0</v>
      </c>
      <c r="H39" s="1031"/>
      <c r="I39" s="319">
        <f>SUM(E39:H39)</f>
        <v>20000</v>
      </c>
    </row>
    <row r="40" spans="1:11" ht="18" customHeight="1">
      <c r="A40" s="227"/>
      <c r="B40" s="229"/>
      <c r="C40" s="195"/>
      <c r="D40" s="200"/>
      <c r="E40" s="320"/>
      <c r="F40" s="320"/>
      <c r="G40" s="320"/>
      <c r="H40" s="320"/>
      <c r="I40" s="200"/>
    </row>
    <row r="41" spans="1:11" ht="15" customHeight="1">
      <c r="A41" s="314"/>
      <c r="B41" s="195" t="s">
        <v>22</v>
      </c>
      <c r="C41" s="979" t="s">
        <v>719</v>
      </c>
      <c r="D41" s="979"/>
      <c r="E41" s="979"/>
      <c r="F41" s="979"/>
      <c r="G41" s="979"/>
      <c r="H41" s="979"/>
      <c r="I41" s="979"/>
    </row>
    <row r="42" spans="1:11" ht="7.15" customHeight="1">
      <c r="A42" s="227"/>
      <c r="B42" s="229"/>
      <c r="C42" s="227"/>
      <c r="D42" s="196"/>
      <c r="E42" s="196"/>
      <c r="F42" s="227"/>
      <c r="G42" s="227"/>
      <c r="H42" s="227"/>
      <c r="I42" s="227"/>
    </row>
    <row r="43" spans="1:11" s="276" customFormat="1">
      <c r="A43" s="200"/>
      <c r="B43" s="313"/>
      <c r="C43" s="291"/>
      <c r="D43" s="1009" t="s">
        <v>401</v>
      </c>
      <c r="E43" s="1009"/>
      <c r="F43" s="1009"/>
      <c r="G43" s="1009"/>
      <c r="H43" s="1009"/>
      <c r="I43" s="1010"/>
      <c r="J43" s="42"/>
      <c r="K43" s="42"/>
    </row>
    <row r="44" spans="1:11" s="276" customFormat="1">
      <c r="A44" s="200"/>
      <c r="B44" s="313"/>
      <c r="C44" s="291"/>
      <c r="D44" s="321"/>
      <c r="E44" s="321"/>
      <c r="F44" s="321"/>
      <c r="G44" s="321"/>
      <c r="H44" s="322" t="s">
        <v>285</v>
      </c>
      <c r="I44" s="322" t="s">
        <v>286</v>
      </c>
      <c r="J44" s="42"/>
      <c r="K44" s="42"/>
    </row>
    <row r="45" spans="1:11" s="276" customFormat="1" ht="15" customHeight="1">
      <c r="A45" s="200"/>
      <c r="B45" s="313"/>
      <c r="C45" s="1016" t="s">
        <v>492</v>
      </c>
      <c r="D45" s="1017"/>
      <c r="E45" s="1017"/>
      <c r="F45" s="1017"/>
      <c r="G45" s="1018"/>
      <c r="H45" s="290"/>
      <c r="I45" s="323">
        <f>H45/H46</f>
        <v>0</v>
      </c>
      <c r="J45" s="42"/>
      <c r="K45" s="42"/>
    </row>
    <row r="46" spans="1:11" s="276" customFormat="1" ht="15" customHeight="1">
      <c r="A46" s="200"/>
      <c r="B46" s="313"/>
      <c r="C46" s="1012" t="s">
        <v>594</v>
      </c>
      <c r="D46" s="1013"/>
      <c r="E46" s="1013"/>
      <c r="F46" s="324"/>
      <c r="G46" s="309"/>
      <c r="H46" s="327">
        <f>F14+F15+F19</f>
        <v>20000</v>
      </c>
      <c r="I46" s="325"/>
      <c r="J46" s="42"/>
      <c r="K46" s="42"/>
    </row>
    <row r="47" spans="1:11" ht="18" customHeight="1">
      <c r="A47" s="227"/>
      <c r="B47" s="229"/>
      <c r="C47" s="195"/>
      <c r="D47" s="200"/>
      <c r="E47" s="320"/>
      <c r="F47" s="320"/>
      <c r="G47" s="320"/>
      <c r="H47" s="320"/>
      <c r="I47" s="200"/>
    </row>
    <row r="48" spans="1:11" ht="7.15" customHeight="1">
      <c r="A48" s="227"/>
      <c r="B48" s="229"/>
      <c r="C48" s="195"/>
      <c r="D48" s="200"/>
      <c r="E48" s="200"/>
      <c r="F48" s="200"/>
      <c r="G48" s="200"/>
      <c r="H48" s="200"/>
      <c r="I48" s="200"/>
    </row>
    <row r="49" spans="1:11" ht="15" customHeight="1">
      <c r="A49" s="314"/>
      <c r="B49" s="195" t="s">
        <v>23</v>
      </c>
      <c r="C49" s="979" t="s">
        <v>720</v>
      </c>
      <c r="D49" s="979"/>
      <c r="E49" s="979"/>
      <c r="F49" s="979"/>
      <c r="G49" s="979"/>
      <c r="H49" s="979"/>
      <c r="I49" s="979"/>
    </row>
    <row r="50" spans="1:11" ht="7.15" customHeight="1">
      <c r="A50" s="227"/>
      <c r="B50" s="227"/>
      <c r="C50" s="227"/>
      <c r="D50" s="196"/>
      <c r="E50" s="196"/>
      <c r="F50" s="227"/>
      <c r="G50" s="227"/>
      <c r="H50" s="227"/>
      <c r="I50" s="227"/>
    </row>
    <row r="51" spans="1:11" s="276" customFormat="1">
      <c r="A51" s="200"/>
      <c r="B51" s="200"/>
      <c r="C51" s="291"/>
      <c r="D51" s="1024" t="s">
        <v>402</v>
      </c>
      <c r="E51" s="1024"/>
      <c r="F51" s="1024"/>
      <c r="G51" s="1024"/>
      <c r="H51" s="1024"/>
      <c r="I51" s="1025"/>
      <c r="J51" s="42"/>
      <c r="K51" s="42"/>
    </row>
    <row r="52" spans="1:11" s="276" customFormat="1">
      <c r="A52" s="200"/>
      <c r="B52" s="200"/>
      <c r="C52" s="291"/>
      <c r="D52" s="326"/>
      <c r="E52" s="326"/>
      <c r="F52" s="326"/>
      <c r="G52" s="326"/>
      <c r="H52" s="294" t="s">
        <v>285</v>
      </c>
      <c r="I52" s="294" t="s">
        <v>286</v>
      </c>
      <c r="J52" s="42"/>
      <c r="K52" s="42"/>
    </row>
    <row r="53" spans="1:11" s="276" customFormat="1" ht="15" customHeight="1">
      <c r="A53" s="200"/>
      <c r="B53" s="200"/>
      <c r="C53" s="1032" t="s">
        <v>594</v>
      </c>
      <c r="D53" s="1020"/>
      <c r="E53" s="1020"/>
      <c r="F53" s="1020"/>
      <c r="G53" s="1021"/>
      <c r="H53" s="327">
        <f>F14+F15+F19</f>
        <v>20000</v>
      </c>
      <c r="I53" s="323">
        <f>H53/H54</f>
        <v>1</v>
      </c>
      <c r="J53" s="42"/>
      <c r="K53" s="42"/>
    </row>
    <row r="54" spans="1:11" s="276" customFormat="1" ht="15" customHeight="1">
      <c r="A54" s="200"/>
      <c r="B54" s="200"/>
      <c r="C54" s="1033" t="s">
        <v>393</v>
      </c>
      <c r="D54" s="1034"/>
      <c r="E54" s="1034"/>
      <c r="F54" s="1034"/>
      <c r="G54" s="1035"/>
      <c r="H54" s="327">
        <f>F20</f>
        <v>20000</v>
      </c>
      <c r="I54" s="325"/>
      <c r="J54" s="42"/>
      <c r="K54" s="42"/>
    </row>
    <row r="55" spans="1:11" ht="18" customHeight="1">
      <c r="A55" s="227"/>
      <c r="B55" s="227"/>
      <c r="C55" s="227"/>
      <c r="D55" s="196"/>
      <c r="E55" s="196"/>
      <c r="F55" s="227"/>
      <c r="G55" s="227"/>
      <c r="H55" s="227"/>
      <c r="I55" s="227"/>
    </row>
    <row r="56" spans="1:11" ht="18" customHeight="1">
      <c r="A56" s="215"/>
      <c r="B56" s="215"/>
    </row>
    <row r="57" spans="1:11" ht="18" customHeight="1">
      <c r="A57" s="22"/>
    </row>
    <row r="58" spans="1:11" ht="18" customHeight="1">
      <c r="D58" s="54"/>
    </row>
    <row r="59" spans="1:11" ht="18" customHeight="1"/>
    <row r="60" spans="1:11" ht="18" customHeight="1">
      <c r="D60" s="1019"/>
      <c r="E60" s="1019"/>
      <c r="F60" s="1019"/>
      <c r="G60" s="1019"/>
      <c r="H60" s="1019"/>
      <c r="I60" s="1019"/>
    </row>
    <row r="61" spans="1:11" ht="18" customHeight="1">
      <c r="D61" s="109"/>
      <c r="E61" s="109"/>
      <c r="F61" s="109"/>
      <c r="G61" s="109"/>
      <c r="H61" s="109"/>
      <c r="I61" s="42"/>
    </row>
    <row r="62" spans="1:11" ht="18" customHeight="1">
      <c r="D62" s="109"/>
      <c r="E62" s="109"/>
      <c r="F62" s="109"/>
      <c r="G62" s="109"/>
      <c r="H62" s="109"/>
      <c r="I62" s="42"/>
    </row>
    <row r="63" spans="1:11" ht="18" customHeight="1">
      <c r="D63" s="1019"/>
      <c r="E63" s="1019"/>
      <c r="F63" s="1019"/>
      <c r="G63" s="1019"/>
      <c r="H63" s="1019"/>
    </row>
  </sheetData>
  <sheetProtection algorithmName="SHA-512" hashValue="A5jeR1tDsUKu3U1SOLNf/NnJOZtuk5bVZY0e8VdxkyqSnZjHcNAU65oUgNqfptenb+ltzg9esP36HboGTHQsHQ==" saltValue="l+6fp9Fl0SDFTGaYSRZU5Q==" spinCount="100000" sheet="1" selectLockedCells="1"/>
  <mergeCells count="33">
    <mergeCell ref="D63:H63"/>
    <mergeCell ref="D60:I60"/>
    <mergeCell ref="D14:E14"/>
    <mergeCell ref="D18:E18"/>
    <mergeCell ref="D19:E19"/>
    <mergeCell ref="D51:I51"/>
    <mergeCell ref="G37:H38"/>
    <mergeCell ref="G39:H39"/>
    <mergeCell ref="D15:E15"/>
    <mergeCell ref="C49:I49"/>
    <mergeCell ref="C53:G53"/>
    <mergeCell ref="C54:G54"/>
    <mergeCell ref="D17:E17"/>
    <mergeCell ref="J12:J19"/>
    <mergeCell ref="D43:I43"/>
    <mergeCell ref="D36:I36"/>
    <mergeCell ref="E37:F37"/>
    <mergeCell ref="C46:E46"/>
    <mergeCell ref="C39:D39"/>
    <mergeCell ref="C41:I41"/>
    <mergeCell ref="C45:G45"/>
    <mergeCell ref="C4:H4"/>
    <mergeCell ref="C5:F5"/>
    <mergeCell ref="C6:G6"/>
    <mergeCell ref="I37:I38"/>
    <mergeCell ref="C32:I32"/>
    <mergeCell ref="C34:I34"/>
    <mergeCell ref="C37:D38"/>
    <mergeCell ref="C12:I12"/>
    <mergeCell ref="C20:E20"/>
    <mergeCell ref="C10:I10"/>
    <mergeCell ref="C30:I30"/>
    <mergeCell ref="D16:E16"/>
  </mergeCells>
  <phoneticPr fontId="0" type="noConversion"/>
  <dataValidations count="3">
    <dataValidation type="list" allowBlank="1" showInputMessage="1" showErrorMessage="1" sqref="J23 I25:I27" xr:uid="{00000000-0002-0000-0900-000000000000}">
      <formula1>"Select One, Yes, No"</formula1>
    </dataValidation>
    <dataValidation type="list" showInputMessage="1" showErrorMessage="1" sqref="H6 G5" xr:uid="{00000000-0002-0000-0900-000001000000}">
      <formula1>"Select One, Yes, No, N/A"</formula1>
    </dataValidation>
    <dataValidation type="list" allowBlank="1" showInputMessage="1" showErrorMessage="1" sqref="H23:H27" xr:uid="{00000000-0002-0000-0900-000002000000}">
      <formula1>"Select One, Permanent, Subsidized Financing, Grant, Equity"</formula1>
    </dataValidation>
  </dataValidations>
  <printOptions horizontalCentered="1"/>
  <pageMargins left="0.75" right="0.75" top="0.75" bottom="0.75" header="0" footer="0.5"/>
  <pageSetup scale="85" firstPageNumber="18" orientation="portrait" r:id="rId1"/>
  <headerFooter>
    <oddHeader xml:space="preserve">&amp;R
</oddHeader>
    <oddFooter>&amp;L&amp;"Arial Narrow,Bold"HOME - HTF&amp;C&amp;"Arial Narrow,Bold"Page 10 of 30&amp;R&amp;"Arial Narrow,Bold" Updated 2020</oddFooter>
  </headerFooter>
  <ignoredErrors>
    <ignoredError sqref="A1 C14:C19 C23:C28 A2:A2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A39"/>
  <sheetViews>
    <sheetView showGridLines="0" showRowColHeaders="0" zoomScaleNormal="100" workbookViewId="0">
      <selection activeCell="C6" sqref="C6"/>
    </sheetView>
  </sheetViews>
  <sheetFormatPr defaultColWidth="10.7109375" defaultRowHeight="12.75"/>
  <cols>
    <col min="1" max="1" width="2.7109375" style="22" bestFit="1" customWidth="1"/>
    <col min="2" max="2" width="2.7109375" style="22" customWidth="1"/>
    <col min="3" max="3" width="15.7109375" style="204" customWidth="1"/>
    <col min="4" max="4" width="2.5703125" style="204" customWidth="1"/>
    <col min="5" max="5" width="2" style="22" customWidth="1"/>
    <col min="6" max="6" width="1.28515625" style="22" customWidth="1"/>
    <col min="7" max="7" width="1.7109375" style="22" customWidth="1"/>
    <col min="8" max="8" width="4.28515625" style="153" customWidth="1"/>
    <col min="9" max="9" width="8.85546875" style="22" customWidth="1"/>
    <col min="10" max="11" width="4" style="22" customWidth="1"/>
    <col min="12" max="12" width="8.85546875" style="22" customWidth="1"/>
    <col min="13" max="13" width="10.85546875" style="22" customWidth="1"/>
    <col min="14" max="17" width="8.28515625" style="22" customWidth="1"/>
    <col min="18" max="18" width="9.28515625" style="22" customWidth="1"/>
    <col min="19" max="19" width="9.7109375" style="22" customWidth="1"/>
    <col min="20" max="16384" width="10.7109375" style="56"/>
  </cols>
  <sheetData>
    <row r="1" spans="1:27" s="23" customFormat="1" ht="15" customHeight="1">
      <c r="A1" s="683" t="s">
        <v>776</v>
      </c>
      <c r="B1" s="642" t="s">
        <v>57</v>
      </c>
      <c r="C1" s="645"/>
      <c r="D1" s="645"/>
      <c r="E1" s="640"/>
      <c r="F1" s="640"/>
      <c r="G1" s="640"/>
      <c r="H1" s="664"/>
      <c r="I1" s="640"/>
      <c r="J1" s="640"/>
      <c r="K1" s="640"/>
      <c r="L1" s="640"/>
      <c r="M1" s="640"/>
      <c r="N1" s="661"/>
      <c r="O1" s="661"/>
      <c r="P1" s="661"/>
      <c r="Q1" s="661"/>
      <c r="R1" s="661"/>
      <c r="S1" s="667"/>
    </row>
    <row r="2" spans="1:27" s="23" customFormat="1" ht="9" customHeight="1">
      <c r="A2" s="225"/>
      <c r="B2" s="642"/>
      <c r="C2" s="645"/>
      <c r="D2" s="645"/>
      <c r="E2" s="640"/>
      <c r="F2" s="640"/>
      <c r="G2" s="640"/>
      <c r="H2" s="664"/>
      <c r="I2" s="640"/>
      <c r="J2" s="640"/>
      <c r="K2" s="640"/>
      <c r="L2" s="640"/>
      <c r="M2" s="640"/>
      <c r="N2" s="661"/>
      <c r="O2" s="661"/>
      <c r="P2" s="661"/>
      <c r="Q2" s="661"/>
      <c r="R2" s="661"/>
      <c r="S2" s="667"/>
    </row>
    <row r="3" spans="1:27" s="23" customFormat="1">
      <c r="A3" s="660"/>
      <c r="B3" s="865" t="s">
        <v>24</v>
      </c>
      <c r="C3" s="865"/>
      <c r="D3" s="865"/>
      <c r="E3" s="865"/>
      <c r="F3" s="865"/>
      <c r="G3" s="865"/>
      <c r="H3" s="865"/>
      <c r="I3" s="865"/>
      <c r="J3" s="865"/>
      <c r="K3" s="865"/>
      <c r="L3" s="661"/>
      <c r="M3" s="661"/>
      <c r="N3" s="661"/>
      <c r="O3" s="661"/>
      <c r="P3" s="661"/>
      <c r="Q3" s="661"/>
      <c r="R3" s="661"/>
      <c r="S3" s="667"/>
    </row>
    <row r="4" spans="1:27" s="23" customFormat="1">
      <c r="A4" s="767"/>
      <c r="B4" s="766"/>
      <c r="C4" s="765" t="s">
        <v>911</v>
      </c>
      <c r="D4" s="766"/>
      <c r="E4" s="766"/>
      <c r="F4" s="766"/>
      <c r="G4" s="766"/>
      <c r="H4" s="766"/>
      <c r="I4" s="766"/>
      <c r="J4" s="766"/>
      <c r="K4" s="1072"/>
      <c r="L4" s="1072"/>
      <c r="M4" s="1072"/>
      <c r="N4" s="1072"/>
      <c r="O4" s="1072"/>
      <c r="P4" s="1072"/>
      <c r="Q4" s="1072"/>
      <c r="R4" s="1072"/>
      <c r="S4" s="768"/>
    </row>
    <row r="5" spans="1:27" s="23" customFormat="1">
      <c r="A5" s="770"/>
      <c r="B5" s="769"/>
      <c r="C5" s="1073" t="s">
        <v>914</v>
      </c>
      <c r="D5" s="1073"/>
      <c r="E5" s="1073"/>
      <c r="F5" s="1073"/>
      <c r="G5" s="1073"/>
      <c r="H5" s="1073"/>
      <c r="I5" s="1073"/>
      <c r="J5" s="1073"/>
      <c r="K5" s="1073"/>
      <c r="L5" s="1073"/>
      <c r="M5" s="771"/>
      <c r="N5" s="1074" t="s">
        <v>927</v>
      </c>
      <c r="O5" s="1074"/>
      <c r="P5" s="1074"/>
      <c r="Q5" s="1074"/>
      <c r="R5" s="1074"/>
      <c r="S5" s="772"/>
    </row>
    <row r="6" spans="1:27" s="23" customFormat="1">
      <c r="A6" s="660"/>
      <c r="B6" s="229"/>
      <c r="C6" s="659"/>
      <c r="D6" s="660" t="s">
        <v>928</v>
      </c>
      <c r="E6" s="229"/>
      <c r="F6" s="660"/>
      <c r="G6" s="660"/>
      <c r="H6" s="660"/>
      <c r="I6" s="660"/>
      <c r="J6" s="660"/>
      <c r="K6" s="660"/>
      <c r="L6" s="230"/>
      <c r="M6" s="661"/>
      <c r="N6" s="1053"/>
      <c r="O6" s="1053"/>
      <c r="P6" s="660" t="s">
        <v>624</v>
      </c>
      <c r="Q6" s="660"/>
      <c r="R6" s="660"/>
      <c r="S6" s="22"/>
    </row>
    <row r="7" spans="1:27" s="23" customFormat="1">
      <c r="A7" s="660"/>
      <c r="B7" s="662"/>
      <c r="C7" s="659"/>
      <c r="D7" s="660" t="s">
        <v>929</v>
      </c>
      <c r="E7" s="660"/>
      <c r="F7" s="660"/>
      <c r="G7" s="660"/>
      <c r="H7" s="660"/>
      <c r="I7" s="640"/>
      <c r="J7" s="640"/>
      <c r="K7" s="660"/>
      <c r="L7" s="661"/>
      <c r="M7" s="661"/>
      <c r="N7" s="1053"/>
      <c r="O7" s="1053"/>
      <c r="P7" s="660" t="s">
        <v>931</v>
      </c>
      <c r="Q7" s="660"/>
      <c r="R7" s="229"/>
    </row>
    <row r="8" spans="1:27" s="23" customFormat="1" ht="13.9" customHeight="1">
      <c r="A8" s="660"/>
      <c r="B8" s="660"/>
      <c r="C8" s="797"/>
      <c r="D8" s="1056" t="s">
        <v>930</v>
      </c>
      <c r="E8" s="1056"/>
      <c r="F8" s="1056"/>
      <c r="G8" s="1056"/>
      <c r="H8" s="1056"/>
      <c r="I8" s="1056"/>
      <c r="J8" s="660"/>
      <c r="K8" s="660"/>
      <c r="L8" s="660"/>
      <c r="M8" s="661"/>
      <c r="N8" s="1053"/>
      <c r="O8" s="1053"/>
      <c r="P8" s="660" t="s">
        <v>932</v>
      </c>
      <c r="Q8" s="660"/>
      <c r="R8" s="660"/>
    </row>
    <row r="9" spans="1:27" s="23" customFormat="1">
      <c r="A9" s="660"/>
      <c r="B9" s="660"/>
      <c r="C9" s="802"/>
      <c r="J9" s="640"/>
      <c r="K9" s="1056"/>
      <c r="L9" s="1056"/>
      <c r="M9" s="1056"/>
      <c r="N9" s="661"/>
      <c r="O9" s="661"/>
      <c r="P9" s="660"/>
      <c r="Q9" s="660"/>
      <c r="R9" s="660"/>
    </row>
    <row r="10" spans="1:27" s="23" customFormat="1" ht="10.15" customHeight="1">
      <c r="A10" s="660"/>
      <c r="B10" s="662"/>
      <c r="C10" s="241"/>
      <c r="D10" s="242"/>
      <c r="E10" s="233"/>
      <c r="F10" s="233"/>
      <c r="G10" s="233"/>
      <c r="H10" s="234"/>
      <c r="I10" s="233"/>
      <c r="J10" s="233"/>
      <c r="K10" s="660"/>
      <c r="L10" s="660"/>
      <c r="M10" s="660"/>
      <c r="N10" s="661"/>
      <c r="O10" s="661"/>
      <c r="P10" s="661"/>
      <c r="Q10" s="661"/>
      <c r="R10" s="661"/>
      <c r="S10" s="667"/>
    </row>
    <row r="11" spans="1:27" s="23" customFormat="1" ht="18" customHeight="1">
      <c r="A11" s="661"/>
      <c r="B11" s="642"/>
      <c r="C11" s="1060" t="s">
        <v>111</v>
      </c>
      <c r="D11" s="1060"/>
      <c r="E11" s="1060"/>
      <c r="F11" s="1060"/>
      <c r="G11" s="1060"/>
      <c r="H11" s="1060"/>
      <c r="I11" s="1057" t="s">
        <v>112</v>
      </c>
      <c r="J11" s="1057"/>
      <c r="K11" s="994" t="s">
        <v>113</v>
      </c>
      <c r="L11" s="994"/>
      <c r="M11" s="1039" t="s">
        <v>841</v>
      </c>
      <c r="N11" s="1048" t="s">
        <v>117</v>
      </c>
      <c r="O11" s="1049"/>
      <c r="P11" s="1049"/>
      <c r="Q11" s="1049"/>
      <c r="R11" s="1050"/>
      <c r="S11" s="667"/>
      <c r="T11" s="1036"/>
      <c r="U11" s="1036"/>
      <c r="V11" s="1036"/>
      <c r="W11" s="1071"/>
      <c r="X11" s="1071"/>
      <c r="Y11" s="1071"/>
      <c r="Z11" s="1071"/>
      <c r="AA11" s="1071"/>
    </row>
    <row r="12" spans="1:27" s="23" customFormat="1" ht="18" customHeight="1">
      <c r="A12" s="661"/>
      <c r="B12" s="642"/>
      <c r="C12" s="1060"/>
      <c r="D12" s="1060"/>
      <c r="E12" s="1060"/>
      <c r="F12" s="1060"/>
      <c r="G12" s="1060"/>
      <c r="H12" s="1060"/>
      <c r="I12" s="1057"/>
      <c r="J12" s="1057"/>
      <c r="K12" s="994"/>
      <c r="L12" s="994"/>
      <c r="M12" s="1040"/>
      <c r="N12" s="235" t="s">
        <v>25</v>
      </c>
      <c r="O12" s="235" t="s">
        <v>35</v>
      </c>
      <c r="P12" s="235" t="s">
        <v>26</v>
      </c>
      <c r="Q12" s="235" t="s">
        <v>27</v>
      </c>
      <c r="R12" s="235" t="s">
        <v>28</v>
      </c>
      <c r="S12" s="1075"/>
      <c r="T12" s="1036"/>
      <c r="U12" s="1036"/>
      <c r="V12" s="1036"/>
      <c r="W12" s="1071"/>
      <c r="X12" s="1071"/>
      <c r="Y12" s="1071"/>
      <c r="Z12" s="1071"/>
      <c r="AA12" s="1071"/>
    </row>
    <row r="13" spans="1:27" s="23" customFormat="1" ht="21" customHeight="1">
      <c r="A13" s="661"/>
      <c r="B13" s="642"/>
      <c r="C13" s="1061" t="s">
        <v>29</v>
      </c>
      <c r="D13" s="1062"/>
      <c r="E13" s="1062"/>
      <c r="F13" s="1062"/>
      <c r="G13" s="1062"/>
      <c r="H13" s="1063"/>
      <c r="I13" s="1058" t="s">
        <v>461</v>
      </c>
      <c r="J13" s="1059"/>
      <c r="K13" s="1058" t="s">
        <v>461</v>
      </c>
      <c r="L13" s="1059"/>
      <c r="M13" s="224"/>
      <c r="N13" s="211"/>
      <c r="O13" s="211"/>
      <c r="P13" s="211"/>
      <c r="Q13" s="211"/>
      <c r="R13" s="212"/>
      <c r="S13" s="1075"/>
      <c r="T13" s="1036"/>
      <c r="U13" s="1036"/>
      <c r="V13" s="1036"/>
      <c r="W13" s="1071"/>
      <c r="X13" s="1071"/>
      <c r="Y13" s="1071"/>
      <c r="Z13" s="1071"/>
      <c r="AA13" s="1071"/>
    </row>
    <row r="14" spans="1:27" s="23" customFormat="1" ht="21.6" customHeight="1">
      <c r="A14" s="661"/>
      <c r="B14" s="642"/>
      <c r="C14" s="1032" t="s">
        <v>30</v>
      </c>
      <c r="D14" s="1020"/>
      <c r="E14" s="1020"/>
      <c r="F14" s="1020"/>
      <c r="G14" s="1020"/>
      <c r="H14" s="1021"/>
      <c r="I14" s="1041" t="s">
        <v>461</v>
      </c>
      <c r="J14" s="1042"/>
      <c r="K14" s="1041" t="s">
        <v>461</v>
      </c>
      <c r="L14" s="1042"/>
      <c r="M14" s="224"/>
      <c r="N14" s="212"/>
      <c r="O14" s="212"/>
      <c r="P14" s="212"/>
      <c r="Q14" s="212"/>
      <c r="R14" s="212"/>
      <c r="S14" s="1075"/>
    </row>
    <row r="15" spans="1:27" s="23" customFormat="1" ht="21.6" customHeight="1">
      <c r="A15" s="661"/>
      <c r="B15" s="642"/>
      <c r="C15" s="1032" t="s">
        <v>751</v>
      </c>
      <c r="D15" s="1020"/>
      <c r="E15" s="1020"/>
      <c r="F15" s="1020"/>
      <c r="G15" s="1020"/>
      <c r="H15" s="1021"/>
      <c r="I15" s="1041" t="s">
        <v>461</v>
      </c>
      <c r="J15" s="1042"/>
      <c r="K15" s="1041" t="s">
        <v>461</v>
      </c>
      <c r="L15" s="1042"/>
      <c r="M15" s="224"/>
      <c r="N15" s="212"/>
      <c r="O15" s="212"/>
      <c r="P15" s="212"/>
      <c r="Q15" s="212"/>
      <c r="R15" s="212"/>
      <c r="S15" s="1075"/>
    </row>
    <row r="16" spans="1:27" s="23" customFormat="1" ht="19.149999999999999" customHeight="1">
      <c r="A16" s="661"/>
      <c r="B16" s="642"/>
      <c r="C16" s="1032" t="s">
        <v>314</v>
      </c>
      <c r="D16" s="1020"/>
      <c r="E16" s="1020"/>
      <c r="F16" s="1020"/>
      <c r="G16" s="1020"/>
      <c r="H16" s="1021"/>
      <c r="I16" s="1041" t="s">
        <v>461</v>
      </c>
      <c r="J16" s="1042"/>
      <c r="K16" s="1041" t="s">
        <v>461</v>
      </c>
      <c r="L16" s="1042"/>
      <c r="M16" s="224"/>
      <c r="N16" s="212"/>
      <c r="O16" s="212"/>
      <c r="P16" s="212"/>
      <c r="Q16" s="212"/>
      <c r="R16" s="212"/>
      <c r="S16" s="1075"/>
    </row>
    <row r="17" spans="1:19" s="23" customFormat="1" ht="21" customHeight="1">
      <c r="A17" s="661"/>
      <c r="B17" s="642"/>
      <c r="C17" s="1032" t="s">
        <v>752</v>
      </c>
      <c r="D17" s="1020"/>
      <c r="E17" s="1020"/>
      <c r="F17" s="1020"/>
      <c r="G17" s="1020"/>
      <c r="H17" s="1021"/>
      <c r="I17" s="1041" t="s">
        <v>461</v>
      </c>
      <c r="J17" s="1042"/>
      <c r="K17" s="1041" t="s">
        <v>461</v>
      </c>
      <c r="L17" s="1042"/>
      <c r="M17" s="224"/>
      <c r="N17" s="212"/>
      <c r="O17" s="212"/>
      <c r="P17" s="212"/>
      <c r="Q17" s="212"/>
      <c r="R17" s="212"/>
      <c r="S17" s="1075"/>
    </row>
    <row r="18" spans="1:19" s="23" customFormat="1" ht="20.45" customHeight="1">
      <c r="A18" s="661"/>
      <c r="B18" s="642"/>
      <c r="C18" s="1032" t="s">
        <v>31</v>
      </c>
      <c r="D18" s="1020"/>
      <c r="E18" s="1020"/>
      <c r="F18" s="1020"/>
      <c r="G18" s="1020"/>
      <c r="H18" s="1021"/>
      <c r="I18" s="1041" t="s">
        <v>461</v>
      </c>
      <c r="J18" s="1042"/>
      <c r="K18" s="1041" t="s">
        <v>461</v>
      </c>
      <c r="L18" s="1042"/>
      <c r="M18" s="224"/>
      <c r="N18" s="212"/>
      <c r="O18" s="212"/>
      <c r="P18" s="212"/>
      <c r="Q18" s="212"/>
      <c r="R18" s="212"/>
      <c r="S18" s="1075"/>
    </row>
    <row r="19" spans="1:19" s="23" customFormat="1" ht="21.6" customHeight="1">
      <c r="A19" s="661"/>
      <c r="B19" s="642"/>
      <c r="C19" s="1032" t="s">
        <v>32</v>
      </c>
      <c r="D19" s="1020"/>
      <c r="E19" s="1020"/>
      <c r="F19" s="1020"/>
      <c r="G19" s="1020"/>
      <c r="H19" s="1021"/>
      <c r="I19" s="1041" t="s">
        <v>461</v>
      </c>
      <c r="J19" s="1042"/>
      <c r="K19" s="1041" t="s">
        <v>461</v>
      </c>
      <c r="L19" s="1042"/>
      <c r="M19" s="224"/>
      <c r="N19" s="212"/>
      <c r="O19" s="212"/>
      <c r="P19" s="212"/>
      <c r="Q19" s="212"/>
      <c r="R19" s="212"/>
      <c r="S19" s="1075"/>
    </row>
    <row r="20" spans="1:19" s="23" customFormat="1" ht="21.6" customHeight="1">
      <c r="A20" s="661"/>
      <c r="B20" s="642"/>
      <c r="C20" s="1032" t="s">
        <v>33</v>
      </c>
      <c r="D20" s="1020"/>
      <c r="E20" s="1020"/>
      <c r="F20" s="1020"/>
      <c r="G20" s="1020"/>
      <c r="H20" s="1021"/>
      <c r="I20" s="1041" t="s">
        <v>461</v>
      </c>
      <c r="J20" s="1042"/>
      <c r="K20" s="1041" t="s">
        <v>461</v>
      </c>
      <c r="L20" s="1042"/>
      <c r="M20" s="224"/>
      <c r="N20" s="212"/>
      <c r="O20" s="212"/>
      <c r="P20" s="212"/>
      <c r="Q20" s="212"/>
      <c r="R20" s="212"/>
      <c r="S20" s="1075"/>
    </row>
    <row r="21" spans="1:19" s="23" customFormat="1" ht="21.6" customHeight="1">
      <c r="A21" s="786"/>
      <c r="B21" s="777"/>
      <c r="C21" s="1032" t="s">
        <v>922</v>
      </c>
      <c r="D21" s="1020"/>
      <c r="E21" s="1020"/>
      <c r="F21" s="1020"/>
      <c r="G21" s="1020"/>
      <c r="H21" s="1021"/>
      <c r="I21" s="1041" t="s">
        <v>461</v>
      </c>
      <c r="J21" s="1042"/>
      <c r="K21" s="1041" t="s">
        <v>461</v>
      </c>
      <c r="L21" s="1042"/>
      <c r="M21" s="224"/>
      <c r="N21" s="212"/>
      <c r="O21" s="212"/>
      <c r="P21" s="212"/>
      <c r="Q21" s="212"/>
      <c r="R21" s="212"/>
      <c r="S21" s="1075"/>
    </row>
    <row r="22" spans="1:19" s="23" customFormat="1" ht="21.6" customHeight="1">
      <c r="A22" s="786"/>
      <c r="B22" s="777"/>
      <c r="C22" s="784" t="s">
        <v>923</v>
      </c>
      <c r="D22" s="785"/>
      <c r="E22" s="785"/>
      <c r="F22" s="785"/>
      <c r="G22" s="785"/>
      <c r="H22" s="785"/>
      <c r="I22" s="1041" t="s">
        <v>461</v>
      </c>
      <c r="J22" s="1042"/>
      <c r="K22" s="1041" t="s">
        <v>461</v>
      </c>
      <c r="L22" s="1042"/>
      <c r="M22" s="224"/>
      <c r="N22" s="212"/>
      <c r="O22" s="212"/>
      <c r="P22" s="212"/>
      <c r="Q22" s="212"/>
      <c r="R22" s="212"/>
      <c r="S22" s="1075"/>
    </row>
    <row r="23" spans="1:19" s="23" customFormat="1" ht="23.45" customHeight="1">
      <c r="A23" s="661"/>
      <c r="B23" s="642"/>
      <c r="C23" s="1045" t="s">
        <v>34</v>
      </c>
      <c r="D23" s="1046"/>
      <c r="E23" s="1046"/>
      <c r="F23" s="1046"/>
      <c r="G23" s="1046"/>
      <c r="H23" s="1046"/>
      <c r="I23" s="1046"/>
      <c r="J23" s="1046"/>
      <c r="K23" s="1046"/>
      <c r="L23" s="1046"/>
      <c r="M23" s="1047"/>
      <c r="N23" s="236">
        <f>SUM(N13:N22)</f>
        <v>0</v>
      </c>
      <c r="O23" s="236">
        <f>SUM(O13:O22)</f>
        <v>0</v>
      </c>
      <c r="P23" s="237">
        <f>SUM(P13:P22)</f>
        <v>0</v>
      </c>
      <c r="Q23" s="237">
        <f>SUM(Q13:Q22)</f>
        <v>0</v>
      </c>
      <c r="R23" s="237">
        <f>SUM(R13:R22)</f>
        <v>0</v>
      </c>
      <c r="S23" s="1075"/>
    </row>
    <row r="24" spans="1:19" s="667" customFormat="1" ht="8.4499999999999993" customHeight="1">
      <c r="A24" s="661"/>
      <c r="B24" s="661"/>
      <c r="C24" s="661"/>
      <c r="D24" s="661"/>
      <c r="E24" s="661"/>
      <c r="F24" s="661"/>
      <c r="G24" s="661"/>
      <c r="H24" s="661"/>
      <c r="I24" s="661"/>
      <c r="J24" s="661"/>
      <c r="K24" s="661"/>
      <c r="L24" s="661"/>
      <c r="M24" s="661"/>
      <c r="N24" s="661"/>
      <c r="O24" s="661"/>
      <c r="P24" s="661"/>
      <c r="Q24" s="661"/>
      <c r="R24" s="661"/>
    </row>
    <row r="25" spans="1:19" ht="17.100000000000001" customHeight="1">
      <c r="A25" s="225" t="s">
        <v>717</v>
      </c>
      <c r="B25" s="1070" t="s">
        <v>595</v>
      </c>
      <c r="C25" s="1070"/>
      <c r="D25" s="1070"/>
      <c r="E25" s="1070"/>
      <c r="F25" s="1070"/>
      <c r="G25" s="1070"/>
      <c r="H25" s="1070"/>
      <c r="I25" s="1070"/>
      <c r="J25" s="1070"/>
      <c r="K25" s="1070"/>
      <c r="L25" s="1070"/>
      <c r="M25" s="1070"/>
      <c r="N25" s="1070"/>
      <c r="O25" s="1070"/>
      <c r="P25" s="1070"/>
      <c r="Q25" s="1070"/>
      <c r="R25" s="1070"/>
    </row>
    <row r="26" spans="1:19" ht="9" customHeight="1">
      <c r="A26" s="225"/>
      <c r="B26" s="661"/>
      <c r="C26" s="661"/>
      <c r="D26" s="661"/>
      <c r="E26" s="661"/>
      <c r="F26" s="661"/>
      <c r="G26" s="661"/>
      <c r="H26" s="661"/>
      <c r="I26" s="661"/>
      <c r="J26" s="661"/>
      <c r="K26" s="661"/>
      <c r="L26" s="661"/>
      <c r="M26" s="661"/>
      <c r="N26" s="661"/>
      <c r="O26" s="661"/>
      <c r="P26" s="661"/>
      <c r="Q26" s="661"/>
      <c r="R26" s="661"/>
    </row>
    <row r="27" spans="1:19" ht="74.45" customHeight="1">
      <c r="A27" s="661"/>
      <c r="B27" s="188"/>
      <c r="C27" s="1069" t="s">
        <v>886</v>
      </c>
      <c r="D27" s="1069"/>
      <c r="E27" s="1069"/>
      <c r="F27" s="1069"/>
      <c r="G27" s="1069"/>
      <c r="H27" s="1069"/>
      <c r="I27" s="1069"/>
      <c r="J27" s="1069"/>
      <c r="K27" s="1069"/>
      <c r="L27" s="1069"/>
      <c r="M27" s="1069"/>
      <c r="N27" s="1069"/>
      <c r="O27" s="1069"/>
      <c r="P27" s="1069"/>
      <c r="Q27" s="1069"/>
      <c r="R27" s="877"/>
      <c r="S27" s="204"/>
    </row>
    <row r="28" spans="1:19" ht="66" customHeight="1">
      <c r="A28" s="642"/>
      <c r="B28" s="642"/>
      <c r="C28" s="1055" t="s">
        <v>287</v>
      </c>
      <c r="D28" s="1055"/>
      <c r="E28" s="1066" t="s">
        <v>435</v>
      </c>
      <c r="F28" s="1067"/>
      <c r="G28" s="1068"/>
      <c r="H28" s="658" t="s">
        <v>437</v>
      </c>
      <c r="I28" s="243" t="s">
        <v>374</v>
      </c>
      <c r="J28" s="1043" t="s">
        <v>433</v>
      </c>
      <c r="K28" s="1044"/>
      <c r="L28" s="243" t="s">
        <v>434</v>
      </c>
      <c r="M28" s="243" t="s">
        <v>631</v>
      </c>
      <c r="N28" s="243" t="s">
        <v>131</v>
      </c>
      <c r="O28" s="658" t="s">
        <v>115</v>
      </c>
      <c r="P28" s="243" t="s">
        <v>116</v>
      </c>
      <c r="Q28" s="243" t="s">
        <v>436</v>
      </c>
      <c r="R28" s="658" t="s">
        <v>596</v>
      </c>
      <c r="S28" s="219"/>
    </row>
    <row r="29" spans="1:19" ht="27" customHeight="1">
      <c r="A29" s="642"/>
      <c r="B29" s="642"/>
      <c r="C29" s="1051" t="s">
        <v>461</v>
      </c>
      <c r="D29" s="1052"/>
      <c r="E29" s="1051" t="s">
        <v>461</v>
      </c>
      <c r="F29" s="1054"/>
      <c r="G29" s="1052"/>
      <c r="H29" s="663"/>
      <c r="I29" s="657"/>
      <c r="J29" s="1041"/>
      <c r="K29" s="1042"/>
      <c r="L29" s="654">
        <f t="shared" ref="L29:L37" si="0">SUM(H29*K29)</f>
        <v>0</v>
      </c>
      <c r="M29" s="213"/>
      <c r="N29" s="213"/>
      <c r="O29" s="239">
        <f t="shared" ref="O29:O34" si="1">SUM(M29:N29)</f>
        <v>0</v>
      </c>
      <c r="P29" s="213"/>
      <c r="Q29" s="213"/>
      <c r="R29" s="214"/>
      <c r="S29" s="220"/>
    </row>
    <row r="30" spans="1:19" ht="31.9" customHeight="1">
      <c r="A30" s="642"/>
      <c r="B30" s="642"/>
      <c r="C30" s="1051" t="s">
        <v>461</v>
      </c>
      <c r="D30" s="1052"/>
      <c r="E30" s="1051" t="s">
        <v>461</v>
      </c>
      <c r="F30" s="1054"/>
      <c r="G30" s="1052"/>
      <c r="H30" s="663"/>
      <c r="I30" s="657"/>
      <c r="J30" s="1041"/>
      <c r="K30" s="1042"/>
      <c r="L30" s="654">
        <f t="shared" si="0"/>
        <v>0</v>
      </c>
      <c r="M30" s="213"/>
      <c r="N30" s="213"/>
      <c r="O30" s="239">
        <f t="shared" si="1"/>
        <v>0</v>
      </c>
      <c r="P30" s="213"/>
      <c r="Q30" s="213"/>
      <c r="R30" s="214"/>
      <c r="S30" s="220"/>
    </row>
    <row r="31" spans="1:19" ht="27" customHeight="1">
      <c r="A31" s="642"/>
      <c r="B31" s="642"/>
      <c r="C31" s="1051" t="s">
        <v>461</v>
      </c>
      <c r="D31" s="1052"/>
      <c r="E31" s="1051" t="s">
        <v>461</v>
      </c>
      <c r="F31" s="1054"/>
      <c r="G31" s="1052"/>
      <c r="H31" s="663"/>
      <c r="I31" s="657"/>
      <c r="J31" s="1041"/>
      <c r="K31" s="1042"/>
      <c r="L31" s="654">
        <f t="shared" si="0"/>
        <v>0</v>
      </c>
      <c r="M31" s="213"/>
      <c r="N31" s="213"/>
      <c r="O31" s="239">
        <f t="shared" si="1"/>
        <v>0</v>
      </c>
      <c r="P31" s="214"/>
      <c r="Q31" s="213"/>
      <c r="R31" s="214"/>
      <c r="S31" s="220"/>
    </row>
    <row r="32" spans="1:19" ht="27" customHeight="1">
      <c r="A32" s="642"/>
      <c r="B32" s="642"/>
      <c r="C32" s="1051" t="s">
        <v>461</v>
      </c>
      <c r="D32" s="1052"/>
      <c r="E32" s="1051" t="s">
        <v>461</v>
      </c>
      <c r="F32" s="1054"/>
      <c r="G32" s="1052"/>
      <c r="H32" s="663"/>
      <c r="I32" s="657"/>
      <c r="J32" s="1041"/>
      <c r="K32" s="1042"/>
      <c r="L32" s="654">
        <f t="shared" si="0"/>
        <v>0</v>
      </c>
      <c r="M32" s="213"/>
      <c r="N32" s="213"/>
      <c r="O32" s="239">
        <f t="shared" si="1"/>
        <v>0</v>
      </c>
      <c r="P32" s="214"/>
      <c r="Q32" s="213"/>
      <c r="R32" s="214"/>
      <c r="S32" s="220"/>
    </row>
    <row r="33" spans="1:19" ht="27" customHeight="1">
      <c r="A33" s="642"/>
      <c r="B33" s="642"/>
      <c r="C33" s="1051" t="s">
        <v>461</v>
      </c>
      <c r="D33" s="1052"/>
      <c r="E33" s="1051" t="s">
        <v>461</v>
      </c>
      <c r="F33" s="1054"/>
      <c r="G33" s="1052"/>
      <c r="H33" s="663"/>
      <c r="I33" s="657"/>
      <c r="J33" s="1041"/>
      <c r="K33" s="1042"/>
      <c r="L33" s="654">
        <f t="shared" si="0"/>
        <v>0</v>
      </c>
      <c r="M33" s="213"/>
      <c r="N33" s="213"/>
      <c r="O33" s="239">
        <f t="shared" si="1"/>
        <v>0</v>
      </c>
      <c r="P33" s="214"/>
      <c r="Q33" s="213"/>
      <c r="R33" s="214"/>
      <c r="S33" s="220"/>
    </row>
    <row r="34" spans="1:19" ht="27" customHeight="1">
      <c r="A34" s="642"/>
      <c r="B34" s="642"/>
      <c r="C34" s="1051" t="s">
        <v>461</v>
      </c>
      <c r="D34" s="1052"/>
      <c r="E34" s="1051" t="s">
        <v>461</v>
      </c>
      <c r="F34" s="1054"/>
      <c r="G34" s="1052"/>
      <c r="H34" s="663"/>
      <c r="I34" s="657"/>
      <c r="J34" s="1041"/>
      <c r="K34" s="1042"/>
      <c r="L34" s="654">
        <f t="shared" si="0"/>
        <v>0</v>
      </c>
      <c r="M34" s="213"/>
      <c r="N34" s="213"/>
      <c r="O34" s="239">
        <f t="shared" si="1"/>
        <v>0</v>
      </c>
      <c r="P34" s="214"/>
      <c r="Q34" s="213"/>
      <c r="R34" s="214"/>
      <c r="S34" s="220"/>
    </row>
    <row r="35" spans="1:19" ht="27" customHeight="1">
      <c r="A35" s="642"/>
      <c r="B35" s="642"/>
      <c r="C35" s="1051" t="s">
        <v>461</v>
      </c>
      <c r="D35" s="1052"/>
      <c r="E35" s="1051" t="s">
        <v>461</v>
      </c>
      <c r="F35" s="1054"/>
      <c r="G35" s="1052"/>
      <c r="H35" s="663"/>
      <c r="I35" s="657"/>
      <c r="J35" s="1041"/>
      <c r="K35" s="1042"/>
      <c r="L35" s="654">
        <f t="shared" si="0"/>
        <v>0</v>
      </c>
      <c r="M35" s="213"/>
      <c r="N35" s="213"/>
      <c r="O35" s="239">
        <f>SUM(M35:N35)</f>
        <v>0</v>
      </c>
      <c r="P35" s="214"/>
      <c r="Q35" s="213"/>
      <c r="R35" s="214"/>
      <c r="S35" s="220"/>
    </row>
    <row r="36" spans="1:19" ht="27" customHeight="1">
      <c r="A36" s="642"/>
      <c r="B36" s="642"/>
      <c r="C36" s="1051" t="s">
        <v>461</v>
      </c>
      <c r="D36" s="1052"/>
      <c r="E36" s="1051" t="s">
        <v>461</v>
      </c>
      <c r="F36" s="1054"/>
      <c r="G36" s="1052"/>
      <c r="H36" s="663"/>
      <c r="I36" s="657"/>
      <c r="J36" s="1041"/>
      <c r="K36" s="1042"/>
      <c r="L36" s="654">
        <f t="shared" si="0"/>
        <v>0</v>
      </c>
      <c r="M36" s="213"/>
      <c r="N36" s="213"/>
      <c r="O36" s="239">
        <f>SUM(M36:N36)</f>
        <v>0</v>
      </c>
      <c r="P36" s="214"/>
      <c r="Q36" s="213"/>
      <c r="R36" s="214"/>
      <c r="S36" s="220"/>
    </row>
    <row r="37" spans="1:19" ht="27" customHeight="1">
      <c r="A37" s="642"/>
      <c r="B37" s="642"/>
      <c r="C37" s="1051" t="s">
        <v>461</v>
      </c>
      <c r="D37" s="1052"/>
      <c r="E37" s="1051" t="s">
        <v>461</v>
      </c>
      <c r="F37" s="1054"/>
      <c r="G37" s="1052"/>
      <c r="H37" s="657"/>
      <c r="I37" s="663"/>
      <c r="J37" s="1041"/>
      <c r="K37" s="1042"/>
      <c r="L37" s="654">
        <f t="shared" si="0"/>
        <v>0</v>
      </c>
      <c r="M37" s="213"/>
      <c r="N37" s="213"/>
      <c r="O37" s="239">
        <f>SUM(M37:N37)</f>
        <v>0</v>
      </c>
      <c r="P37" s="214"/>
      <c r="Q37" s="213"/>
      <c r="R37" s="214"/>
      <c r="S37" s="220"/>
    </row>
    <row r="38" spans="1:19" ht="25.9" customHeight="1">
      <c r="A38" s="642"/>
      <c r="B38" s="642"/>
      <c r="C38" s="1064" t="s">
        <v>885</v>
      </c>
      <c r="D38" s="1064"/>
      <c r="E38" s="1064"/>
      <c r="F38" s="1064"/>
      <c r="G38" s="1065"/>
      <c r="H38" s="643">
        <f>SUM(G29:H37)</f>
        <v>0</v>
      </c>
      <c r="I38" s="643">
        <f>SUM(I29:I37)</f>
        <v>0</v>
      </c>
      <c r="J38" s="1037"/>
      <c r="K38" s="1038"/>
      <c r="L38" s="1038"/>
      <c r="M38" s="1038"/>
      <c r="N38" s="1038"/>
      <c r="O38" s="1038"/>
      <c r="P38" s="1038"/>
      <c r="Q38" s="1038"/>
      <c r="R38" s="1038"/>
    </row>
    <row r="39" spans="1:19">
      <c r="E39" s="153"/>
      <c r="F39" s="153"/>
      <c r="G39" s="153"/>
      <c r="I39" s="153"/>
      <c r="J39" s="153"/>
      <c r="K39" s="153"/>
      <c r="L39" s="153"/>
      <c r="M39" s="153"/>
      <c r="N39" s="153"/>
      <c r="O39" s="650"/>
      <c r="P39" s="650"/>
    </row>
  </sheetData>
  <sheetProtection algorithmName="SHA-512" hashValue="oL8jSrBR4neCaDnYUCMuJDQYEWChZVWZ4b8B0X8deCBQk8vFvBeh2JxPvApNlSGlHzK039hAxih9pJNH8cLV+g==" saltValue="U0lSw6npXDq/MVKJsIKTag==" spinCount="100000" sheet="1" selectLockedCells="1"/>
  <protectedRanges>
    <protectedRange sqref="M13:R22" name="Range1"/>
  </protectedRanges>
  <mergeCells count="81">
    <mergeCell ref="W11:AA13"/>
    <mergeCell ref="K4:R4"/>
    <mergeCell ref="C5:L5"/>
    <mergeCell ref="N5:R5"/>
    <mergeCell ref="S12:S23"/>
    <mergeCell ref="K16:L16"/>
    <mergeCell ref="C16:H16"/>
    <mergeCell ref="I16:J16"/>
    <mergeCell ref="I17:J17"/>
    <mergeCell ref="K17:L17"/>
    <mergeCell ref="C17:H17"/>
    <mergeCell ref="I20:J20"/>
    <mergeCell ref="C15:H15"/>
    <mergeCell ref="I15:J15"/>
    <mergeCell ref="N6:O6"/>
    <mergeCell ref="N7:O7"/>
    <mergeCell ref="C38:G38"/>
    <mergeCell ref="E28:G28"/>
    <mergeCell ref="C27:R27"/>
    <mergeCell ref="K19:L19"/>
    <mergeCell ref="C18:H18"/>
    <mergeCell ref="I19:J19"/>
    <mergeCell ref="C19:H19"/>
    <mergeCell ref="C20:H20"/>
    <mergeCell ref="I18:J18"/>
    <mergeCell ref="K18:L18"/>
    <mergeCell ref="E35:G35"/>
    <mergeCell ref="E36:G36"/>
    <mergeCell ref="E37:G37"/>
    <mergeCell ref="E29:G29"/>
    <mergeCell ref="B25:R25"/>
    <mergeCell ref="K20:L20"/>
    <mergeCell ref="B3:K3"/>
    <mergeCell ref="C14:H14"/>
    <mergeCell ref="K9:M9"/>
    <mergeCell ref="I11:J12"/>
    <mergeCell ref="I13:J13"/>
    <mergeCell ref="I14:J14"/>
    <mergeCell ref="C11:H12"/>
    <mergeCell ref="C13:H13"/>
    <mergeCell ref="D8:I8"/>
    <mergeCell ref="K14:L14"/>
    <mergeCell ref="K13:L13"/>
    <mergeCell ref="E30:G30"/>
    <mergeCell ref="C28:D28"/>
    <mergeCell ref="C29:D29"/>
    <mergeCell ref="C31:D31"/>
    <mergeCell ref="E31:G31"/>
    <mergeCell ref="C30:D30"/>
    <mergeCell ref="N8:O8"/>
    <mergeCell ref="C37:D37"/>
    <mergeCell ref="E34:G34"/>
    <mergeCell ref="C35:D35"/>
    <mergeCell ref="C33:D33"/>
    <mergeCell ref="K15:L15"/>
    <mergeCell ref="C21:H21"/>
    <mergeCell ref="I21:J21"/>
    <mergeCell ref="K21:L21"/>
    <mergeCell ref="I22:J22"/>
    <mergeCell ref="K22:L22"/>
    <mergeCell ref="C34:D34"/>
    <mergeCell ref="E33:G33"/>
    <mergeCell ref="K11:L12"/>
    <mergeCell ref="E32:G32"/>
    <mergeCell ref="C32:D32"/>
    <mergeCell ref="T11:V13"/>
    <mergeCell ref="J38:R38"/>
    <mergeCell ref="M11:M12"/>
    <mergeCell ref="J32:K32"/>
    <mergeCell ref="J31:K31"/>
    <mergeCell ref="J30:K30"/>
    <mergeCell ref="J29:K29"/>
    <mergeCell ref="J28:K28"/>
    <mergeCell ref="J37:K37"/>
    <mergeCell ref="J36:K36"/>
    <mergeCell ref="J35:K35"/>
    <mergeCell ref="J34:K34"/>
    <mergeCell ref="J33:K33"/>
    <mergeCell ref="C23:M23"/>
    <mergeCell ref="N11:R11"/>
    <mergeCell ref="C36:D36"/>
  </mergeCells>
  <dataValidations count="4">
    <dataValidation type="list" allowBlank="1" showInputMessage="1" showErrorMessage="1" sqref="K13:L22" xr:uid="{00000000-0002-0000-0A00-000001000000}">
      <formula1>"Select One, Tenant, Owner"</formula1>
    </dataValidation>
    <dataValidation type="list" allowBlank="1" showInputMessage="1" showErrorMessage="1" sqref="I13:J22" xr:uid="{00000000-0002-0000-0A00-000003000000}">
      <formula1>"Select One, Gas, Electric, Municipal, PSD, Private"</formula1>
    </dataValidation>
    <dataValidation type="list" allowBlank="1" showInputMessage="1" showErrorMessage="1" sqref="C29:D37" xr:uid="{00000000-0002-0000-0A00-000004000000}">
      <formula1>"Select One, Market, Low HOME, Low HOME &amp; LIHTC, High HOME, High HOME &amp; LIHTC, Low HOME &amp; HTF, High HOME &amp; HTF, Low HOME/HTF &amp; LIHTC, High HOME/HTF &amp; LIHTC"</formula1>
    </dataValidation>
    <dataValidation type="list" allowBlank="1" showInputMessage="1" showErrorMessage="1" sqref="E29:G37" xr:uid="{E6505F7F-5514-4E9C-815B-8D1C84CDAE72}">
      <formula1>"Select One,1 BR, 2 BR, 3BR, 4BR, 5BR, "</formula1>
    </dataValidation>
  </dataValidations>
  <printOptions horizontalCentered="1"/>
  <pageMargins left="0.75" right="0.75" top="0.75" bottom="0.75" header="0" footer="0.5"/>
  <pageSetup scale="80" orientation="portrait" r:id="rId1"/>
  <headerFooter>
    <oddHeader xml:space="preserve">&amp;R
</oddHeader>
    <oddFooter>&amp;L&amp;"Arial Narrow,Bold"HOME - HTF&amp;C&amp;"Arial Narrow,Bold"Page 11 of 30&amp;R&amp;"Arial Narrow,Bold" Updated 2020</oddFooter>
  </headerFooter>
  <ignoredErrors>
    <ignoredError sqref="A1 A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A58"/>
  <sheetViews>
    <sheetView showGridLines="0" showRowColHeaders="0" zoomScaleNormal="100" workbookViewId="0">
      <selection activeCell="C3" sqref="C3"/>
    </sheetView>
  </sheetViews>
  <sheetFormatPr defaultColWidth="10.7109375" defaultRowHeight="15" customHeight="1"/>
  <cols>
    <col min="1" max="1" width="3.140625" style="208" bestFit="1" customWidth="1"/>
    <col min="2" max="2" width="2.7109375" style="208" customWidth="1"/>
    <col min="3" max="3" width="10.28515625" style="208" customWidth="1"/>
    <col min="4" max="4" width="3" style="208" customWidth="1"/>
    <col min="5" max="7" width="6.7109375" style="208" customWidth="1"/>
    <col min="8" max="8" width="9.85546875" style="208" customWidth="1"/>
    <col min="9" max="9" width="8.7109375" style="208" customWidth="1"/>
    <col min="10" max="10" width="9.7109375" style="208" customWidth="1"/>
    <col min="11" max="11" width="2.7109375" style="208" customWidth="1"/>
    <col min="12" max="12" width="7.7109375" style="208" customWidth="1"/>
    <col min="13" max="13" width="6.28515625" style="208" customWidth="1"/>
    <col min="14" max="14" width="7.7109375" style="208" customWidth="1"/>
    <col min="15" max="15" width="3.7109375" style="208" customWidth="1"/>
    <col min="16" max="16" width="12.28515625" style="208" customWidth="1"/>
    <col min="17" max="16384" width="10.7109375" style="249"/>
  </cols>
  <sheetData>
    <row r="1" spans="1:27" ht="19.5" customHeight="1">
      <c r="A1" s="655" t="s">
        <v>143</v>
      </c>
      <c r="B1" s="489" t="s">
        <v>308</v>
      </c>
      <c r="C1" s="489"/>
      <c r="D1" s="489"/>
      <c r="E1" s="489"/>
      <c r="F1" s="489"/>
      <c r="G1" s="489"/>
      <c r="H1" s="489"/>
      <c r="I1" s="489"/>
      <c r="J1" s="489"/>
      <c r="K1" s="489"/>
      <c r="L1" s="489"/>
      <c r="M1" s="489"/>
      <c r="N1" s="489"/>
      <c r="O1" s="489"/>
      <c r="P1" s="489"/>
      <c r="Q1" s="560"/>
      <c r="R1" s="248"/>
      <c r="S1" s="248"/>
      <c r="T1" s="248"/>
      <c r="U1" s="248"/>
    </row>
    <row r="2" spans="1:27" ht="19.5" customHeight="1">
      <c r="A2" s="481"/>
      <c r="B2" s="188" t="s">
        <v>42</v>
      </c>
      <c r="C2" s="865" t="s">
        <v>440</v>
      </c>
      <c r="D2" s="865"/>
      <c r="E2" s="865"/>
      <c r="F2" s="865"/>
      <c r="G2" s="865"/>
      <c r="H2" s="865"/>
      <c r="I2" s="865"/>
      <c r="J2" s="865"/>
      <c r="K2" s="865"/>
      <c r="L2" s="865"/>
      <c r="M2" s="865"/>
      <c r="N2" s="865"/>
      <c r="O2" s="865"/>
      <c r="P2" s="865"/>
      <c r="Q2" s="560"/>
      <c r="R2" s="248"/>
      <c r="S2" s="248"/>
      <c r="T2" s="248"/>
      <c r="U2" s="248"/>
    </row>
    <row r="3" spans="1:27" ht="19.5" customHeight="1">
      <c r="A3" s="489"/>
      <c r="B3" s="489"/>
      <c r="C3" s="808" t="s">
        <v>461</v>
      </c>
      <c r="D3" s="489"/>
      <c r="E3" s="489" t="s">
        <v>309</v>
      </c>
      <c r="F3" s="489"/>
      <c r="G3" s="489"/>
      <c r="H3" s="489"/>
      <c r="I3" s="489"/>
      <c r="J3" s="808" t="s">
        <v>461</v>
      </c>
      <c r="K3" s="196"/>
      <c r="L3" s="489" t="s">
        <v>312</v>
      </c>
      <c r="M3" s="489"/>
      <c r="N3" s="489"/>
      <c r="O3" s="489"/>
      <c r="P3" s="489"/>
      <c r="Q3" s="560"/>
      <c r="R3" s="248"/>
      <c r="S3" s="248"/>
      <c r="T3" s="248"/>
      <c r="U3" s="248"/>
      <c r="V3" s="248"/>
      <c r="W3" s="248"/>
      <c r="X3" s="248"/>
      <c r="Y3" s="248"/>
      <c r="Z3" s="248"/>
      <c r="AA3" s="248"/>
    </row>
    <row r="4" spans="1:27" ht="9" customHeight="1">
      <c r="A4" s="489"/>
      <c r="B4" s="489"/>
      <c r="C4" s="492"/>
      <c r="D4" s="254"/>
      <c r="E4" s="254"/>
      <c r="F4" s="254"/>
      <c r="G4" s="254"/>
      <c r="H4" s="254"/>
      <c r="I4" s="254"/>
      <c r="J4" s="492"/>
      <c r="K4" s="492"/>
      <c r="L4" s="254"/>
      <c r="M4" s="254"/>
      <c r="N4" s="254"/>
      <c r="O4" s="254"/>
      <c r="P4" s="254"/>
      <c r="Q4" s="560"/>
      <c r="R4" s="248"/>
      <c r="S4" s="248"/>
      <c r="T4" s="248"/>
      <c r="U4" s="248"/>
      <c r="V4" s="248"/>
      <c r="W4" s="248"/>
      <c r="X4" s="248"/>
      <c r="Y4" s="248"/>
      <c r="Z4" s="248"/>
      <c r="AA4" s="248"/>
    </row>
    <row r="5" spans="1:27" ht="19.5" customHeight="1">
      <c r="A5" s="489"/>
      <c r="B5" s="489"/>
      <c r="C5" s="808" t="s">
        <v>461</v>
      </c>
      <c r="D5" s="489"/>
      <c r="E5" s="489" t="s">
        <v>316</v>
      </c>
      <c r="F5" s="489"/>
      <c r="G5" s="489"/>
      <c r="H5" s="489"/>
      <c r="I5" s="489"/>
      <c r="J5" s="808" t="s">
        <v>461</v>
      </c>
      <c r="K5" s="196"/>
      <c r="L5" s="489" t="s">
        <v>370</v>
      </c>
      <c r="M5" s="489"/>
      <c r="N5" s="489"/>
      <c r="O5" s="1080"/>
      <c r="P5" s="1080"/>
      <c r="Q5" s="560"/>
      <c r="R5" s="248"/>
      <c r="S5" s="248"/>
      <c r="T5" s="248"/>
      <c r="U5" s="248"/>
      <c r="V5" s="248"/>
      <c r="W5" s="248"/>
      <c r="X5" s="248"/>
      <c r="Y5" s="248"/>
      <c r="Z5" s="248"/>
      <c r="AA5" s="248"/>
    </row>
    <row r="6" spans="1:27" ht="9" customHeight="1">
      <c r="A6" s="227"/>
      <c r="B6" s="227"/>
      <c r="C6" s="253"/>
      <c r="D6" s="254"/>
      <c r="E6" s="254"/>
      <c r="F6" s="254"/>
      <c r="G6" s="254"/>
      <c r="H6" s="254"/>
      <c r="I6" s="254"/>
      <c r="J6" s="253"/>
      <c r="K6" s="253"/>
      <c r="L6" s="254"/>
      <c r="M6" s="254"/>
      <c r="N6" s="254"/>
      <c r="O6" s="253"/>
      <c r="P6" s="253"/>
      <c r="Q6" s="248"/>
      <c r="R6" s="248"/>
      <c r="S6" s="248"/>
      <c r="T6" s="248"/>
      <c r="U6" s="248"/>
      <c r="V6" s="248"/>
      <c r="W6" s="248"/>
      <c r="X6" s="248"/>
      <c r="Y6" s="248"/>
      <c r="Z6" s="248"/>
      <c r="AA6" s="248"/>
    </row>
    <row r="7" spans="1:27" ht="19.5" customHeight="1">
      <c r="A7" s="227"/>
      <c r="B7" s="227"/>
      <c r="C7" s="808" t="s">
        <v>461</v>
      </c>
      <c r="E7" s="227" t="s">
        <v>310</v>
      </c>
      <c r="F7" s="227"/>
      <c r="G7" s="227"/>
      <c r="H7" s="227"/>
      <c r="I7" s="227"/>
      <c r="J7" s="808" t="s">
        <v>461</v>
      </c>
      <c r="K7" s="196"/>
      <c r="L7" s="227" t="s">
        <v>320</v>
      </c>
      <c r="M7" s="227"/>
      <c r="N7" s="227"/>
      <c r="O7" s="227"/>
      <c r="P7" s="227"/>
      <c r="Q7" s="248"/>
      <c r="R7" s="248"/>
      <c r="S7" s="248"/>
      <c r="T7" s="248"/>
      <c r="U7" s="248"/>
      <c r="V7" s="248"/>
      <c r="W7" s="248"/>
      <c r="X7" s="248"/>
      <c r="Y7" s="248"/>
      <c r="Z7" s="248"/>
      <c r="AA7" s="248"/>
    </row>
    <row r="8" spans="1:27" ht="9" customHeight="1">
      <c r="A8" s="227"/>
      <c r="B8" s="254"/>
      <c r="C8" s="253"/>
      <c r="D8" s="254"/>
      <c r="E8" s="254"/>
      <c r="F8" s="254"/>
      <c r="G8" s="254"/>
      <c r="H8" s="254"/>
      <c r="I8" s="254"/>
      <c r="J8" s="253"/>
      <c r="K8" s="253"/>
      <c r="L8" s="254"/>
      <c r="M8" s="254"/>
      <c r="N8" s="254"/>
      <c r="O8" s="254"/>
      <c r="P8" s="254"/>
      <c r="Q8" s="248"/>
      <c r="R8" s="248"/>
      <c r="S8" s="248"/>
      <c r="T8" s="248"/>
      <c r="U8" s="248"/>
      <c r="V8" s="248"/>
      <c r="W8" s="248"/>
      <c r="X8" s="248"/>
      <c r="Y8" s="248"/>
      <c r="Z8" s="248"/>
      <c r="AA8" s="248"/>
    </row>
    <row r="9" spans="1:27" ht="19.5" customHeight="1">
      <c r="A9" s="227"/>
      <c r="B9" s="227"/>
      <c r="C9" s="808" t="s">
        <v>461</v>
      </c>
      <c r="D9" s="227"/>
      <c r="E9" s="227" t="s">
        <v>313</v>
      </c>
      <c r="F9" s="227"/>
      <c r="G9" s="227"/>
      <c r="H9" s="227"/>
      <c r="I9" s="227"/>
      <c r="J9" s="808" t="s">
        <v>461</v>
      </c>
      <c r="K9" s="196"/>
      <c r="L9" s="227" t="s">
        <v>314</v>
      </c>
      <c r="M9" s="227"/>
      <c r="N9" s="227"/>
      <c r="O9" s="227"/>
      <c r="P9" s="227"/>
      <c r="Q9" s="248"/>
      <c r="R9" s="248"/>
      <c r="S9" s="248"/>
      <c r="T9" s="248"/>
      <c r="U9" s="248"/>
      <c r="V9" s="248"/>
      <c r="W9" s="248"/>
      <c r="X9" s="248"/>
      <c r="Y9" s="248"/>
      <c r="Z9" s="248"/>
      <c r="AA9" s="248"/>
    </row>
    <row r="10" spans="1:27" ht="9" customHeight="1">
      <c r="A10" s="227"/>
      <c r="B10" s="227"/>
      <c r="C10" s="253"/>
      <c r="D10" s="254"/>
      <c r="E10" s="254"/>
      <c r="F10" s="254"/>
      <c r="G10" s="254"/>
      <c r="H10" s="254"/>
      <c r="I10" s="254"/>
      <c r="J10" s="253"/>
      <c r="K10" s="253"/>
      <c r="L10" s="254"/>
      <c r="M10" s="254"/>
      <c r="N10" s="254"/>
      <c r="O10" s="254"/>
      <c r="P10" s="254"/>
      <c r="Q10" s="248"/>
      <c r="R10" s="248"/>
      <c r="S10" s="248"/>
      <c r="T10" s="248"/>
      <c r="U10" s="248"/>
      <c r="V10" s="248"/>
      <c r="W10" s="248"/>
      <c r="X10" s="248"/>
      <c r="Y10" s="248"/>
      <c r="Z10" s="248"/>
      <c r="AA10" s="248"/>
    </row>
    <row r="11" spans="1:27" ht="19.5" customHeight="1">
      <c r="A11" s="227"/>
      <c r="B11" s="227"/>
      <c r="C11" s="808" t="s">
        <v>461</v>
      </c>
      <c r="D11" s="227"/>
      <c r="E11" s="227" t="s">
        <v>318</v>
      </c>
      <c r="F11" s="227"/>
      <c r="G11" s="227"/>
      <c r="H11" s="227"/>
      <c r="I11" s="227"/>
      <c r="J11" s="808" t="s">
        <v>461</v>
      </c>
      <c r="K11" s="196"/>
      <c r="L11" s="865" t="s">
        <v>887</v>
      </c>
      <c r="M11" s="865"/>
      <c r="N11" s="865"/>
      <c r="O11" s="865"/>
      <c r="P11" s="865"/>
      <c r="Q11" s="248"/>
      <c r="R11" s="248"/>
      <c r="S11" s="248"/>
      <c r="T11" s="248"/>
      <c r="U11" s="248"/>
      <c r="V11" s="248"/>
      <c r="W11" s="248"/>
      <c r="X11" s="248"/>
      <c r="Y11" s="248"/>
      <c r="Z11" s="248"/>
      <c r="AA11" s="248"/>
    </row>
    <row r="12" spans="1:27" ht="9" customHeight="1">
      <c r="A12" s="227"/>
      <c r="B12" s="227"/>
      <c r="C12" s="253"/>
      <c r="D12" s="254"/>
      <c r="E12" s="254"/>
      <c r="F12" s="254"/>
      <c r="G12" s="254"/>
      <c r="H12" s="254"/>
      <c r="I12" s="254"/>
      <c r="J12" s="253"/>
      <c r="K12" s="253"/>
      <c r="L12" s="255"/>
      <c r="M12" s="255"/>
      <c r="N12" s="255"/>
      <c r="O12" s="200"/>
      <c r="P12" s="200"/>
      <c r="Q12" s="248"/>
      <c r="R12" s="248"/>
      <c r="S12" s="248"/>
      <c r="T12" s="248"/>
      <c r="U12" s="248"/>
      <c r="V12" s="248"/>
      <c r="W12" s="248"/>
      <c r="X12" s="248"/>
      <c r="Y12" s="248"/>
      <c r="Z12" s="248"/>
      <c r="AA12" s="248"/>
    </row>
    <row r="13" spans="1:27" ht="19.5" customHeight="1">
      <c r="A13" s="227"/>
      <c r="B13" s="227"/>
      <c r="C13" s="808" t="s">
        <v>461</v>
      </c>
      <c r="D13" s="227"/>
      <c r="E13" s="227" t="s">
        <v>311</v>
      </c>
      <c r="F13" s="227"/>
      <c r="G13" s="227"/>
      <c r="H13" s="227"/>
      <c r="I13" s="227"/>
      <c r="J13" s="808" t="s">
        <v>461</v>
      </c>
      <c r="K13" s="196"/>
      <c r="L13" s="1070" t="s">
        <v>778</v>
      </c>
      <c r="M13" s="1070"/>
      <c r="N13" s="1070"/>
      <c r="O13" s="1070"/>
      <c r="P13" s="1070"/>
      <c r="Q13" s="248"/>
      <c r="R13" s="248"/>
      <c r="S13" s="248"/>
      <c r="T13" s="248"/>
      <c r="U13" s="248"/>
      <c r="V13" s="248"/>
      <c r="W13" s="248"/>
      <c r="X13" s="248"/>
      <c r="Y13" s="248"/>
      <c r="Z13" s="248"/>
      <c r="AA13" s="248"/>
    </row>
    <row r="14" spans="1:27" ht="9" customHeight="1">
      <c r="A14" s="227"/>
      <c r="B14" s="227"/>
      <c r="C14" s="253"/>
      <c r="D14" s="254"/>
      <c r="E14" s="254"/>
      <c r="F14" s="254"/>
      <c r="G14" s="254"/>
      <c r="H14" s="254"/>
      <c r="I14" s="254"/>
      <c r="J14" s="253"/>
      <c r="K14" s="253"/>
      <c r="L14" s="254"/>
      <c r="M14" s="254"/>
      <c r="N14" s="254"/>
      <c r="O14" s="227"/>
      <c r="P14" s="227"/>
      <c r="Q14" s="248"/>
      <c r="R14" s="248"/>
      <c r="S14" s="248"/>
      <c r="T14" s="248"/>
      <c r="U14" s="248"/>
      <c r="V14" s="248"/>
      <c r="W14" s="248"/>
      <c r="X14" s="248"/>
      <c r="Y14" s="248"/>
      <c r="Z14" s="248"/>
      <c r="AA14" s="248"/>
    </row>
    <row r="15" spans="1:27" ht="19.5" customHeight="1">
      <c r="A15" s="227"/>
      <c r="B15" s="227"/>
      <c r="C15" s="808" t="s">
        <v>461</v>
      </c>
      <c r="D15" s="227"/>
      <c r="E15" s="227" t="s">
        <v>369</v>
      </c>
      <c r="F15" s="227"/>
      <c r="G15" s="227"/>
      <c r="H15" s="227"/>
      <c r="I15" s="227"/>
      <c r="J15" s="808" t="s">
        <v>461</v>
      </c>
      <c r="K15" s="196"/>
      <c r="L15" s="865" t="s">
        <v>843</v>
      </c>
      <c r="M15" s="865"/>
      <c r="N15" s="865"/>
      <c r="O15" s="865"/>
      <c r="P15" s="865"/>
      <c r="Q15" s="248"/>
      <c r="R15" s="248"/>
      <c r="S15" s="248"/>
      <c r="T15" s="248"/>
      <c r="U15" s="248"/>
      <c r="V15" s="248"/>
      <c r="W15" s="248"/>
      <c r="X15" s="248"/>
      <c r="Y15" s="248"/>
      <c r="Z15" s="248"/>
      <c r="AA15" s="248"/>
    </row>
    <row r="16" spans="1:27" ht="9" customHeight="1">
      <c r="A16" s="227"/>
      <c r="B16" s="227"/>
      <c r="C16" s="253"/>
      <c r="D16" s="254"/>
      <c r="E16" s="254"/>
      <c r="F16" s="254"/>
      <c r="G16" s="254"/>
      <c r="H16" s="254"/>
      <c r="I16" s="254"/>
      <c r="J16" s="253"/>
      <c r="K16" s="253"/>
      <c r="L16" s="255"/>
      <c r="M16" s="255"/>
      <c r="N16" s="200"/>
      <c r="O16" s="200"/>
      <c r="P16" s="200"/>
      <c r="Q16" s="248"/>
      <c r="R16" s="248"/>
      <c r="S16" s="248"/>
      <c r="T16" s="248"/>
      <c r="U16" s="248"/>
      <c r="V16" s="248"/>
      <c r="W16" s="248"/>
      <c r="X16" s="248"/>
      <c r="Y16" s="248"/>
      <c r="Z16" s="248"/>
      <c r="AA16" s="248"/>
    </row>
    <row r="17" spans="1:27" ht="19.5" customHeight="1">
      <c r="A17" s="227"/>
      <c r="B17" s="227"/>
      <c r="C17" s="808" t="s">
        <v>461</v>
      </c>
      <c r="D17" s="227"/>
      <c r="E17" s="227" t="s">
        <v>317</v>
      </c>
      <c r="F17" s="227"/>
      <c r="G17" s="227"/>
      <c r="H17" s="227"/>
      <c r="I17" s="227"/>
      <c r="J17" s="808" t="s">
        <v>461</v>
      </c>
      <c r="K17" s="196"/>
      <c r="L17" s="227" t="s">
        <v>319</v>
      </c>
      <c r="M17" s="227"/>
      <c r="N17" s="227"/>
      <c r="O17" s="227"/>
      <c r="P17" s="227"/>
      <c r="Q17" s="248"/>
      <c r="R17" s="248"/>
      <c r="S17" s="248"/>
      <c r="T17" s="248"/>
      <c r="U17" s="248"/>
      <c r="V17" s="248"/>
      <c r="W17" s="248"/>
      <c r="X17" s="248"/>
      <c r="Y17" s="248"/>
      <c r="Z17" s="248"/>
      <c r="AA17" s="248"/>
    </row>
    <row r="18" spans="1:27" ht="9" customHeight="1">
      <c r="A18" s="227"/>
      <c r="B18" s="227"/>
      <c r="C18" s="253"/>
      <c r="D18" s="254"/>
      <c r="E18" s="254"/>
      <c r="F18" s="254"/>
      <c r="G18" s="254"/>
      <c r="H18" s="254"/>
      <c r="I18" s="254"/>
      <c r="J18" s="253"/>
      <c r="K18" s="253"/>
      <c r="L18" s="254"/>
      <c r="M18" s="227"/>
      <c r="N18" s="227"/>
      <c r="O18" s="227"/>
      <c r="P18" s="227"/>
      <c r="Q18" s="248"/>
      <c r="R18" s="248"/>
      <c r="S18" s="248"/>
      <c r="T18" s="248"/>
      <c r="U18" s="248"/>
      <c r="V18" s="248"/>
      <c r="W18" s="248"/>
      <c r="X18" s="248"/>
      <c r="Y18" s="248"/>
      <c r="Z18" s="248"/>
      <c r="AA18" s="248"/>
    </row>
    <row r="19" spans="1:27" ht="19.5" customHeight="1">
      <c r="A19" s="227"/>
      <c r="B19" s="227"/>
      <c r="C19" s="808" t="s">
        <v>461</v>
      </c>
      <c r="D19" s="227"/>
      <c r="E19" s="227" t="s">
        <v>315</v>
      </c>
      <c r="F19" s="227"/>
      <c r="G19" s="227"/>
      <c r="H19" s="227"/>
      <c r="I19" s="227"/>
      <c r="J19" s="808" t="s">
        <v>461</v>
      </c>
      <c r="K19" s="196"/>
      <c r="L19" s="227" t="s">
        <v>326</v>
      </c>
      <c r="M19" s="227"/>
      <c r="N19" s="227"/>
      <c r="O19" s="1084"/>
      <c r="P19" s="1084"/>
    </row>
    <row r="20" spans="1:27" s="250" customFormat="1" ht="9" customHeight="1" thickBot="1">
      <c r="A20" s="227"/>
      <c r="B20" s="227"/>
      <c r="C20" s="253"/>
      <c r="D20" s="227"/>
      <c r="E20" s="227"/>
      <c r="F20" s="227"/>
      <c r="G20" s="227"/>
      <c r="H20" s="227"/>
      <c r="I20" s="227"/>
      <c r="J20" s="253"/>
      <c r="K20" s="196"/>
      <c r="L20" s="227"/>
      <c r="M20" s="227"/>
      <c r="N20" s="227"/>
      <c r="O20" s="253"/>
      <c r="P20" s="253"/>
    </row>
    <row r="21" spans="1:27" ht="19.5" customHeight="1" thickBot="1">
      <c r="A21" s="227"/>
      <c r="B21" s="188" t="s">
        <v>43</v>
      </c>
      <c r="C21" s="227" t="s">
        <v>321</v>
      </c>
      <c r="D21" s="227"/>
      <c r="E21" s="227"/>
      <c r="F21" s="227"/>
      <c r="G21" s="227"/>
      <c r="H21" s="227"/>
      <c r="I21" s="249"/>
      <c r="J21" s="227"/>
      <c r="K21" s="227"/>
      <c r="L21" s="227"/>
      <c r="M21" s="227"/>
      <c r="N21" s="227"/>
      <c r="O21" s="200"/>
      <c r="P21" s="246" t="s">
        <v>461</v>
      </c>
    </row>
    <row r="22" spans="1:27" ht="19.5" customHeight="1">
      <c r="A22" s="227"/>
      <c r="B22" s="227"/>
      <c r="C22" s="865" t="s">
        <v>493</v>
      </c>
      <c r="D22" s="865"/>
      <c r="E22" s="865"/>
      <c r="F22" s="865"/>
      <c r="G22" s="865"/>
      <c r="H22" s="865"/>
      <c r="I22" s="865"/>
      <c r="J22" s="865"/>
      <c r="K22" s="865"/>
      <c r="L22" s="865"/>
      <c r="M22" s="865"/>
      <c r="N22" s="865"/>
      <c r="O22" s="865"/>
      <c r="P22" s="865"/>
    </row>
    <row r="23" spans="1:27" ht="19.5" customHeight="1">
      <c r="A23" s="227"/>
      <c r="B23" s="227"/>
      <c r="C23" s="1085"/>
      <c r="D23" s="1085"/>
      <c r="E23" s="1085"/>
      <c r="F23" s="1085"/>
      <c r="G23" s="1085"/>
      <c r="H23" s="1085"/>
      <c r="I23" s="1085"/>
      <c r="J23" s="1085"/>
      <c r="K23" s="1085"/>
      <c r="L23" s="1085"/>
      <c r="M23" s="1085"/>
      <c r="N23" s="1085"/>
      <c r="O23" s="1085"/>
      <c r="P23" s="1085"/>
    </row>
    <row r="24" spans="1:27" ht="19.5" customHeight="1">
      <c r="A24" s="227"/>
      <c r="B24" s="227"/>
      <c r="C24" s="1082"/>
      <c r="D24" s="1082"/>
      <c r="E24" s="1082"/>
      <c r="F24" s="1082"/>
      <c r="G24" s="1082"/>
      <c r="H24" s="1082"/>
      <c r="I24" s="1082"/>
      <c r="J24" s="1082"/>
      <c r="K24" s="1082"/>
      <c r="L24" s="1082"/>
      <c r="M24" s="1082"/>
      <c r="N24" s="1082"/>
      <c r="O24" s="1082"/>
      <c r="P24" s="1082"/>
    </row>
    <row r="25" spans="1:27" s="250" customFormat="1" ht="9" customHeight="1" thickBot="1">
      <c r="A25" s="227"/>
      <c r="B25" s="227"/>
      <c r="C25" s="255"/>
      <c r="D25" s="255"/>
      <c r="E25" s="255"/>
      <c r="F25" s="255"/>
      <c r="G25" s="255"/>
      <c r="H25" s="255"/>
      <c r="I25" s="255"/>
      <c r="J25" s="255"/>
      <c r="K25" s="255"/>
      <c r="L25" s="255"/>
      <c r="M25" s="255"/>
      <c r="N25" s="255"/>
      <c r="O25" s="255"/>
      <c r="P25" s="255"/>
    </row>
    <row r="26" spans="1:27" ht="19.5" customHeight="1" thickBot="1">
      <c r="A26" s="227"/>
      <c r="B26" s="188" t="s">
        <v>44</v>
      </c>
      <c r="C26" s="865" t="s">
        <v>322</v>
      </c>
      <c r="D26" s="865"/>
      <c r="E26" s="865"/>
      <c r="F26" s="865"/>
      <c r="G26" s="865"/>
      <c r="H26" s="249"/>
      <c r="I26" s="227"/>
      <c r="J26" s="227"/>
      <c r="K26" s="227"/>
      <c r="L26" s="227"/>
      <c r="M26" s="227"/>
      <c r="N26" s="227"/>
      <c r="O26" s="200"/>
      <c r="P26" s="246" t="s">
        <v>461</v>
      </c>
    </row>
    <row r="27" spans="1:27" ht="19.5" customHeight="1">
      <c r="A27" s="227"/>
      <c r="B27" s="227"/>
      <c r="C27" s="865" t="s">
        <v>494</v>
      </c>
      <c r="D27" s="865"/>
      <c r="E27" s="865"/>
      <c r="F27" s="865"/>
      <c r="G27" s="865"/>
      <c r="H27" s="865"/>
      <c r="I27" s="865"/>
      <c r="J27" s="865"/>
      <c r="K27" s="865"/>
      <c r="L27" s="865"/>
      <c r="M27" s="865"/>
      <c r="N27" s="865"/>
      <c r="O27" s="865"/>
      <c r="P27" s="865"/>
    </row>
    <row r="28" spans="1:27" ht="19.5" customHeight="1">
      <c r="A28" s="227"/>
      <c r="B28" s="227"/>
      <c r="C28" s="1076"/>
      <c r="D28" s="1076"/>
      <c r="E28" s="1076"/>
      <c r="F28" s="1076"/>
      <c r="G28" s="1076"/>
      <c r="H28" s="1076"/>
      <c r="I28" s="1076"/>
      <c r="J28" s="1076"/>
      <c r="K28" s="1076"/>
      <c r="L28" s="1076"/>
      <c r="M28" s="1076"/>
      <c r="N28" s="1076"/>
      <c r="O28" s="1076"/>
      <c r="P28" s="1076"/>
    </row>
    <row r="29" spans="1:27" ht="19.5" customHeight="1">
      <c r="A29" s="227"/>
      <c r="B29" s="227"/>
      <c r="C29" s="1082"/>
      <c r="D29" s="1082"/>
      <c r="E29" s="1082"/>
      <c r="F29" s="1082"/>
      <c r="G29" s="1082"/>
      <c r="H29" s="1082"/>
      <c r="I29" s="1082"/>
      <c r="J29" s="1082"/>
      <c r="K29" s="1082"/>
      <c r="L29" s="1082"/>
      <c r="M29" s="1082"/>
      <c r="N29" s="1082"/>
      <c r="O29" s="1082"/>
      <c r="P29" s="1082"/>
    </row>
    <row r="30" spans="1:27" s="250" customFormat="1" ht="9" customHeight="1" thickBot="1">
      <c r="A30" s="227"/>
      <c r="B30" s="227"/>
      <c r="C30" s="255"/>
      <c r="D30" s="255"/>
      <c r="E30" s="255"/>
      <c r="F30" s="255"/>
      <c r="G30" s="255"/>
      <c r="H30" s="255"/>
      <c r="I30" s="255"/>
      <c r="J30" s="255"/>
      <c r="K30" s="255"/>
      <c r="L30" s="255"/>
      <c r="M30" s="255"/>
      <c r="N30" s="255"/>
      <c r="O30" s="255"/>
      <c r="P30" s="255"/>
    </row>
    <row r="31" spans="1:27" ht="19.5" customHeight="1" thickBot="1">
      <c r="A31" s="227"/>
      <c r="B31" s="188" t="s">
        <v>45</v>
      </c>
      <c r="C31" s="227" t="s">
        <v>323</v>
      </c>
      <c r="D31" s="227"/>
      <c r="E31" s="227"/>
      <c r="F31" s="227"/>
      <c r="G31" s="227"/>
      <c r="H31" s="227"/>
      <c r="I31" s="249"/>
      <c r="J31" s="227"/>
      <c r="K31" s="227"/>
      <c r="L31" s="227"/>
      <c r="M31" s="227"/>
      <c r="N31" s="227"/>
      <c r="O31" s="200"/>
      <c r="P31" s="246" t="s">
        <v>461</v>
      </c>
    </row>
    <row r="32" spans="1:27" ht="19.5" customHeight="1">
      <c r="A32" s="227"/>
      <c r="B32" s="227"/>
      <c r="C32" s="865" t="s">
        <v>495</v>
      </c>
      <c r="D32" s="865"/>
      <c r="E32" s="865"/>
      <c r="F32" s="865"/>
      <c r="G32" s="865"/>
      <c r="H32" s="865"/>
      <c r="I32" s="865"/>
      <c r="J32" s="865"/>
      <c r="K32" s="865"/>
      <c r="L32" s="865"/>
      <c r="M32" s="865"/>
      <c r="N32" s="865"/>
      <c r="O32" s="865"/>
      <c r="P32" s="865"/>
    </row>
    <row r="33" spans="1:16" ht="19.5" customHeight="1">
      <c r="A33" s="227"/>
      <c r="B33" s="227"/>
      <c r="C33" s="1076"/>
      <c r="D33" s="1076"/>
      <c r="E33" s="1076"/>
      <c r="F33" s="1076"/>
      <c r="G33" s="1076"/>
      <c r="H33" s="1076"/>
      <c r="I33" s="1076"/>
      <c r="J33" s="1076"/>
      <c r="K33" s="1076"/>
      <c r="L33" s="1076"/>
      <c r="M33" s="1076"/>
      <c r="N33" s="1076"/>
      <c r="O33" s="1076"/>
      <c r="P33" s="1076"/>
    </row>
    <row r="34" spans="1:16" s="250" customFormat="1" ht="9" customHeight="1">
      <c r="A34" s="227"/>
      <c r="B34" s="227"/>
      <c r="C34" s="1083"/>
      <c r="D34" s="1083"/>
      <c r="E34" s="1083"/>
      <c r="F34" s="1083"/>
      <c r="G34" s="1083"/>
      <c r="H34" s="1083"/>
      <c r="I34" s="1083"/>
      <c r="J34" s="1083"/>
      <c r="K34" s="1083"/>
      <c r="L34" s="1083"/>
      <c r="M34" s="1083"/>
      <c r="N34" s="1083"/>
      <c r="O34" s="1083"/>
      <c r="P34" s="1083"/>
    </row>
    <row r="35" spans="1:16" ht="19.5" customHeight="1">
      <c r="A35" s="227"/>
      <c r="B35" s="227"/>
      <c r="C35" s="1076"/>
      <c r="D35" s="1076"/>
      <c r="E35" s="1076"/>
      <c r="F35" s="1076"/>
      <c r="G35" s="1076"/>
      <c r="H35" s="1076"/>
      <c r="I35" s="1076"/>
      <c r="J35" s="1076"/>
      <c r="K35" s="1076"/>
      <c r="L35" s="1076"/>
      <c r="M35" s="1076"/>
      <c r="N35" s="1076"/>
      <c r="O35" s="1076"/>
      <c r="P35" s="1076"/>
    </row>
    <row r="36" spans="1:16" s="250" customFormat="1" ht="9" customHeight="1" thickBot="1">
      <c r="A36" s="227"/>
      <c r="B36" s="227"/>
      <c r="C36" s="255"/>
      <c r="D36" s="255"/>
      <c r="E36" s="255"/>
      <c r="F36" s="255"/>
      <c r="G36" s="255"/>
      <c r="H36" s="255"/>
      <c r="I36" s="255"/>
      <c r="J36" s="255"/>
      <c r="K36" s="255"/>
      <c r="L36" s="255"/>
      <c r="M36" s="255"/>
      <c r="N36" s="255"/>
      <c r="O36" s="255"/>
      <c r="P36" s="255"/>
    </row>
    <row r="37" spans="1:16" ht="19.5" customHeight="1" thickBot="1">
      <c r="A37" s="227"/>
      <c r="B37" s="188" t="s">
        <v>155</v>
      </c>
      <c r="C37" s="1081" t="s">
        <v>324</v>
      </c>
      <c r="D37" s="1081"/>
      <c r="E37" s="1081"/>
      <c r="F37" s="1081"/>
      <c r="G37" s="1081"/>
      <c r="H37" s="1081"/>
      <c r="I37" s="1081"/>
      <c r="J37" s="1081"/>
      <c r="K37" s="1081"/>
      <c r="L37" s="1081"/>
      <c r="M37" s="252"/>
      <c r="N37" s="252"/>
      <c r="O37" s="200"/>
      <c r="P37" s="246" t="s">
        <v>461</v>
      </c>
    </row>
    <row r="38" spans="1:16" ht="19.5" customHeight="1">
      <c r="A38" s="227"/>
      <c r="B38" s="227"/>
      <c r="C38" s="865" t="s">
        <v>496</v>
      </c>
      <c r="D38" s="865"/>
      <c r="E38" s="865"/>
      <c r="F38" s="865"/>
      <c r="G38" s="865"/>
      <c r="H38" s="227"/>
      <c r="I38" s="227"/>
      <c r="J38" s="227"/>
      <c r="K38" s="227"/>
      <c r="L38" s="227"/>
      <c r="M38" s="227"/>
      <c r="N38" s="227"/>
      <c r="O38" s="227"/>
      <c r="P38" s="227"/>
    </row>
    <row r="39" spans="1:16" ht="19.5" customHeight="1">
      <c r="A39" s="227"/>
      <c r="B39" s="227"/>
      <c r="C39" s="1076"/>
      <c r="D39" s="1076"/>
      <c r="E39" s="1076"/>
      <c r="F39" s="1076"/>
      <c r="G39" s="1076"/>
      <c r="H39" s="1076"/>
      <c r="I39" s="1076"/>
      <c r="J39" s="1076"/>
      <c r="K39" s="1076"/>
      <c r="L39" s="1076"/>
      <c r="M39" s="1076"/>
      <c r="N39" s="1076"/>
      <c r="O39" s="1076"/>
      <c r="P39" s="1076"/>
    </row>
    <row r="40" spans="1:16" ht="19.5" customHeight="1">
      <c r="A40" s="227"/>
      <c r="B40" s="227"/>
      <c r="C40" s="1082"/>
      <c r="D40" s="1082"/>
      <c r="E40" s="1082"/>
      <c r="F40" s="1082"/>
      <c r="G40" s="1082"/>
      <c r="H40" s="1082"/>
      <c r="I40" s="1082"/>
      <c r="J40" s="1082"/>
      <c r="K40" s="1082"/>
      <c r="L40" s="1082"/>
      <c r="M40" s="1082"/>
      <c r="N40" s="1082"/>
      <c r="O40" s="1082"/>
      <c r="P40" s="1082"/>
    </row>
    <row r="41" spans="1:16" s="250" customFormat="1" ht="9" customHeight="1" thickBot="1">
      <c r="A41" s="227"/>
      <c r="B41" s="227"/>
      <c r="C41" s="255"/>
      <c r="D41" s="255"/>
      <c r="E41" s="255"/>
      <c r="F41" s="255"/>
      <c r="G41" s="255"/>
      <c r="H41" s="255"/>
      <c r="I41" s="255"/>
      <c r="J41" s="255"/>
      <c r="K41" s="255"/>
      <c r="L41" s="255"/>
      <c r="M41" s="255"/>
      <c r="N41" s="255"/>
      <c r="O41" s="255"/>
      <c r="P41" s="255"/>
    </row>
    <row r="42" spans="1:16" ht="19.5" customHeight="1" thickBot="1">
      <c r="A42" s="196"/>
      <c r="B42" s="188" t="s">
        <v>188</v>
      </c>
      <c r="C42" s="979" t="s">
        <v>325</v>
      </c>
      <c r="D42" s="979"/>
      <c r="E42" s="979"/>
      <c r="F42" s="979"/>
      <c r="G42" s="979"/>
      <c r="H42" s="979"/>
      <c r="I42" s="979"/>
      <c r="J42" s="250"/>
      <c r="K42" s="250"/>
      <c r="L42" s="189"/>
      <c r="M42" s="250"/>
      <c r="N42" s="250"/>
      <c r="O42" s="196"/>
      <c r="P42" s="246" t="s">
        <v>461</v>
      </c>
    </row>
    <row r="43" spans="1:16" ht="25.5" customHeight="1">
      <c r="A43" s="196"/>
      <c r="B43" s="188"/>
      <c r="C43" s="1077" t="s">
        <v>845</v>
      </c>
      <c r="D43" s="1077"/>
      <c r="E43" s="1077"/>
      <c r="F43" s="1077"/>
      <c r="G43" s="1077"/>
      <c r="H43" s="1077"/>
      <c r="I43" s="1077"/>
      <c r="J43" s="1077"/>
      <c r="K43" s="1077"/>
      <c r="L43" s="1077"/>
      <c r="M43" s="1077"/>
      <c r="N43" s="1077"/>
      <c r="O43" s="1077"/>
      <c r="P43" s="1077"/>
    </row>
    <row r="44" spans="1:16" ht="19.5" customHeight="1">
      <c r="A44" s="196"/>
      <c r="B44" s="188"/>
      <c r="C44" s="1076"/>
      <c r="D44" s="1076"/>
      <c r="E44" s="1076"/>
      <c r="F44" s="1076"/>
      <c r="G44" s="1076"/>
      <c r="H44" s="1076"/>
      <c r="I44" s="1076"/>
      <c r="J44" s="1076"/>
      <c r="K44" s="1076"/>
      <c r="L44" s="1076"/>
      <c r="M44" s="1076"/>
      <c r="N44" s="1076"/>
      <c r="O44" s="1076"/>
      <c r="P44" s="1076"/>
    </row>
    <row r="45" spans="1:16" ht="19.5" customHeight="1">
      <c r="A45" s="196"/>
      <c r="B45" s="188"/>
      <c r="C45" s="1076"/>
      <c r="D45" s="1076"/>
      <c r="E45" s="1076"/>
      <c r="F45" s="1076"/>
      <c r="G45" s="1076"/>
      <c r="H45" s="1076"/>
      <c r="I45" s="1076"/>
      <c r="J45" s="1076"/>
      <c r="K45" s="1076"/>
      <c r="L45" s="1076"/>
      <c r="M45" s="1076"/>
      <c r="N45" s="1076"/>
      <c r="O45" s="1076"/>
      <c r="P45" s="1076"/>
    </row>
    <row r="46" spans="1:16" s="250" customFormat="1" ht="9" customHeight="1">
      <c r="A46" s="196"/>
      <c r="B46" s="188"/>
      <c r="C46" s="256"/>
      <c r="D46" s="256"/>
      <c r="E46" s="256"/>
      <c r="F46" s="256"/>
      <c r="G46" s="256"/>
      <c r="H46" s="256"/>
      <c r="I46" s="256"/>
      <c r="J46" s="256"/>
      <c r="K46" s="256"/>
      <c r="L46" s="256"/>
      <c r="M46" s="256"/>
      <c r="N46" s="256"/>
      <c r="O46" s="256"/>
      <c r="P46" s="256"/>
    </row>
    <row r="47" spans="1:16" ht="25.5" customHeight="1">
      <c r="A47" s="196"/>
      <c r="B47" s="188"/>
      <c r="C47" s="1077" t="s">
        <v>844</v>
      </c>
      <c r="D47" s="1077"/>
      <c r="E47" s="1077"/>
      <c r="F47" s="1077"/>
      <c r="G47" s="1077"/>
      <c r="H47" s="1077"/>
      <c r="I47" s="1077"/>
      <c r="J47" s="1077"/>
      <c r="K47" s="1077"/>
      <c r="L47" s="1077"/>
      <c r="M47" s="1077"/>
      <c r="N47" s="1077"/>
      <c r="O47" s="1077"/>
      <c r="P47" s="1077"/>
    </row>
    <row r="48" spans="1:16" ht="19.5" customHeight="1">
      <c r="A48" s="196"/>
      <c r="B48" s="200"/>
      <c r="C48" s="1076"/>
      <c r="D48" s="1076"/>
      <c r="E48" s="1076"/>
      <c r="F48" s="1076"/>
      <c r="G48" s="1076"/>
      <c r="H48" s="1076"/>
      <c r="I48" s="1076"/>
      <c r="J48" s="1076"/>
      <c r="K48" s="1076"/>
      <c r="L48" s="1076"/>
      <c r="M48" s="1076"/>
      <c r="N48" s="1076"/>
      <c r="O48" s="1076"/>
      <c r="P48" s="1076"/>
    </row>
    <row r="49" spans="1:16" ht="19.5" customHeight="1">
      <c r="A49" s="196"/>
      <c r="B49" s="251"/>
      <c r="C49" s="1079"/>
      <c r="D49" s="1079"/>
      <c r="E49" s="1079"/>
      <c r="F49" s="1079"/>
      <c r="G49" s="1079"/>
      <c r="H49" s="1079"/>
      <c r="I49" s="1079"/>
      <c r="J49" s="1079"/>
      <c r="K49" s="1079"/>
      <c r="L49" s="1079"/>
      <c r="M49" s="1079"/>
      <c r="N49" s="1079"/>
      <c r="O49" s="1079"/>
      <c r="P49" s="1079"/>
    </row>
    <row r="50" spans="1:16" s="250" customFormat="1" ht="9.75" customHeight="1">
      <c r="A50" s="196"/>
      <c r="B50" s="251"/>
      <c r="C50" s="257"/>
      <c r="D50" s="257"/>
      <c r="E50" s="257"/>
      <c r="F50" s="257"/>
      <c r="G50" s="257"/>
      <c r="H50" s="257"/>
      <c r="I50" s="257"/>
      <c r="J50" s="257"/>
      <c r="K50" s="257"/>
      <c r="L50" s="257"/>
      <c r="M50" s="257"/>
      <c r="N50" s="257"/>
      <c r="O50" s="257"/>
      <c r="P50" s="257"/>
    </row>
    <row r="51" spans="1:16" ht="23.25" customHeight="1">
      <c r="A51" s="249"/>
      <c r="B51" s="1078" t="s">
        <v>888</v>
      </c>
      <c r="C51" s="1078"/>
      <c r="D51" s="1078"/>
      <c r="E51" s="1078"/>
      <c r="F51" s="1078"/>
      <c r="G51" s="1078"/>
      <c r="H51" s="1078"/>
      <c r="I51" s="1078"/>
      <c r="J51" s="1078"/>
      <c r="K51" s="1078"/>
      <c r="L51" s="1078"/>
      <c r="M51" s="1078"/>
      <c r="N51" s="1078"/>
      <c r="O51" s="1078"/>
      <c r="P51" s="1078"/>
    </row>
    <row r="52" spans="1:16" ht="19.5" customHeight="1">
      <c r="A52" s="249"/>
      <c r="B52" s="1078" t="s">
        <v>842</v>
      </c>
      <c r="C52" s="1078"/>
      <c r="D52" s="1078"/>
      <c r="E52" s="1078"/>
      <c r="F52" s="1078"/>
      <c r="G52" s="1078"/>
      <c r="H52" s="1078"/>
      <c r="I52" s="1078"/>
      <c r="J52" s="1078"/>
      <c r="K52" s="1078"/>
      <c r="L52" s="1078"/>
      <c r="M52" s="1078"/>
      <c r="N52" s="1078"/>
      <c r="O52" s="1078"/>
      <c r="P52" s="1078"/>
    </row>
    <row r="57" spans="1:16" ht="15" customHeight="1">
      <c r="D57" s="117"/>
    </row>
    <row r="58" spans="1:16" ht="15" customHeight="1">
      <c r="D58" s="117"/>
    </row>
  </sheetData>
  <sheetProtection algorithmName="SHA-512" hashValue="YLrnsGKXJuN9IqkPdEP/hJzZuom1cUU80rHQ0imYJsQNBiFUjL76otqgBTsbLSxzEXmIw5QTldHabob9hhEW5g==" saltValue="oREzEGV+zMQWphYrrTccOQ==" spinCount="100000" sheet="1" selectLockedCells="1"/>
  <mergeCells count="30">
    <mergeCell ref="C2:P2"/>
    <mergeCell ref="C34:P34"/>
    <mergeCell ref="C33:P33"/>
    <mergeCell ref="O19:P19"/>
    <mergeCell ref="C26:G26"/>
    <mergeCell ref="L13:P13"/>
    <mergeCell ref="C22:P22"/>
    <mergeCell ref="C23:P23"/>
    <mergeCell ref="C24:P24"/>
    <mergeCell ref="C27:P27"/>
    <mergeCell ref="C28:P28"/>
    <mergeCell ref="C32:P32"/>
    <mergeCell ref="C29:P29"/>
    <mergeCell ref="C42:I42"/>
    <mergeCell ref="O5:P5"/>
    <mergeCell ref="C37:L37"/>
    <mergeCell ref="L11:P11"/>
    <mergeCell ref="L15:P15"/>
    <mergeCell ref="C39:P39"/>
    <mergeCell ref="C38:G38"/>
    <mergeCell ref="C35:P35"/>
    <mergeCell ref="C40:P40"/>
    <mergeCell ref="C45:P45"/>
    <mergeCell ref="C44:P44"/>
    <mergeCell ref="C43:P43"/>
    <mergeCell ref="C47:P47"/>
    <mergeCell ref="B52:P52"/>
    <mergeCell ref="B51:P51"/>
    <mergeCell ref="C49:P49"/>
    <mergeCell ref="C48:P48"/>
  </mergeCells>
  <dataValidations count="2">
    <dataValidation type="list" allowBlank="1" showInputMessage="1" showErrorMessage="1" sqref="P21 J19:J20 J17:J18 J15:J16 J13:J14 J7:J8 J11:J12 J9:J10 J5:J6 J3:J4 C19:C20 C17:C18 C15:C16 C13:C14 C7:C8 C11:C12 C9:C10 C5:C6 C3:D4 P26 P31 P37 P42" xr:uid="{00000000-0002-0000-0B00-000000000000}">
      <formula1>"Select One, Yes, No"</formula1>
    </dataValidation>
    <dataValidation type="list" allowBlank="1" showInputMessage="1" showErrorMessage="1" sqref="D19:D20 D9:D10 D13:D14 K3:K4 K7:K8 K19:K20 D15:D16 D17:D18 K17:K18 K15:K16 K13:K14 K11:K12 K9:K10 K5:K6 O42 D11:D12" xr:uid="{00000000-0002-0000-0B00-000001000000}">
      <formula1>#REF!</formula1>
    </dataValidation>
  </dataValidations>
  <printOptions horizontalCentered="1"/>
  <pageMargins left="0.75" right="0.75" top="0.75" bottom="0.75" header="0" footer="0.5"/>
  <pageSetup scale="81" orientation="portrait" r:id="rId1"/>
  <headerFooter>
    <oddHeader xml:space="preserve">&amp;R
</oddHeader>
    <oddFooter>&amp;L&amp;"Arial Narrow,Bold"HOME - HTF&amp;C&amp;"Arial Narrow,Bold"Page 12 of 30&amp;R&amp;"Arial Narrow,Bold" Updated 2020</oddFooter>
  </headerFooter>
  <ignoredErrors>
    <ignoredError sqref="A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GE608"/>
  <sheetViews>
    <sheetView showGridLines="0" showWhiteSpace="0" zoomScaleNormal="100" zoomScalePageLayoutView="110" workbookViewId="0">
      <selection activeCell="E2" sqref="E2"/>
    </sheetView>
  </sheetViews>
  <sheetFormatPr defaultColWidth="8.85546875" defaultRowHeight="12.75"/>
  <cols>
    <col min="1" max="1" width="3.28515625" style="275" bestFit="1" customWidth="1"/>
    <col min="2" max="2" width="3" style="56" customWidth="1"/>
    <col min="3" max="3" width="84.28515625" style="56" customWidth="1"/>
    <col min="4" max="4" width="5" style="56" customWidth="1"/>
    <col min="5" max="5" width="8.5703125" style="48" customWidth="1"/>
    <col min="6" max="6" width="1.28515625" style="56" customWidth="1"/>
    <col min="7" max="7" width="7.7109375" style="48" customWidth="1"/>
    <col min="8" max="16384" width="8.85546875" style="56"/>
  </cols>
  <sheetData>
    <row r="1" spans="1:187" s="244" customFormat="1" ht="25.5" customHeight="1">
      <c r="A1" s="721" t="s">
        <v>153</v>
      </c>
      <c r="B1" s="1095" t="s">
        <v>779</v>
      </c>
      <c r="C1" s="1095"/>
      <c r="D1" s="1095"/>
      <c r="E1" s="1095"/>
      <c r="F1" s="330"/>
      <c r="G1" s="8"/>
      <c r="H1" s="269"/>
      <c r="I1" s="268"/>
      <c r="J1" s="268"/>
      <c r="K1" s="269"/>
      <c r="L1" s="269"/>
      <c r="M1" s="269"/>
      <c r="N1" s="269"/>
      <c r="O1" s="269"/>
      <c r="P1" s="269"/>
      <c r="Q1" s="269"/>
      <c r="R1" s="258"/>
      <c r="S1" s="258"/>
      <c r="T1" s="258"/>
      <c r="U1" s="258"/>
      <c r="V1" s="258"/>
      <c r="W1" s="258"/>
      <c r="X1" s="258"/>
    </row>
    <row r="2" spans="1:187" s="244" customFormat="1" ht="13.5">
      <c r="A2" s="331"/>
      <c r="B2" s="332" t="s">
        <v>118</v>
      </c>
      <c r="C2" s="491" t="s">
        <v>800</v>
      </c>
      <c r="D2" s="330"/>
      <c r="E2" s="328" t="s">
        <v>461</v>
      </c>
      <c r="F2" s="330"/>
      <c r="G2" s="270"/>
      <c r="H2" s="261"/>
      <c r="I2" s="8"/>
      <c r="J2" s="262"/>
      <c r="K2" s="8"/>
      <c r="L2" s="261"/>
      <c r="M2" s="261"/>
      <c r="N2" s="261"/>
      <c r="O2" s="261"/>
      <c r="P2" s="261"/>
      <c r="Q2" s="269"/>
      <c r="R2" s="258"/>
      <c r="S2" s="258"/>
      <c r="T2" s="258"/>
      <c r="U2" s="258"/>
      <c r="V2" s="258"/>
      <c r="W2" s="258"/>
      <c r="X2" s="258"/>
    </row>
    <row r="3" spans="1:187" s="244" customFormat="1" ht="8.1" customHeight="1">
      <c r="A3" s="331"/>
      <c r="B3" s="332"/>
      <c r="C3" s="491"/>
      <c r="D3" s="330"/>
      <c r="E3" s="334"/>
      <c r="F3" s="330"/>
      <c r="G3" s="610"/>
      <c r="H3" s="261"/>
      <c r="I3" s="9"/>
      <c r="J3" s="262"/>
      <c r="K3" s="8"/>
      <c r="L3" s="261"/>
      <c r="M3" s="261"/>
      <c r="N3" s="261"/>
      <c r="O3" s="261"/>
      <c r="P3" s="261"/>
      <c r="Q3" s="269"/>
      <c r="R3" s="258"/>
      <c r="S3" s="258"/>
      <c r="T3" s="258"/>
      <c r="U3" s="258"/>
      <c r="V3" s="258"/>
      <c r="W3" s="258"/>
      <c r="X3" s="258"/>
    </row>
    <row r="4" spans="1:187" s="245" customFormat="1" ht="39.950000000000003" customHeight="1">
      <c r="A4" s="334"/>
      <c r="B4" s="334"/>
      <c r="C4" s="1094" t="s">
        <v>801</v>
      </c>
      <c r="D4" s="1094"/>
      <c r="E4" s="1094"/>
      <c r="F4" s="335"/>
      <c r="G4" s="610"/>
      <c r="H4" s="261"/>
      <c r="I4" s="9"/>
      <c r="J4" s="265"/>
      <c r="K4" s="8"/>
      <c r="L4" s="261"/>
      <c r="M4" s="261"/>
      <c r="N4" s="261"/>
      <c r="O4" s="261"/>
      <c r="P4" s="261"/>
      <c r="Q4" s="269"/>
      <c r="R4" s="258"/>
      <c r="S4" s="258"/>
      <c r="T4" s="258"/>
      <c r="U4" s="258"/>
      <c r="V4" s="258"/>
      <c r="W4" s="258"/>
      <c r="X4" s="258"/>
    </row>
    <row r="5" spans="1:187" s="245" customFormat="1" ht="8.1" customHeight="1">
      <c r="A5" s="334"/>
      <c r="B5" s="331"/>
      <c r="C5" s="491"/>
      <c r="D5" s="335"/>
      <c r="E5" s="336"/>
      <c r="F5" s="335"/>
      <c r="G5" s="9"/>
      <c r="H5" s="261"/>
      <c r="I5" s="44"/>
      <c r="J5" s="265"/>
      <c r="K5" s="9"/>
      <c r="L5" s="261"/>
      <c r="M5" s="261"/>
      <c r="N5" s="261"/>
      <c r="O5" s="261"/>
      <c r="P5" s="261"/>
      <c r="Q5" s="269"/>
      <c r="R5" s="258"/>
      <c r="S5" s="258"/>
      <c r="T5" s="258"/>
      <c r="U5" s="258"/>
      <c r="V5" s="258"/>
      <c r="W5" s="258"/>
      <c r="X5" s="258"/>
    </row>
    <row r="6" spans="1:187" s="245" customFormat="1" ht="13.5">
      <c r="A6" s="334"/>
      <c r="B6" s="329" t="s">
        <v>80</v>
      </c>
      <c r="C6" s="333" t="s">
        <v>814</v>
      </c>
      <c r="D6" s="335"/>
      <c r="E6" s="328" t="s">
        <v>461</v>
      </c>
      <c r="F6" s="335"/>
      <c r="I6" s="9"/>
      <c r="J6" s="265"/>
      <c r="K6" s="8"/>
      <c r="L6" s="261"/>
      <c r="M6" s="261"/>
      <c r="N6" s="261"/>
      <c r="O6" s="261"/>
      <c r="P6" s="261"/>
      <c r="Q6" s="258"/>
      <c r="R6" s="258"/>
      <c r="S6" s="258"/>
      <c r="T6" s="258"/>
      <c r="U6" s="258"/>
      <c r="V6" s="258"/>
      <c r="W6" s="258"/>
      <c r="X6" s="258"/>
    </row>
    <row r="7" spans="1:187" s="245" customFormat="1" ht="8.1" customHeight="1">
      <c r="A7" s="334"/>
      <c r="B7" s="331"/>
      <c r="C7" s="337"/>
      <c r="D7" s="335"/>
      <c r="E7" s="338"/>
      <c r="F7" s="335"/>
      <c r="G7" s="93"/>
      <c r="I7" s="9"/>
      <c r="J7" s="265"/>
      <c r="K7" s="8"/>
      <c r="L7" s="261"/>
      <c r="M7" s="261"/>
      <c r="N7" s="261"/>
      <c r="O7" s="261"/>
      <c r="P7" s="261"/>
      <c r="Q7" s="258"/>
      <c r="R7" s="258"/>
      <c r="S7" s="258"/>
      <c r="T7" s="258"/>
      <c r="U7" s="258"/>
      <c r="V7" s="258"/>
      <c r="W7" s="258"/>
      <c r="X7" s="258"/>
    </row>
    <row r="8" spans="1:187" s="245" customFormat="1" ht="51" customHeight="1">
      <c r="A8" s="334"/>
      <c r="B8" s="331"/>
      <c r="C8" s="1094" t="s">
        <v>948</v>
      </c>
      <c r="D8" s="1094"/>
      <c r="E8" s="1094"/>
      <c r="F8" s="335"/>
      <c r="G8" s="93"/>
      <c r="I8" s="9"/>
      <c r="J8" s="265"/>
      <c r="K8" s="265"/>
      <c r="L8" s="261"/>
      <c r="M8" s="261"/>
      <c r="N8" s="261"/>
      <c r="O8" s="261"/>
      <c r="P8" s="261"/>
      <c r="Q8" s="258"/>
      <c r="R8" s="258"/>
      <c r="S8" s="258"/>
      <c r="T8" s="258"/>
      <c r="U8" s="258"/>
      <c r="V8" s="258"/>
      <c r="W8" s="258"/>
      <c r="X8" s="258"/>
    </row>
    <row r="9" spans="1:187" s="245" customFormat="1" ht="8.1" customHeight="1">
      <c r="A9" s="334"/>
      <c r="B9" s="334"/>
      <c r="C9" s="333"/>
      <c r="D9" s="335"/>
      <c r="E9" s="339"/>
      <c r="F9" s="335"/>
      <c r="G9" s="266"/>
      <c r="H9" s="261"/>
      <c r="I9" s="9"/>
      <c r="J9" s="265"/>
      <c r="K9" s="8"/>
      <c r="L9" s="261"/>
      <c r="M9" s="261"/>
      <c r="N9" s="261"/>
      <c r="O9" s="261"/>
      <c r="P9" s="261"/>
      <c r="Q9" s="258"/>
      <c r="R9" s="258"/>
      <c r="S9" s="258"/>
      <c r="T9" s="258"/>
      <c r="U9" s="258"/>
      <c r="V9" s="258"/>
      <c r="W9" s="258"/>
      <c r="X9" s="258"/>
    </row>
    <row r="10" spans="1:187" s="245" customFormat="1" ht="13.5">
      <c r="A10" s="334"/>
      <c r="B10" s="329" t="s">
        <v>81</v>
      </c>
      <c r="C10" s="333" t="s">
        <v>802</v>
      </c>
      <c r="D10" s="335"/>
      <c r="E10" s="328" t="s">
        <v>461</v>
      </c>
      <c r="F10" s="335"/>
      <c r="H10" s="261"/>
      <c r="I10" s="9"/>
      <c r="J10" s="265"/>
      <c r="K10" s="8"/>
      <c r="L10" s="261"/>
      <c r="M10" s="261"/>
      <c r="N10" s="261"/>
      <c r="O10" s="261"/>
      <c r="P10" s="261"/>
      <c r="Q10" s="258"/>
      <c r="R10" s="258"/>
      <c r="S10" s="258"/>
      <c r="T10" s="258"/>
      <c r="U10" s="258"/>
      <c r="V10" s="258"/>
      <c r="W10" s="258"/>
      <c r="X10" s="258"/>
    </row>
    <row r="11" spans="1:187" s="245" customFormat="1" ht="8.1" customHeight="1">
      <c r="A11" s="334"/>
      <c r="B11" s="329"/>
      <c r="C11" s="333"/>
      <c r="D11" s="335"/>
      <c r="E11" s="339"/>
      <c r="F11" s="230"/>
      <c r="G11" s="93"/>
      <c r="H11" s="261"/>
      <c r="I11" s="9"/>
      <c r="J11" s="144"/>
      <c r="K11" s="8"/>
      <c r="L11" s="261"/>
      <c r="M11" s="261"/>
      <c r="N11" s="261"/>
      <c r="O11" s="261"/>
      <c r="P11" s="261"/>
      <c r="Q11" s="258"/>
      <c r="R11" s="258"/>
      <c r="S11" s="258"/>
      <c r="T11" s="258"/>
      <c r="U11" s="258"/>
      <c r="V11" s="258"/>
      <c r="W11" s="258"/>
      <c r="X11" s="258"/>
    </row>
    <row r="12" spans="1:187" s="245" customFormat="1" ht="39.950000000000003" customHeight="1">
      <c r="A12" s="334"/>
      <c r="B12" s="331"/>
      <c r="C12" s="1094" t="s">
        <v>949</v>
      </c>
      <c r="D12" s="1094"/>
      <c r="E12" s="1094"/>
      <c r="F12" s="340"/>
      <c r="G12" s="93"/>
      <c r="H12" s="9"/>
      <c r="I12" s="262"/>
      <c r="J12" s="8"/>
      <c r="K12" s="261"/>
      <c r="L12" s="261"/>
      <c r="M12" s="261"/>
      <c r="N12" s="261"/>
      <c r="O12" s="261"/>
      <c r="P12" s="258"/>
      <c r="Q12" s="258"/>
      <c r="R12" s="258"/>
      <c r="S12" s="258"/>
      <c r="T12" s="258"/>
      <c r="U12" s="258"/>
      <c r="V12" s="258"/>
      <c r="W12" s="258"/>
    </row>
    <row r="13" spans="1:187" s="245" customFormat="1" ht="8.1" customHeight="1">
      <c r="A13" s="334"/>
      <c r="B13" s="334"/>
      <c r="C13" s="333"/>
      <c r="D13" s="335"/>
      <c r="E13" s="338"/>
      <c r="F13" s="340"/>
      <c r="G13" s="93"/>
      <c r="H13" s="9"/>
      <c r="I13" s="262"/>
      <c r="J13" s="8"/>
      <c r="K13" s="265"/>
      <c r="L13" s="265"/>
      <c r="M13" s="265"/>
      <c r="N13" s="265"/>
      <c r="O13" s="261"/>
      <c r="P13" s="258"/>
      <c r="Q13" s="258"/>
      <c r="R13" s="258"/>
      <c r="S13" s="258"/>
      <c r="T13" s="258"/>
      <c r="U13" s="258"/>
      <c r="V13" s="258"/>
      <c r="W13" s="258"/>
    </row>
    <row r="14" spans="1:187" s="271" customFormat="1" ht="13.5">
      <c r="A14" s="334"/>
      <c r="B14" s="332" t="s">
        <v>82</v>
      </c>
      <c r="C14" s="333" t="s">
        <v>561</v>
      </c>
      <c r="D14" s="340"/>
      <c r="E14" s="328" t="s">
        <v>461</v>
      </c>
      <c r="F14" s="340"/>
      <c r="G14" s="4"/>
      <c r="H14" s="258"/>
      <c r="I14" s="46"/>
      <c r="J14" s="267"/>
      <c r="K14" s="8"/>
      <c r="L14" s="268"/>
      <c r="M14" s="269"/>
      <c r="N14" s="269"/>
      <c r="O14" s="269"/>
      <c r="P14" s="269"/>
      <c r="Q14" s="269"/>
      <c r="R14" s="269"/>
      <c r="S14" s="269"/>
      <c r="T14" s="269"/>
      <c r="U14" s="269"/>
      <c r="V14" s="269"/>
      <c r="W14" s="269"/>
      <c r="X14" s="269"/>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270"/>
      <c r="EJ14" s="270"/>
      <c r="EK14" s="270"/>
      <c r="EL14" s="270"/>
      <c r="EM14" s="270"/>
      <c r="EN14" s="270"/>
      <c r="EO14" s="270"/>
      <c r="EP14" s="270"/>
      <c r="EQ14" s="270"/>
      <c r="ER14" s="270"/>
      <c r="ES14" s="270"/>
      <c r="ET14" s="270"/>
      <c r="EU14" s="270"/>
      <c r="EV14" s="270"/>
      <c r="EW14" s="270"/>
      <c r="EX14" s="270"/>
      <c r="EY14" s="270"/>
      <c r="EZ14" s="270"/>
      <c r="FA14" s="270"/>
      <c r="FB14" s="270"/>
      <c r="FC14" s="270"/>
      <c r="FD14" s="270"/>
      <c r="FE14" s="270"/>
      <c r="FF14" s="270"/>
      <c r="FG14" s="270"/>
      <c r="FH14" s="270"/>
      <c r="FI14" s="270"/>
      <c r="FJ14" s="270"/>
      <c r="FK14" s="270"/>
      <c r="FL14" s="270"/>
      <c r="FM14" s="270"/>
      <c r="FN14" s="270"/>
      <c r="FO14" s="270"/>
      <c r="FP14" s="270"/>
      <c r="FQ14" s="270"/>
      <c r="FR14" s="270"/>
      <c r="FS14" s="270"/>
      <c r="FT14" s="270"/>
      <c r="FU14" s="270"/>
      <c r="FV14" s="270"/>
      <c r="FW14" s="270"/>
      <c r="FX14" s="270"/>
      <c r="FY14" s="270"/>
      <c r="FZ14" s="270"/>
      <c r="GA14" s="270"/>
      <c r="GB14" s="270"/>
      <c r="GC14" s="270"/>
      <c r="GD14" s="270"/>
      <c r="GE14" s="270"/>
    </row>
    <row r="15" spans="1:187" s="272" customFormat="1" ht="8.1" customHeight="1">
      <c r="A15" s="334"/>
      <c r="B15" s="331"/>
      <c r="C15" s="337"/>
      <c r="D15" s="335"/>
      <c r="E15" s="339"/>
      <c r="F15" s="335"/>
      <c r="G15" s="245"/>
      <c r="H15" s="258"/>
      <c r="I15" s="46"/>
      <c r="J15" s="264"/>
      <c r="K15" s="8"/>
      <c r="L15" s="269"/>
      <c r="M15" s="269"/>
      <c r="N15" s="269"/>
      <c r="O15" s="269"/>
      <c r="P15" s="269"/>
      <c r="Q15" s="269"/>
      <c r="R15" s="269"/>
      <c r="S15" s="269"/>
      <c r="T15" s="269"/>
      <c r="U15" s="269"/>
      <c r="V15" s="269"/>
      <c r="W15" s="269"/>
      <c r="X15" s="269"/>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row>
    <row r="16" spans="1:187" s="271" customFormat="1" ht="39.950000000000003" customHeight="1">
      <c r="A16" s="334"/>
      <c r="B16" s="331"/>
      <c r="C16" s="1094" t="s">
        <v>952</v>
      </c>
      <c r="D16" s="1094"/>
      <c r="E16" s="1094"/>
      <c r="F16" s="340"/>
      <c r="G16" s="93"/>
      <c r="H16" s="1086"/>
      <c r="I16" s="1086"/>
      <c r="J16" s="267"/>
      <c r="K16" s="8"/>
      <c r="L16" s="269"/>
      <c r="M16" s="269"/>
      <c r="N16" s="269"/>
      <c r="O16" s="269"/>
      <c r="P16" s="269"/>
      <c r="Q16" s="269"/>
      <c r="R16" s="269"/>
      <c r="S16" s="269"/>
      <c r="T16" s="269"/>
      <c r="U16" s="269"/>
      <c r="V16" s="269"/>
      <c r="W16" s="269"/>
      <c r="X16" s="269"/>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c r="EI16" s="270"/>
      <c r="EJ16" s="270"/>
      <c r="EK16" s="270"/>
      <c r="EL16" s="270"/>
      <c r="EM16" s="270"/>
      <c r="EN16" s="270"/>
      <c r="EO16" s="270"/>
      <c r="EP16" s="270"/>
      <c r="EQ16" s="270"/>
      <c r="ER16" s="270"/>
      <c r="ES16" s="270"/>
      <c r="ET16" s="270"/>
      <c r="EU16" s="270"/>
      <c r="EV16" s="270"/>
      <c r="EW16" s="270"/>
      <c r="EX16" s="270"/>
      <c r="EY16" s="270"/>
      <c r="EZ16" s="270"/>
      <c r="FA16" s="270"/>
      <c r="FB16" s="270"/>
      <c r="FC16" s="270"/>
      <c r="FD16" s="270"/>
      <c r="FE16" s="270"/>
      <c r="FF16" s="270"/>
      <c r="FG16" s="270"/>
      <c r="FH16" s="270"/>
      <c r="FI16" s="270"/>
      <c r="FJ16" s="270"/>
      <c r="FK16" s="270"/>
      <c r="FL16" s="270"/>
      <c r="FM16" s="270"/>
      <c r="FN16" s="270"/>
      <c r="FO16" s="270"/>
      <c r="FP16" s="270"/>
      <c r="FQ16" s="270"/>
      <c r="FR16" s="270"/>
      <c r="FS16" s="270"/>
      <c r="FT16" s="270"/>
      <c r="FU16" s="270"/>
      <c r="FV16" s="270"/>
      <c r="FW16" s="270"/>
      <c r="FX16" s="270"/>
      <c r="FY16" s="270"/>
      <c r="FZ16" s="270"/>
      <c r="GA16" s="270"/>
      <c r="GB16" s="270"/>
      <c r="GC16" s="270"/>
      <c r="GD16" s="270"/>
      <c r="GE16" s="270"/>
    </row>
    <row r="17" spans="1:24" ht="8.1" customHeight="1">
      <c r="A17" s="334"/>
      <c r="B17" s="334"/>
      <c r="C17" s="333"/>
      <c r="D17" s="230"/>
      <c r="E17" s="334"/>
      <c r="F17" s="340"/>
      <c r="G17" s="47"/>
      <c r="H17" s="260"/>
      <c r="I17" s="45"/>
      <c r="J17" s="267"/>
      <c r="K17" s="4"/>
      <c r="L17" s="260"/>
      <c r="M17" s="260"/>
      <c r="N17" s="260"/>
      <c r="O17" s="260"/>
      <c r="P17" s="260"/>
      <c r="Q17" s="260"/>
      <c r="R17" s="260"/>
      <c r="S17" s="260"/>
      <c r="T17" s="260"/>
      <c r="U17" s="260"/>
      <c r="V17" s="260"/>
      <c r="W17" s="260"/>
      <c r="X17" s="260"/>
    </row>
    <row r="18" spans="1:24" s="244" customFormat="1" ht="13.5">
      <c r="A18" s="334"/>
      <c r="B18" s="332" t="s">
        <v>83</v>
      </c>
      <c r="C18" s="333" t="s">
        <v>803</v>
      </c>
      <c r="D18" s="340"/>
      <c r="E18" s="328" t="s">
        <v>461</v>
      </c>
      <c r="F18" s="340"/>
      <c r="G18" s="46"/>
      <c r="H18" s="258"/>
      <c r="I18" s="45"/>
      <c r="J18" s="267"/>
      <c r="K18" s="46"/>
      <c r="L18" s="259"/>
      <c r="M18" s="258"/>
      <c r="N18" s="258"/>
      <c r="O18" s="258"/>
      <c r="P18" s="258"/>
      <c r="Q18" s="258"/>
      <c r="R18" s="258"/>
      <c r="S18" s="258"/>
      <c r="T18" s="258"/>
      <c r="U18" s="258"/>
      <c r="V18" s="258"/>
      <c r="W18" s="258"/>
      <c r="X18" s="258"/>
    </row>
    <row r="19" spans="1:24" s="245" customFormat="1" ht="8.1" customHeight="1">
      <c r="A19" s="334"/>
      <c r="B19" s="331"/>
      <c r="C19" s="333"/>
      <c r="D19" s="335"/>
      <c r="E19" s="339"/>
      <c r="F19" s="335"/>
      <c r="H19" s="258"/>
      <c r="I19" s="45"/>
      <c r="J19" s="267"/>
      <c r="K19" s="46"/>
      <c r="L19" s="258"/>
      <c r="M19" s="258"/>
      <c r="N19" s="258"/>
      <c r="O19" s="258"/>
      <c r="P19" s="258"/>
      <c r="Q19" s="258"/>
      <c r="R19" s="258"/>
      <c r="S19" s="258"/>
      <c r="T19" s="258"/>
      <c r="U19" s="258"/>
      <c r="V19" s="258"/>
      <c r="W19" s="258"/>
      <c r="X19" s="258"/>
    </row>
    <row r="20" spans="1:24" s="244" customFormat="1" ht="39.950000000000003" customHeight="1">
      <c r="A20" s="334"/>
      <c r="B20" s="331"/>
      <c r="C20" s="1094" t="s">
        <v>889</v>
      </c>
      <c r="D20" s="1094"/>
      <c r="E20" s="1094"/>
      <c r="F20" s="340"/>
      <c r="G20" s="93"/>
      <c r="H20" s="258"/>
      <c r="I20" s="9"/>
      <c r="J20" s="4"/>
      <c r="K20" s="46"/>
      <c r="L20" s="258"/>
      <c r="M20" s="258"/>
      <c r="N20" s="258"/>
      <c r="O20" s="258"/>
      <c r="P20" s="258"/>
      <c r="Q20" s="258"/>
      <c r="R20" s="258"/>
      <c r="S20" s="258"/>
      <c r="T20" s="258"/>
      <c r="U20" s="258"/>
      <c r="V20" s="258"/>
      <c r="W20" s="258"/>
      <c r="X20" s="258"/>
    </row>
    <row r="21" spans="1:24" s="244" customFormat="1" ht="8.1" customHeight="1">
      <c r="A21" s="334"/>
      <c r="B21" s="331"/>
      <c r="C21" s="333"/>
      <c r="D21" s="340"/>
      <c r="E21" s="334"/>
      <c r="F21" s="340"/>
      <c r="G21" s="46"/>
      <c r="H21" s="258"/>
      <c r="I21" s="258"/>
      <c r="J21" s="46"/>
      <c r="K21" s="258"/>
      <c r="L21" s="258"/>
      <c r="M21" s="258"/>
      <c r="N21" s="258"/>
      <c r="O21" s="258"/>
      <c r="P21" s="258"/>
      <c r="Q21" s="258"/>
      <c r="R21" s="258"/>
      <c r="S21" s="258"/>
      <c r="T21" s="258"/>
      <c r="U21" s="258"/>
      <c r="V21" s="258"/>
      <c r="W21" s="258"/>
      <c r="X21" s="258"/>
    </row>
    <row r="22" spans="1:24" s="244" customFormat="1" ht="13.5">
      <c r="A22" s="334"/>
      <c r="B22" s="341" t="s">
        <v>84</v>
      </c>
      <c r="C22" s="333" t="s">
        <v>950</v>
      </c>
      <c r="D22" s="340"/>
      <c r="E22" s="328" t="s">
        <v>461</v>
      </c>
      <c r="F22" s="340"/>
      <c r="G22" s="46"/>
      <c r="H22" s="258"/>
      <c r="I22" s="258"/>
      <c r="J22" s="4"/>
      <c r="K22" s="258"/>
      <c r="L22" s="258"/>
      <c r="M22" s="258"/>
      <c r="N22" s="258"/>
      <c r="O22" s="258"/>
      <c r="P22" s="258"/>
      <c r="Q22" s="258"/>
      <c r="R22" s="258"/>
      <c r="S22" s="258"/>
      <c r="T22" s="258"/>
      <c r="U22" s="258"/>
      <c r="V22" s="258"/>
      <c r="W22" s="258"/>
      <c r="X22" s="258"/>
    </row>
    <row r="23" spans="1:24" s="244" customFormat="1" ht="8.1" customHeight="1">
      <c r="A23" s="334"/>
      <c r="B23" s="341"/>
      <c r="C23" s="333"/>
      <c r="D23" s="340"/>
      <c r="E23" s="342"/>
      <c r="F23" s="340"/>
      <c r="G23" s="46"/>
      <c r="H23" s="258"/>
      <c r="I23" s="258"/>
      <c r="J23" s="4"/>
      <c r="K23" s="258"/>
      <c r="L23" s="258"/>
      <c r="M23" s="258"/>
      <c r="N23" s="258"/>
      <c r="O23" s="258"/>
      <c r="P23" s="258"/>
      <c r="Q23" s="258"/>
      <c r="R23" s="258"/>
      <c r="S23" s="258"/>
      <c r="T23" s="258"/>
      <c r="U23" s="258"/>
      <c r="V23" s="258"/>
      <c r="W23" s="258"/>
      <c r="X23" s="258"/>
    </row>
    <row r="24" spans="1:24" s="244" customFormat="1" ht="39.950000000000003" customHeight="1">
      <c r="A24" s="334"/>
      <c r="B24" s="331"/>
      <c r="C24" s="1094" t="s">
        <v>951</v>
      </c>
      <c r="D24" s="1094"/>
      <c r="E24" s="1094"/>
      <c r="F24" s="340"/>
      <c r="G24" s="46"/>
      <c r="H24" s="258"/>
      <c r="I24" s="258"/>
      <c r="J24" s="258"/>
      <c r="K24" s="258"/>
      <c r="L24" s="258"/>
      <c r="M24" s="258"/>
      <c r="N24" s="258"/>
      <c r="O24" s="258"/>
      <c r="P24" s="258"/>
      <c r="Q24" s="258"/>
      <c r="R24" s="258"/>
      <c r="S24" s="258"/>
      <c r="T24" s="258"/>
      <c r="U24" s="258"/>
      <c r="V24" s="258"/>
      <c r="W24" s="258"/>
      <c r="X24" s="258"/>
    </row>
    <row r="25" spans="1:24" s="244" customFormat="1" ht="8.1" customHeight="1">
      <c r="A25" s="334"/>
      <c r="B25" s="331"/>
      <c r="C25" s="333"/>
      <c r="D25" s="333"/>
      <c r="E25" s="333"/>
      <c r="F25" s="340"/>
      <c r="G25" s="46"/>
      <c r="H25" s="258"/>
      <c r="I25" s="258"/>
      <c r="J25" s="258"/>
      <c r="K25" s="258"/>
      <c r="L25" s="258"/>
      <c r="M25" s="258"/>
      <c r="N25" s="258"/>
      <c r="O25" s="258"/>
      <c r="P25" s="258"/>
      <c r="Q25" s="258"/>
      <c r="R25" s="258"/>
      <c r="S25" s="258"/>
      <c r="T25" s="258"/>
      <c r="U25" s="258"/>
      <c r="V25" s="258"/>
      <c r="W25" s="258"/>
      <c r="X25" s="258"/>
    </row>
    <row r="26" spans="1:24" s="244" customFormat="1" ht="13.5">
      <c r="A26" s="334"/>
      <c r="B26" s="341" t="s">
        <v>85</v>
      </c>
      <c r="C26" s="343" t="s">
        <v>847</v>
      </c>
      <c r="D26" s="340"/>
      <c r="E26" s="328" t="s">
        <v>461</v>
      </c>
      <c r="F26" s="340"/>
      <c r="G26" s="46"/>
      <c r="H26" s="258"/>
      <c r="I26" s="258"/>
      <c r="J26" s="4"/>
      <c r="K26" s="258"/>
      <c r="L26" s="258"/>
      <c r="M26" s="258"/>
      <c r="N26" s="258"/>
      <c r="O26" s="258"/>
      <c r="P26" s="258"/>
      <c r="Q26" s="258"/>
      <c r="R26" s="258"/>
      <c r="S26" s="258"/>
      <c r="T26" s="258"/>
      <c r="U26" s="258"/>
      <c r="V26" s="258"/>
      <c r="W26" s="258"/>
      <c r="X26" s="258"/>
    </row>
    <row r="27" spans="1:24" s="244" customFormat="1" ht="8.1" customHeight="1">
      <c r="A27" s="334"/>
      <c r="B27" s="341"/>
      <c r="C27" s="343"/>
      <c r="D27" s="340"/>
      <c r="E27" s="342"/>
      <c r="F27" s="340"/>
      <c r="G27" s="46"/>
      <c r="H27" s="258"/>
      <c r="I27" s="258"/>
      <c r="J27" s="4"/>
      <c r="K27" s="258"/>
      <c r="L27" s="258"/>
      <c r="M27" s="258"/>
      <c r="N27" s="258"/>
      <c r="O27" s="258"/>
      <c r="P27" s="258"/>
      <c r="Q27" s="258"/>
      <c r="R27" s="258"/>
      <c r="S27" s="258"/>
      <c r="T27" s="258"/>
      <c r="U27" s="258"/>
      <c r="V27" s="258"/>
      <c r="W27" s="258"/>
      <c r="X27" s="258"/>
    </row>
    <row r="28" spans="1:24" s="244" customFormat="1" ht="39.950000000000003" customHeight="1">
      <c r="A28" s="334"/>
      <c r="B28" s="331"/>
      <c r="C28" s="1093" t="s">
        <v>846</v>
      </c>
      <c r="D28" s="1093"/>
      <c r="E28" s="1093"/>
      <c r="F28" s="340"/>
      <c r="G28" s="46"/>
      <c r="H28" s="258"/>
      <c r="I28" s="258"/>
      <c r="J28" s="258"/>
      <c r="K28" s="258"/>
      <c r="L28" s="258"/>
      <c r="M28" s="258"/>
      <c r="N28" s="258"/>
      <c r="O28" s="258"/>
      <c r="P28" s="258"/>
      <c r="Q28" s="258"/>
      <c r="R28" s="258"/>
      <c r="S28" s="258"/>
      <c r="T28" s="258"/>
      <c r="U28" s="258"/>
      <c r="V28" s="258"/>
      <c r="W28" s="258"/>
      <c r="X28" s="258"/>
    </row>
    <row r="29" spans="1:24" s="244" customFormat="1" ht="8.1" customHeight="1">
      <c r="A29" s="334"/>
      <c r="B29" s="331"/>
      <c r="C29" s="343"/>
      <c r="D29" s="340"/>
      <c r="E29" s="339"/>
      <c r="F29" s="340"/>
      <c r="G29" s="46"/>
      <c r="H29" s="258"/>
      <c r="I29" s="258"/>
      <c r="J29" s="258"/>
      <c r="K29" s="258"/>
      <c r="L29" s="258"/>
      <c r="M29" s="258"/>
      <c r="N29" s="258"/>
      <c r="O29" s="258"/>
      <c r="P29" s="258"/>
      <c r="Q29" s="258"/>
      <c r="R29" s="258"/>
      <c r="S29" s="258"/>
      <c r="T29" s="258"/>
      <c r="U29" s="258"/>
      <c r="V29" s="258"/>
      <c r="W29" s="258"/>
      <c r="X29" s="258"/>
    </row>
    <row r="30" spans="1:24" s="245" customFormat="1" ht="28.5" customHeight="1">
      <c r="A30" s="334"/>
      <c r="B30" s="338"/>
      <c r="C30" s="1092" t="s">
        <v>909</v>
      </c>
      <c r="D30" s="1092"/>
      <c r="E30" s="1092"/>
      <c r="F30" s="335"/>
      <c r="G30" s="4"/>
      <c r="H30" s="258"/>
      <c r="I30" s="258"/>
      <c r="J30" s="258"/>
      <c r="K30" s="258"/>
      <c r="L30" s="258"/>
      <c r="M30" s="258"/>
      <c r="N30" s="258"/>
      <c r="O30" s="258"/>
      <c r="P30" s="258"/>
      <c r="Q30" s="258"/>
      <c r="R30" s="258"/>
      <c r="S30" s="258"/>
      <c r="T30" s="258"/>
      <c r="U30" s="258"/>
      <c r="V30" s="258"/>
      <c r="W30" s="258"/>
      <c r="X30" s="258"/>
    </row>
    <row r="31" spans="1:24" s="245" customFormat="1" ht="8.1" customHeight="1">
      <c r="A31" s="334"/>
      <c r="B31" s="338"/>
      <c r="C31" s="344"/>
      <c r="D31" s="335"/>
      <c r="E31" s="345"/>
      <c r="F31" s="335"/>
      <c r="G31" s="4"/>
      <c r="H31" s="258"/>
      <c r="I31" s="258"/>
      <c r="J31" s="258"/>
      <c r="K31" s="258"/>
      <c r="L31" s="258"/>
      <c r="M31" s="258"/>
      <c r="N31" s="258"/>
      <c r="O31" s="258"/>
      <c r="P31" s="258"/>
      <c r="Q31" s="258"/>
      <c r="R31" s="258"/>
      <c r="S31" s="258"/>
      <c r="T31" s="258"/>
      <c r="U31" s="258"/>
      <c r="V31" s="258"/>
      <c r="W31" s="258"/>
      <c r="X31" s="258"/>
    </row>
    <row r="32" spans="1:24" s="245" customFormat="1" ht="13.5">
      <c r="A32" s="334"/>
      <c r="B32" s="338"/>
      <c r="C32" s="1091" t="s">
        <v>910</v>
      </c>
      <c r="D32" s="1091"/>
      <c r="E32" s="1091"/>
      <c r="F32" s="335"/>
      <c r="G32" s="4"/>
      <c r="H32" s="258"/>
      <c r="I32" s="258"/>
      <c r="J32" s="258"/>
      <c r="K32" s="258"/>
      <c r="L32" s="258"/>
      <c r="M32" s="258"/>
      <c r="N32" s="258"/>
      <c r="O32" s="258"/>
      <c r="P32" s="258"/>
      <c r="Q32" s="258"/>
      <c r="R32" s="258"/>
      <c r="S32" s="258"/>
      <c r="T32" s="258"/>
      <c r="U32" s="258"/>
      <c r="V32" s="258"/>
      <c r="W32" s="258"/>
      <c r="X32" s="258"/>
    </row>
    <row r="33" spans="1:24" s="244" customFormat="1" ht="14.65" customHeight="1">
      <c r="A33" s="263"/>
      <c r="B33" s="260"/>
      <c r="C33" s="260"/>
      <c r="D33" s="267"/>
      <c r="E33" s="46"/>
      <c r="F33" s="267"/>
      <c r="G33" s="4"/>
      <c r="H33" s="258"/>
      <c r="I33" s="258"/>
      <c r="J33" s="258"/>
      <c r="K33" s="258"/>
      <c r="L33" s="258"/>
      <c r="M33" s="258"/>
      <c r="N33" s="258"/>
      <c r="O33" s="258"/>
      <c r="P33" s="258"/>
      <c r="Q33" s="258"/>
      <c r="R33" s="258"/>
      <c r="S33" s="258"/>
      <c r="T33" s="258"/>
      <c r="U33" s="258"/>
      <c r="V33" s="258"/>
      <c r="W33" s="258"/>
      <c r="X33" s="258"/>
    </row>
    <row r="34" spans="1:24" s="244" customFormat="1" ht="14.65" customHeight="1">
      <c r="A34" s="263"/>
      <c r="B34" s="260"/>
      <c r="C34" s="260"/>
      <c r="D34" s="1089"/>
      <c r="E34" s="1089"/>
      <c r="F34" s="1089"/>
      <c r="G34" s="1089"/>
      <c r="H34" s="273"/>
      <c r="I34" s="273"/>
      <c r="J34" s="258"/>
      <c r="K34" s="258"/>
      <c r="L34" s="258"/>
      <c r="M34" s="258"/>
      <c r="N34" s="258"/>
      <c r="O34" s="258"/>
      <c r="P34" s="258"/>
      <c r="Q34" s="258"/>
      <c r="R34" s="258"/>
      <c r="S34" s="258"/>
      <c r="T34" s="258"/>
      <c r="U34" s="258"/>
      <c r="V34" s="258"/>
      <c r="W34" s="258"/>
      <c r="X34" s="258"/>
    </row>
    <row r="35" spans="1:24" s="244" customFormat="1" ht="14.65" customHeight="1">
      <c r="A35" s="263"/>
      <c r="B35" s="260"/>
      <c r="C35" s="260"/>
      <c r="D35" s="1097"/>
      <c r="E35" s="1097"/>
      <c r="F35" s="1097"/>
      <c r="G35" s="1097"/>
      <c r="H35" s="258"/>
      <c r="I35" s="258"/>
      <c r="J35" s="258"/>
      <c r="K35" s="258"/>
      <c r="L35" s="258"/>
      <c r="M35" s="258"/>
      <c r="N35" s="258"/>
      <c r="O35" s="258"/>
      <c r="P35" s="258"/>
      <c r="Q35" s="258"/>
      <c r="R35" s="258"/>
      <c r="S35" s="258"/>
      <c r="T35" s="258"/>
      <c r="U35" s="258"/>
      <c r="V35" s="258"/>
      <c r="W35" s="258"/>
      <c r="X35" s="258"/>
    </row>
    <row r="36" spans="1:24" s="244" customFormat="1" ht="14.65" customHeight="1">
      <c r="A36" s="263"/>
      <c r="B36" s="1087"/>
      <c r="C36" s="1087"/>
      <c r="D36" s="1090"/>
      <c r="E36" s="1090"/>
      <c r="F36" s="1090"/>
      <c r="G36" s="1090"/>
      <c r="H36" s="258"/>
      <c r="I36" s="258"/>
      <c r="J36" s="258"/>
      <c r="K36" s="258"/>
      <c r="L36" s="258"/>
      <c r="M36" s="258"/>
      <c r="N36" s="258"/>
      <c r="O36" s="258"/>
      <c r="P36" s="258"/>
      <c r="Q36" s="258"/>
      <c r="R36" s="258"/>
      <c r="S36" s="258"/>
      <c r="T36" s="258"/>
      <c r="U36" s="258"/>
      <c r="V36" s="258"/>
      <c r="W36" s="258"/>
      <c r="X36" s="258"/>
    </row>
    <row r="37" spans="1:24" s="244" customFormat="1" ht="14.65" customHeight="1">
      <c r="A37" s="263"/>
      <c r="B37" s="260"/>
      <c r="C37" s="260"/>
      <c r="D37" s="267"/>
      <c r="E37" s="4"/>
      <c r="F37" s="267"/>
      <c r="G37" s="4"/>
      <c r="H37" s="258"/>
      <c r="I37" s="258"/>
      <c r="J37" s="258"/>
      <c r="K37" s="258"/>
      <c r="L37" s="258"/>
      <c r="M37" s="258"/>
      <c r="N37" s="258"/>
      <c r="O37" s="258"/>
      <c r="P37" s="258"/>
      <c r="Q37" s="258"/>
      <c r="R37" s="258"/>
      <c r="S37" s="258"/>
      <c r="T37" s="258"/>
      <c r="U37" s="258"/>
      <c r="V37" s="258"/>
      <c r="W37" s="258"/>
      <c r="X37" s="258"/>
    </row>
    <row r="38" spans="1:24" s="244" customFormat="1" ht="14.65" customHeight="1">
      <c r="A38" s="263"/>
      <c r="B38" s="260"/>
      <c r="C38" s="260"/>
      <c r="D38" s="1090"/>
      <c r="E38" s="1090"/>
      <c r="F38" s="1090"/>
      <c r="G38" s="1090"/>
      <c r="H38" s="258"/>
      <c r="I38" s="258"/>
      <c r="J38" s="258"/>
      <c r="K38" s="258"/>
      <c r="L38" s="258"/>
      <c r="M38" s="258"/>
      <c r="N38" s="258"/>
      <c r="O38" s="258"/>
      <c r="P38" s="258"/>
      <c r="Q38" s="258"/>
      <c r="R38" s="258"/>
      <c r="S38" s="258"/>
      <c r="T38" s="258"/>
      <c r="U38" s="258"/>
      <c r="V38" s="258"/>
      <c r="W38" s="258"/>
      <c r="X38" s="258"/>
    </row>
    <row r="39" spans="1:24" s="244" customFormat="1" ht="14.65" customHeight="1">
      <c r="A39" s="263"/>
      <c r="B39" s="47"/>
      <c r="C39" s="47"/>
      <c r="D39" s="1088"/>
      <c r="E39" s="1088"/>
      <c r="F39" s="1088"/>
      <c r="G39" s="1088"/>
      <c r="H39" s="258"/>
      <c r="I39" s="258"/>
      <c r="J39" s="258"/>
      <c r="K39" s="258"/>
      <c r="L39" s="258"/>
      <c r="M39" s="258"/>
      <c r="N39" s="258"/>
      <c r="O39" s="258"/>
      <c r="P39" s="258"/>
      <c r="Q39" s="258"/>
      <c r="R39" s="258"/>
      <c r="S39" s="258"/>
      <c r="T39" s="258"/>
      <c r="U39" s="258"/>
      <c r="V39" s="258"/>
      <c r="W39" s="258"/>
      <c r="X39" s="258"/>
    </row>
    <row r="40" spans="1:24" s="244" customFormat="1" ht="14.65" customHeight="1">
      <c r="A40" s="263"/>
      <c r="B40" s="47"/>
      <c r="C40" s="47"/>
      <c r="D40" s="1089"/>
      <c r="E40" s="1089"/>
      <c r="F40" s="1089"/>
      <c r="G40" s="1089"/>
      <c r="H40" s="273"/>
      <c r="I40" s="273"/>
      <c r="J40" s="258"/>
      <c r="K40" s="258"/>
      <c r="L40" s="258"/>
      <c r="M40" s="258"/>
      <c r="N40" s="258"/>
      <c r="O40" s="258"/>
      <c r="P40" s="258"/>
      <c r="Q40" s="258"/>
      <c r="R40" s="258"/>
      <c r="S40" s="258"/>
      <c r="T40" s="258"/>
      <c r="U40" s="258"/>
      <c r="V40" s="258"/>
      <c r="W40" s="258"/>
      <c r="X40" s="258"/>
    </row>
    <row r="41" spans="1:24" s="244" customFormat="1" ht="14.65" customHeight="1">
      <c r="A41" s="263"/>
      <c r="B41" s="47"/>
      <c r="C41" s="47"/>
      <c r="D41" s="1098"/>
      <c r="E41" s="1098"/>
      <c r="F41" s="1098"/>
      <c r="G41" s="1098"/>
      <c r="H41" s="258"/>
      <c r="I41" s="258"/>
      <c r="J41" s="258"/>
      <c r="K41" s="258"/>
      <c r="L41" s="258"/>
      <c r="M41" s="258"/>
      <c r="N41" s="258"/>
      <c r="O41" s="258"/>
      <c r="P41" s="258"/>
      <c r="Q41" s="258"/>
      <c r="R41" s="258"/>
      <c r="S41" s="258"/>
      <c r="T41" s="258"/>
      <c r="U41" s="258"/>
      <c r="V41" s="258"/>
      <c r="W41" s="258"/>
      <c r="X41" s="258"/>
    </row>
    <row r="42" spans="1:24" s="244" customFormat="1" ht="14.65" customHeight="1">
      <c r="A42" s="263"/>
      <c r="B42" s="1087"/>
      <c r="C42" s="1087"/>
      <c r="D42" s="1090"/>
      <c r="E42" s="1090"/>
      <c r="F42" s="1090"/>
      <c r="G42" s="1090"/>
      <c r="H42" s="258"/>
      <c r="I42" s="258"/>
      <c r="J42" s="258"/>
      <c r="K42" s="258"/>
      <c r="L42" s="258"/>
      <c r="M42" s="258"/>
      <c r="N42" s="258"/>
      <c r="O42" s="258"/>
      <c r="P42" s="258"/>
      <c r="Q42" s="258"/>
      <c r="R42" s="258"/>
      <c r="S42" s="258"/>
      <c r="T42" s="258"/>
      <c r="U42" s="258"/>
      <c r="V42" s="258"/>
      <c r="W42" s="258"/>
      <c r="X42" s="258"/>
    </row>
    <row r="43" spans="1:24" s="244" customFormat="1" ht="14.65" customHeight="1">
      <c r="A43" s="263"/>
      <c r="B43" s="47"/>
      <c r="C43" s="47"/>
      <c r="D43" s="274"/>
      <c r="E43" s="4"/>
      <c r="F43" s="274"/>
      <c r="G43" s="47"/>
      <c r="H43" s="258"/>
      <c r="I43" s="258"/>
      <c r="J43" s="258"/>
      <c r="K43" s="258"/>
      <c r="L43" s="258"/>
      <c r="M43" s="258"/>
      <c r="N43" s="258"/>
      <c r="O43" s="258"/>
      <c r="P43" s="258"/>
      <c r="Q43" s="258"/>
      <c r="R43" s="258"/>
      <c r="S43" s="258"/>
      <c r="T43" s="258"/>
      <c r="U43" s="258"/>
      <c r="V43" s="258"/>
      <c r="W43" s="258"/>
      <c r="X43" s="258"/>
    </row>
    <row r="44" spans="1:24" s="244" customFormat="1" ht="14.65" customHeight="1">
      <c r="A44" s="263"/>
      <c r="B44" s="47"/>
      <c r="C44" s="47"/>
      <c r="D44" s="1090"/>
      <c r="E44" s="1090"/>
      <c r="F44" s="1090"/>
      <c r="G44" s="1090"/>
      <c r="H44" s="258"/>
      <c r="I44" s="258"/>
      <c r="J44" s="258"/>
      <c r="K44" s="258"/>
      <c r="L44" s="258"/>
      <c r="M44" s="258"/>
      <c r="N44" s="258"/>
      <c r="O44" s="258"/>
      <c r="P44" s="258"/>
      <c r="Q44" s="258"/>
      <c r="R44" s="258"/>
      <c r="S44" s="258"/>
      <c r="T44" s="258"/>
      <c r="U44" s="258"/>
      <c r="V44" s="258"/>
      <c r="W44" s="258"/>
      <c r="X44" s="258"/>
    </row>
    <row r="45" spans="1:24" s="267" customFormat="1" ht="14.65" customHeight="1">
      <c r="A45" s="263"/>
      <c r="B45" s="47"/>
      <c r="C45" s="47"/>
      <c r="D45" s="1088"/>
      <c r="E45" s="1088"/>
      <c r="F45" s="1088"/>
      <c r="G45" s="1088"/>
      <c r="H45" s="260"/>
      <c r="I45" s="260"/>
      <c r="J45" s="260"/>
      <c r="K45" s="260"/>
      <c r="L45" s="260"/>
      <c r="M45" s="260"/>
      <c r="N45" s="260"/>
      <c r="O45" s="260"/>
      <c r="P45" s="260"/>
      <c r="Q45" s="260"/>
      <c r="R45" s="260"/>
      <c r="S45" s="260"/>
      <c r="T45" s="260"/>
      <c r="U45" s="260"/>
      <c r="V45" s="260"/>
      <c r="W45" s="260"/>
      <c r="X45" s="260"/>
    </row>
    <row r="46" spans="1:24" s="267" customFormat="1" ht="14.45" customHeight="1">
      <c r="A46" s="263"/>
      <c r="B46" s="47"/>
      <c r="C46" s="47"/>
      <c r="D46" s="1096"/>
      <c r="E46" s="1096"/>
      <c r="F46" s="1096"/>
      <c r="G46" s="1096"/>
      <c r="H46" s="260"/>
      <c r="I46" s="260"/>
      <c r="J46" s="260"/>
      <c r="K46" s="260"/>
      <c r="L46" s="260"/>
      <c r="M46" s="260"/>
      <c r="N46" s="260"/>
      <c r="O46" s="260"/>
      <c r="P46" s="260"/>
      <c r="Q46" s="260"/>
      <c r="R46" s="260"/>
      <c r="S46" s="260"/>
      <c r="T46" s="260"/>
      <c r="U46" s="260"/>
      <c r="V46" s="260"/>
      <c r="W46" s="260"/>
      <c r="X46" s="260"/>
    </row>
    <row r="47" spans="1:24" s="244" customFormat="1" ht="14.65" customHeight="1">
      <c r="A47" s="263"/>
      <c r="B47" s="47"/>
      <c r="C47" s="47"/>
      <c r="D47" s="1090"/>
      <c r="E47" s="1090"/>
      <c r="F47" s="1090"/>
      <c r="G47" s="1090"/>
      <c r="H47" s="258"/>
      <c r="I47" s="258"/>
      <c r="J47" s="258"/>
      <c r="K47" s="258"/>
      <c r="L47" s="258"/>
      <c r="M47" s="258"/>
      <c r="N47" s="258"/>
      <c r="O47" s="258"/>
      <c r="P47" s="258"/>
      <c r="Q47" s="258"/>
      <c r="R47" s="258"/>
      <c r="S47" s="258"/>
      <c r="T47" s="258"/>
      <c r="U47" s="258"/>
      <c r="V47" s="258"/>
      <c r="W47" s="258"/>
      <c r="X47" s="258"/>
    </row>
    <row r="48" spans="1:24" ht="14.65" customHeight="1">
      <c r="H48" s="260"/>
      <c r="I48" s="260"/>
      <c r="J48" s="260"/>
      <c r="K48" s="260"/>
      <c r="L48" s="260"/>
      <c r="M48" s="260"/>
      <c r="N48" s="260"/>
      <c r="O48" s="260"/>
      <c r="P48" s="260"/>
      <c r="Q48" s="260"/>
      <c r="R48" s="260"/>
      <c r="S48" s="260"/>
      <c r="T48" s="260"/>
      <c r="U48" s="260"/>
      <c r="V48" s="260"/>
      <c r="W48" s="260"/>
      <c r="X48" s="260"/>
    </row>
    <row r="49" spans="1:24" ht="14.65" customHeight="1">
      <c r="H49" s="260"/>
      <c r="I49" s="260"/>
      <c r="J49" s="260"/>
      <c r="K49" s="260"/>
      <c r="L49" s="260"/>
      <c r="M49" s="260"/>
      <c r="N49" s="260"/>
      <c r="O49" s="260"/>
      <c r="P49" s="260"/>
      <c r="Q49" s="260"/>
      <c r="R49" s="260"/>
      <c r="S49" s="260"/>
      <c r="T49" s="260"/>
      <c r="U49" s="260"/>
      <c r="V49" s="260"/>
      <c r="W49" s="260"/>
      <c r="X49" s="260"/>
    </row>
    <row r="50" spans="1:24" ht="14.65" customHeight="1">
      <c r="A50" s="263"/>
      <c r="B50" s="260"/>
      <c r="C50" s="260"/>
      <c r="E50" s="4"/>
      <c r="F50" s="260"/>
      <c r="G50" s="4"/>
      <c r="H50" s="260"/>
      <c r="I50" s="260"/>
      <c r="J50" s="260"/>
      <c r="K50" s="260"/>
      <c r="L50" s="260"/>
      <c r="M50" s="260"/>
      <c r="N50" s="260"/>
      <c r="O50" s="260"/>
      <c r="P50" s="260"/>
      <c r="Q50" s="260"/>
      <c r="R50" s="260"/>
      <c r="S50" s="260"/>
      <c r="T50" s="260"/>
      <c r="U50" s="260"/>
      <c r="V50" s="260"/>
      <c r="W50" s="260"/>
      <c r="X50" s="260"/>
    </row>
    <row r="51" spans="1:24" ht="14.65" customHeight="1">
      <c r="A51" s="263"/>
      <c r="B51" s="263"/>
      <c r="C51" s="260"/>
      <c r="D51" s="260"/>
      <c r="F51" s="260"/>
      <c r="G51" s="260"/>
      <c r="H51" s="4"/>
      <c r="I51" s="260"/>
      <c r="J51" s="260"/>
      <c r="K51" s="260"/>
      <c r="L51" s="260"/>
      <c r="M51" s="260"/>
      <c r="N51" s="260"/>
      <c r="O51" s="260"/>
      <c r="P51" s="260"/>
      <c r="Q51" s="260"/>
      <c r="R51" s="260"/>
      <c r="S51" s="260"/>
      <c r="T51" s="260"/>
      <c r="U51" s="260"/>
      <c r="V51" s="260"/>
      <c r="W51" s="260"/>
      <c r="X51" s="260"/>
    </row>
    <row r="52" spans="1:24" ht="14.65" customHeight="1">
      <c r="A52" s="263"/>
      <c r="H52" s="4"/>
      <c r="I52" s="260"/>
      <c r="J52" s="260"/>
      <c r="K52" s="260"/>
      <c r="L52" s="260"/>
      <c r="M52" s="260"/>
      <c r="N52" s="260"/>
      <c r="O52" s="260"/>
      <c r="P52" s="260"/>
      <c r="Q52" s="260"/>
      <c r="R52" s="260"/>
      <c r="S52" s="260"/>
      <c r="T52" s="260"/>
      <c r="U52" s="260"/>
      <c r="V52" s="260"/>
      <c r="W52" s="260"/>
      <c r="X52" s="260"/>
    </row>
    <row r="53" spans="1:24" ht="14.65" customHeight="1">
      <c r="A53" s="263"/>
      <c r="H53" s="260"/>
      <c r="I53" s="260"/>
      <c r="J53" s="260"/>
      <c r="K53" s="260"/>
      <c r="L53" s="260"/>
      <c r="M53" s="260"/>
      <c r="N53" s="260"/>
      <c r="O53" s="260"/>
      <c r="P53" s="260"/>
      <c r="Q53" s="260"/>
      <c r="R53" s="260"/>
      <c r="S53" s="260"/>
      <c r="T53" s="260"/>
      <c r="U53" s="260"/>
      <c r="V53" s="260"/>
      <c r="W53" s="260"/>
      <c r="X53" s="260"/>
    </row>
    <row r="54" spans="1:24" ht="14.65" customHeight="1">
      <c r="A54" s="263"/>
      <c r="H54" s="260"/>
      <c r="I54" s="260"/>
      <c r="J54" s="260"/>
      <c r="K54" s="260"/>
      <c r="L54" s="260"/>
      <c r="M54" s="260"/>
      <c r="N54" s="260"/>
      <c r="O54" s="260"/>
      <c r="P54" s="260"/>
      <c r="Q54" s="260"/>
      <c r="R54" s="260"/>
      <c r="S54" s="260"/>
      <c r="T54" s="260"/>
      <c r="U54" s="260"/>
      <c r="V54" s="260"/>
      <c r="W54" s="260"/>
      <c r="X54" s="260"/>
    </row>
    <row r="55" spans="1:24" ht="14.65" customHeight="1">
      <c r="A55" s="263"/>
      <c r="H55" s="260"/>
      <c r="I55" s="260"/>
      <c r="J55" s="260"/>
      <c r="K55" s="260"/>
      <c r="L55" s="260"/>
      <c r="M55" s="260"/>
      <c r="N55" s="260"/>
      <c r="O55" s="260"/>
      <c r="P55" s="260"/>
      <c r="Q55" s="260"/>
      <c r="R55" s="260"/>
      <c r="S55" s="260"/>
      <c r="T55" s="260"/>
      <c r="U55" s="260"/>
      <c r="V55" s="260"/>
      <c r="W55" s="260"/>
      <c r="X55" s="260"/>
    </row>
    <row r="56" spans="1:24" ht="14.65" customHeight="1">
      <c r="A56" s="263"/>
      <c r="H56" s="260"/>
      <c r="I56" s="260"/>
      <c r="J56" s="260"/>
      <c r="K56" s="260"/>
      <c r="L56" s="260"/>
      <c r="M56" s="260"/>
      <c r="N56" s="260"/>
      <c r="O56" s="260"/>
      <c r="P56" s="260"/>
      <c r="Q56" s="260"/>
      <c r="R56" s="260"/>
      <c r="S56" s="260"/>
      <c r="T56" s="260"/>
      <c r="U56" s="260"/>
      <c r="V56" s="260"/>
      <c r="W56" s="260"/>
      <c r="X56" s="260"/>
    </row>
    <row r="57" spans="1:24" ht="14.65" customHeight="1">
      <c r="A57" s="263"/>
      <c r="H57" s="260"/>
      <c r="I57" s="260"/>
      <c r="J57" s="260"/>
      <c r="K57" s="260"/>
      <c r="L57" s="260"/>
      <c r="M57" s="260"/>
      <c r="N57" s="260"/>
      <c r="O57" s="260"/>
      <c r="P57" s="260"/>
      <c r="Q57" s="260"/>
      <c r="R57" s="260"/>
      <c r="S57" s="260"/>
      <c r="T57" s="260"/>
      <c r="U57" s="260"/>
      <c r="V57" s="260"/>
      <c r="W57" s="260"/>
      <c r="X57" s="260"/>
    </row>
    <row r="58" spans="1:24" ht="14.65" customHeight="1">
      <c r="A58" s="263"/>
      <c r="H58" s="260"/>
      <c r="I58" s="260"/>
      <c r="J58" s="260"/>
      <c r="K58" s="260"/>
      <c r="L58" s="260"/>
      <c r="M58" s="260"/>
      <c r="N58" s="260"/>
      <c r="O58" s="260"/>
      <c r="P58" s="260"/>
      <c r="Q58" s="260"/>
      <c r="R58" s="260"/>
      <c r="S58" s="260"/>
      <c r="T58" s="260"/>
      <c r="U58" s="260"/>
      <c r="V58" s="260"/>
      <c r="W58" s="260"/>
      <c r="X58" s="260"/>
    </row>
    <row r="59" spans="1:24" ht="14.65" customHeight="1">
      <c r="A59" s="263"/>
      <c r="H59" s="260"/>
      <c r="I59" s="260"/>
      <c r="J59" s="260"/>
      <c r="K59" s="260"/>
      <c r="L59" s="260"/>
      <c r="M59" s="260"/>
      <c r="N59" s="260"/>
      <c r="O59" s="260"/>
      <c r="P59" s="260"/>
      <c r="Q59" s="260"/>
      <c r="R59" s="260"/>
      <c r="S59" s="260"/>
      <c r="T59" s="260"/>
      <c r="U59" s="260"/>
      <c r="V59" s="260"/>
      <c r="W59" s="260"/>
      <c r="X59" s="260"/>
    </row>
    <row r="60" spans="1:24" ht="14.65" customHeight="1">
      <c r="A60" s="263"/>
      <c r="B60" s="260"/>
      <c r="C60" s="260"/>
      <c r="E60" s="4"/>
      <c r="F60" s="260"/>
      <c r="G60" s="4"/>
      <c r="H60" s="260"/>
      <c r="I60" s="260"/>
      <c r="J60" s="260"/>
      <c r="K60" s="260"/>
      <c r="L60" s="260"/>
      <c r="M60" s="260"/>
      <c r="N60" s="260"/>
      <c r="O60" s="260"/>
      <c r="P60" s="260"/>
      <c r="Q60" s="260"/>
      <c r="R60" s="260"/>
      <c r="S60" s="260"/>
      <c r="T60" s="260"/>
      <c r="U60" s="260"/>
      <c r="V60" s="260"/>
      <c r="W60" s="260"/>
      <c r="X60" s="260"/>
    </row>
    <row r="61" spans="1:24" ht="21.6" customHeight="1">
      <c r="A61" s="263"/>
      <c r="B61" s="260"/>
      <c r="C61" s="260"/>
      <c r="E61" s="4"/>
      <c r="F61" s="260"/>
      <c r="G61" s="4"/>
      <c r="H61" s="260"/>
      <c r="I61" s="260"/>
      <c r="J61" s="260"/>
      <c r="K61" s="260"/>
      <c r="L61" s="260"/>
      <c r="M61" s="260"/>
      <c r="N61" s="260"/>
      <c r="O61" s="260"/>
      <c r="P61" s="260"/>
      <c r="Q61" s="260"/>
      <c r="R61" s="260"/>
      <c r="S61" s="260"/>
      <c r="T61" s="260"/>
      <c r="U61" s="260"/>
      <c r="V61" s="260"/>
      <c r="W61" s="260"/>
      <c r="X61" s="260"/>
    </row>
    <row r="62" spans="1:24" ht="21.6" customHeight="1">
      <c r="A62" s="263"/>
      <c r="B62" s="260"/>
      <c r="C62" s="260"/>
      <c r="E62" s="4"/>
      <c r="F62" s="260"/>
      <c r="G62" s="4"/>
      <c r="H62" s="260"/>
      <c r="I62" s="260"/>
      <c r="J62" s="260"/>
      <c r="K62" s="260"/>
      <c r="L62" s="260"/>
      <c r="M62" s="260"/>
      <c r="N62" s="260"/>
      <c r="O62" s="260"/>
      <c r="P62" s="260"/>
      <c r="Q62" s="260"/>
      <c r="R62" s="260"/>
      <c r="S62" s="260"/>
      <c r="T62" s="260"/>
      <c r="U62" s="260"/>
      <c r="V62" s="260"/>
      <c r="W62" s="260"/>
      <c r="X62" s="260"/>
    </row>
    <row r="63" spans="1:24" ht="21.6" customHeight="1">
      <c r="A63" s="263"/>
      <c r="B63" s="260"/>
      <c r="C63" s="260"/>
      <c r="E63" s="4"/>
      <c r="F63" s="260"/>
      <c r="G63" s="4"/>
      <c r="H63" s="260"/>
      <c r="I63" s="260"/>
      <c r="J63" s="260"/>
      <c r="K63" s="260"/>
      <c r="L63" s="260"/>
      <c r="M63" s="260"/>
      <c r="N63" s="260"/>
      <c r="O63" s="260"/>
      <c r="P63" s="260"/>
      <c r="Q63" s="260"/>
      <c r="R63" s="260"/>
      <c r="S63" s="260"/>
      <c r="T63" s="260"/>
      <c r="U63" s="260"/>
      <c r="V63" s="260"/>
      <c r="W63" s="260"/>
      <c r="X63" s="260"/>
    </row>
    <row r="64" spans="1:24" ht="21.6" customHeight="1">
      <c r="A64" s="263"/>
      <c r="B64" s="260"/>
      <c r="C64" s="260"/>
      <c r="E64" s="4"/>
      <c r="F64" s="260"/>
      <c r="G64" s="4"/>
      <c r="H64" s="260"/>
      <c r="I64" s="260"/>
      <c r="J64" s="260"/>
      <c r="K64" s="260"/>
      <c r="L64" s="260"/>
      <c r="M64" s="260"/>
      <c r="N64" s="260"/>
      <c r="O64" s="260"/>
      <c r="P64" s="260"/>
      <c r="Q64" s="260"/>
      <c r="R64" s="260"/>
      <c r="S64" s="260"/>
      <c r="T64" s="260"/>
      <c r="U64" s="260"/>
      <c r="V64" s="260"/>
      <c r="W64" s="260"/>
      <c r="X64" s="260"/>
    </row>
    <row r="65" spans="1:24" ht="21.6" customHeight="1">
      <c r="A65" s="263"/>
      <c r="B65" s="260"/>
      <c r="C65" s="260"/>
      <c r="E65" s="4"/>
      <c r="F65" s="260"/>
      <c r="G65" s="4"/>
      <c r="H65" s="260"/>
      <c r="I65" s="260"/>
      <c r="J65" s="260"/>
      <c r="K65" s="260"/>
      <c r="L65" s="260"/>
      <c r="M65" s="260"/>
      <c r="N65" s="260"/>
      <c r="O65" s="260"/>
      <c r="P65" s="260"/>
      <c r="Q65" s="260"/>
      <c r="R65" s="260"/>
      <c r="S65" s="260"/>
      <c r="T65" s="260"/>
      <c r="U65" s="260"/>
      <c r="V65" s="260"/>
      <c r="W65" s="260"/>
      <c r="X65" s="260"/>
    </row>
    <row r="66" spans="1:24" ht="21.6" customHeight="1">
      <c r="A66" s="263"/>
      <c r="B66" s="260"/>
      <c r="C66" s="260"/>
      <c r="E66" s="4"/>
      <c r="F66" s="260"/>
      <c r="G66" s="4"/>
      <c r="H66" s="260"/>
      <c r="I66" s="260"/>
      <c r="J66" s="260"/>
      <c r="K66" s="260"/>
      <c r="L66" s="260"/>
      <c r="M66" s="260"/>
      <c r="N66" s="260"/>
      <c r="O66" s="260"/>
      <c r="P66" s="260"/>
      <c r="Q66" s="260"/>
      <c r="R66" s="260"/>
      <c r="S66" s="260"/>
      <c r="T66" s="260"/>
      <c r="U66" s="260"/>
      <c r="V66" s="260"/>
      <c r="W66" s="260"/>
      <c r="X66" s="260"/>
    </row>
    <row r="67" spans="1:24" ht="21.6" customHeight="1">
      <c r="A67" s="263"/>
      <c r="B67" s="260"/>
      <c r="C67" s="260"/>
      <c r="E67" s="4"/>
      <c r="F67" s="260"/>
      <c r="G67" s="4"/>
      <c r="H67" s="260"/>
      <c r="I67" s="260"/>
      <c r="J67" s="260"/>
      <c r="K67" s="260"/>
      <c r="L67" s="260"/>
      <c r="M67" s="260"/>
      <c r="N67" s="260"/>
      <c r="O67" s="260"/>
      <c r="P67" s="260"/>
      <c r="Q67" s="260"/>
      <c r="R67" s="260"/>
      <c r="S67" s="260"/>
      <c r="T67" s="260"/>
      <c r="U67" s="260"/>
      <c r="V67" s="260"/>
      <c r="W67" s="260"/>
      <c r="X67" s="260"/>
    </row>
    <row r="68" spans="1:24" ht="21.6" customHeight="1">
      <c r="A68" s="263"/>
      <c r="B68" s="260"/>
      <c r="C68" s="260"/>
      <c r="E68" s="4"/>
      <c r="F68" s="260"/>
      <c r="G68" s="4"/>
      <c r="H68" s="260"/>
      <c r="I68" s="260"/>
      <c r="J68" s="260"/>
      <c r="K68" s="260"/>
      <c r="L68" s="260"/>
      <c r="M68" s="260"/>
      <c r="N68" s="260"/>
      <c r="O68" s="260"/>
      <c r="P68" s="260"/>
      <c r="Q68" s="260"/>
      <c r="R68" s="260"/>
      <c r="S68" s="260"/>
      <c r="T68" s="260"/>
      <c r="U68" s="260"/>
      <c r="V68" s="260"/>
      <c r="W68" s="260"/>
      <c r="X68" s="260"/>
    </row>
    <row r="69" spans="1:24" ht="21.6" customHeight="1">
      <c r="A69" s="263"/>
      <c r="B69" s="260"/>
      <c r="C69" s="260"/>
      <c r="E69" s="4"/>
      <c r="F69" s="260"/>
      <c r="G69" s="4"/>
      <c r="H69" s="260"/>
      <c r="I69" s="260"/>
      <c r="J69" s="260"/>
      <c r="K69" s="260"/>
      <c r="L69" s="260"/>
      <c r="M69" s="260"/>
      <c r="N69" s="260"/>
      <c r="O69" s="260"/>
      <c r="P69" s="260"/>
      <c r="Q69" s="260"/>
      <c r="R69" s="260"/>
      <c r="S69" s="260"/>
      <c r="T69" s="260"/>
      <c r="U69" s="260"/>
      <c r="V69" s="260"/>
      <c r="W69" s="260"/>
      <c r="X69" s="260"/>
    </row>
    <row r="70" spans="1:24" ht="21.6" customHeight="1">
      <c r="A70" s="263"/>
      <c r="B70" s="260"/>
      <c r="C70" s="260"/>
      <c r="E70" s="4"/>
      <c r="F70" s="260"/>
      <c r="G70" s="4"/>
      <c r="H70" s="260"/>
      <c r="I70" s="260"/>
      <c r="J70" s="260"/>
      <c r="K70" s="260"/>
      <c r="L70" s="260"/>
      <c r="M70" s="260"/>
      <c r="N70" s="260"/>
      <c r="O70" s="260"/>
      <c r="P70" s="260"/>
      <c r="Q70" s="260"/>
      <c r="R70" s="260"/>
      <c r="S70" s="260"/>
      <c r="T70" s="260"/>
      <c r="U70" s="260"/>
      <c r="V70" s="260"/>
      <c r="W70" s="260"/>
      <c r="X70" s="260"/>
    </row>
    <row r="71" spans="1:24" ht="21.6" customHeight="1">
      <c r="A71" s="263"/>
      <c r="B71" s="260"/>
      <c r="C71" s="260"/>
      <c r="E71" s="4"/>
      <c r="F71" s="260"/>
      <c r="G71" s="4"/>
      <c r="H71" s="260"/>
      <c r="I71" s="260"/>
      <c r="J71" s="260"/>
      <c r="K71" s="260"/>
      <c r="L71" s="260"/>
      <c r="M71" s="260"/>
      <c r="N71" s="260"/>
      <c r="O71" s="260"/>
      <c r="P71" s="260"/>
      <c r="Q71" s="260"/>
      <c r="R71" s="260"/>
      <c r="S71" s="260"/>
      <c r="T71" s="260"/>
      <c r="U71" s="260"/>
      <c r="V71" s="260"/>
      <c r="W71" s="260"/>
      <c r="X71" s="260"/>
    </row>
    <row r="72" spans="1:24" ht="21.6" customHeight="1">
      <c r="A72" s="263"/>
      <c r="B72" s="260"/>
      <c r="C72" s="260"/>
      <c r="E72" s="4"/>
      <c r="F72" s="260"/>
      <c r="G72" s="4"/>
      <c r="H72" s="260"/>
      <c r="I72" s="260"/>
      <c r="J72" s="260"/>
      <c r="K72" s="260"/>
      <c r="L72" s="260"/>
      <c r="M72" s="260"/>
      <c r="N72" s="260"/>
      <c r="O72" s="260"/>
      <c r="P72" s="260"/>
      <c r="Q72" s="260"/>
      <c r="R72" s="260"/>
      <c r="S72" s="260"/>
      <c r="T72" s="260"/>
      <c r="U72" s="260"/>
      <c r="V72" s="260"/>
      <c r="W72" s="260"/>
      <c r="X72" s="260"/>
    </row>
    <row r="73" spans="1:24" ht="21.6" customHeight="1">
      <c r="A73" s="263"/>
      <c r="B73" s="260"/>
      <c r="C73" s="260"/>
      <c r="E73" s="4"/>
      <c r="F73" s="260"/>
      <c r="G73" s="4"/>
      <c r="H73" s="260"/>
      <c r="I73" s="260"/>
      <c r="J73" s="260"/>
      <c r="K73" s="260"/>
      <c r="L73" s="260"/>
      <c r="M73" s="260"/>
      <c r="N73" s="260"/>
      <c r="O73" s="260"/>
      <c r="P73" s="260"/>
      <c r="Q73" s="260"/>
      <c r="R73" s="260"/>
      <c r="S73" s="260"/>
      <c r="T73" s="260"/>
      <c r="U73" s="260"/>
      <c r="V73" s="260"/>
      <c r="W73" s="260"/>
      <c r="X73" s="260"/>
    </row>
    <row r="74" spans="1:24" ht="21.6" customHeight="1">
      <c r="A74" s="263"/>
      <c r="B74" s="260"/>
      <c r="C74" s="260"/>
      <c r="E74" s="4"/>
      <c r="F74" s="260"/>
      <c r="G74" s="4"/>
      <c r="H74" s="260"/>
      <c r="I74" s="260"/>
      <c r="J74" s="260"/>
      <c r="K74" s="260"/>
      <c r="L74" s="260"/>
      <c r="M74" s="260"/>
      <c r="N74" s="260"/>
      <c r="O74" s="260"/>
      <c r="P74" s="260"/>
      <c r="Q74" s="260"/>
      <c r="R74" s="260"/>
      <c r="S74" s="260"/>
      <c r="T74" s="260"/>
      <c r="U74" s="260"/>
      <c r="V74" s="260"/>
      <c r="W74" s="260"/>
      <c r="X74" s="260"/>
    </row>
    <row r="75" spans="1:24" ht="21.6" customHeight="1">
      <c r="A75" s="263"/>
      <c r="B75" s="260"/>
      <c r="C75" s="260"/>
      <c r="E75" s="4"/>
      <c r="F75" s="260"/>
      <c r="G75" s="4"/>
      <c r="H75" s="260"/>
      <c r="I75" s="260"/>
      <c r="J75" s="260"/>
      <c r="K75" s="260"/>
      <c r="L75" s="260"/>
      <c r="M75" s="260"/>
      <c r="N75" s="260"/>
      <c r="O75" s="260"/>
      <c r="P75" s="260"/>
      <c r="Q75" s="260"/>
      <c r="R75" s="260"/>
      <c r="S75" s="260"/>
      <c r="T75" s="260"/>
      <c r="U75" s="260"/>
      <c r="V75" s="260"/>
      <c r="W75" s="260"/>
      <c r="X75" s="260"/>
    </row>
    <row r="76" spans="1:24" ht="21.6" customHeight="1">
      <c r="A76" s="263"/>
      <c r="B76" s="260"/>
      <c r="C76" s="260"/>
      <c r="E76" s="4"/>
      <c r="F76" s="260"/>
      <c r="G76" s="4"/>
      <c r="H76" s="260"/>
      <c r="I76" s="260"/>
      <c r="J76" s="260"/>
      <c r="K76" s="260"/>
      <c r="L76" s="260"/>
      <c r="M76" s="260"/>
      <c r="N76" s="260"/>
      <c r="O76" s="260"/>
      <c r="P76" s="260"/>
      <c r="Q76" s="260"/>
      <c r="R76" s="260"/>
      <c r="S76" s="260"/>
      <c r="T76" s="260"/>
      <c r="U76" s="260"/>
      <c r="V76" s="260"/>
      <c r="W76" s="260"/>
      <c r="X76" s="260"/>
    </row>
    <row r="77" spans="1:24" ht="21.6" customHeight="1">
      <c r="A77" s="263"/>
      <c r="B77" s="260"/>
      <c r="C77" s="260"/>
      <c r="E77" s="4"/>
      <c r="F77" s="260"/>
      <c r="G77" s="4"/>
      <c r="H77" s="260"/>
      <c r="I77" s="260"/>
      <c r="J77" s="260"/>
      <c r="K77" s="260"/>
      <c r="L77" s="260"/>
      <c r="M77" s="260"/>
      <c r="N77" s="260"/>
      <c r="O77" s="260"/>
      <c r="P77" s="260"/>
      <c r="Q77" s="260"/>
      <c r="R77" s="260"/>
      <c r="S77" s="260"/>
      <c r="T77" s="260"/>
      <c r="U77" s="260"/>
      <c r="V77" s="260"/>
      <c r="W77" s="260"/>
      <c r="X77" s="260"/>
    </row>
    <row r="78" spans="1:24" ht="21.6" customHeight="1">
      <c r="A78" s="263"/>
      <c r="B78" s="260"/>
      <c r="C78" s="260"/>
      <c r="E78" s="4"/>
      <c r="F78" s="260"/>
      <c r="G78" s="4"/>
      <c r="H78" s="260"/>
      <c r="I78" s="260"/>
      <c r="J78" s="260"/>
      <c r="K78" s="260"/>
      <c r="L78" s="260"/>
      <c r="M78" s="260"/>
      <c r="N78" s="260"/>
      <c r="O78" s="260"/>
      <c r="P78" s="260"/>
      <c r="Q78" s="260"/>
      <c r="R78" s="260"/>
      <c r="S78" s="260"/>
      <c r="T78" s="260"/>
      <c r="U78" s="260"/>
      <c r="V78" s="260"/>
      <c r="W78" s="260"/>
      <c r="X78" s="260"/>
    </row>
    <row r="79" spans="1:24" ht="21.6" customHeight="1">
      <c r="A79" s="263"/>
      <c r="B79" s="260"/>
      <c r="C79" s="260"/>
      <c r="E79" s="4"/>
      <c r="F79" s="260"/>
      <c r="G79" s="4"/>
      <c r="H79" s="260"/>
      <c r="I79" s="260"/>
      <c r="J79" s="260"/>
      <c r="K79" s="260"/>
      <c r="L79" s="260"/>
      <c r="M79" s="260"/>
      <c r="N79" s="260"/>
      <c r="O79" s="260"/>
      <c r="P79" s="260"/>
      <c r="Q79" s="260"/>
      <c r="R79" s="260"/>
      <c r="S79" s="260"/>
      <c r="T79" s="260"/>
      <c r="U79" s="260"/>
      <c r="V79" s="260"/>
      <c r="W79" s="260"/>
      <c r="X79" s="260"/>
    </row>
    <row r="80" spans="1:24" ht="21.6" customHeight="1">
      <c r="A80" s="263"/>
      <c r="B80" s="260"/>
      <c r="C80" s="260"/>
      <c r="E80" s="4"/>
      <c r="F80" s="260"/>
      <c r="G80" s="4"/>
      <c r="H80" s="260"/>
      <c r="I80" s="260"/>
      <c r="J80" s="260"/>
      <c r="K80" s="260"/>
      <c r="L80" s="260"/>
      <c r="M80" s="260"/>
      <c r="N80" s="260"/>
      <c r="O80" s="260"/>
      <c r="P80" s="260"/>
      <c r="Q80" s="260"/>
      <c r="R80" s="260"/>
      <c r="S80" s="260"/>
      <c r="T80" s="260"/>
      <c r="U80" s="260"/>
      <c r="V80" s="260"/>
      <c r="W80" s="260"/>
      <c r="X80" s="260"/>
    </row>
    <row r="81" spans="1:24" ht="21.6" customHeight="1">
      <c r="A81" s="263"/>
      <c r="B81" s="260"/>
      <c r="C81" s="260"/>
      <c r="E81" s="4"/>
      <c r="F81" s="260"/>
      <c r="G81" s="4"/>
      <c r="H81" s="260"/>
      <c r="I81" s="260"/>
      <c r="J81" s="260"/>
      <c r="K81" s="260"/>
      <c r="L81" s="260"/>
      <c r="M81" s="260"/>
      <c r="N81" s="260"/>
      <c r="O81" s="260"/>
      <c r="P81" s="260"/>
      <c r="Q81" s="260"/>
      <c r="R81" s="260"/>
      <c r="S81" s="260"/>
      <c r="T81" s="260"/>
      <c r="U81" s="260"/>
      <c r="V81" s="260"/>
      <c r="W81" s="260"/>
      <c r="X81" s="260"/>
    </row>
    <row r="82" spans="1:24" ht="21.6" customHeight="1">
      <c r="A82" s="263"/>
      <c r="B82" s="260"/>
      <c r="C82" s="260"/>
      <c r="E82" s="4"/>
      <c r="F82" s="260"/>
      <c r="G82" s="4"/>
      <c r="H82" s="260"/>
      <c r="I82" s="260"/>
      <c r="J82" s="260"/>
      <c r="K82" s="260"/>
      <c r="L82" s="260"/>
      <c r="M82" s="260"/>
      <c r="N82" s="260"/>
      <c r="O82" s="260"/>
      <c r="P82" s="260"/>
      <c r="Q82" s="260"/>
      <c r="R82" s="260"/>
      <c r="S82" s="260"/>
      <c r="T82" s="260"/>
      <c r="U82" s="260"/>
      <c r="V82" s="260"/>
      <c r="W82" s="260"/>
      <c r="X82" s="260"/>
    </row>
    <row r="83" spans="1:24" ht="21.6" customHeight="1">
      <c r="A83" s="263"/>
      <c r="B83" s="260"/>
      <c r="C83" s="260"/>
      <c r="E83" s="4"/>
      <c r="F83" s="260"/>
      <c r="G83" s="4"/>
      <c r="H83" s="260"/>
      <c r="I83" s="260"/>
      <c r="J83" s="260"/>
      <c r="K83" s="260"/>
      <c r="L83" s="260"/>
      <c r="M83" s="260"/>
      <c r="N83" s="260"/>
      <c r="O83" s="260"/>
      <c r="P83" s="260"/>
      <c r="Q83" s="260"/>
      <c r="R83" s="260"/>
      <c r="S83" s="260"/>
      <c r="T83" s="260"/>
      <c r="U83" s="260"/>
      <c r="V83" s="260"/>
      <c r="W83" s="260"/>
      <c r="X83" s="260"/>
    </row>
    <row r="84" spans="1:24" ht="13.5">
      <c r="A84" s="263"/>
      <c r="B84" s="260"/>
      <c r="C84" s="260"/>
      <c r="E84" s="4"/>
      <c r="F84" s="260"/>
      <c r="G84" s="4"/>
      <c r="H84" s="260"/>
      <c r="I84" s="260"/>
      <c r="J84" s="260"/>
      <c r="K84" s="260"/>
      <c r="L84" s="260"/>
      <c r="M84" s="260"/>
      <c r="N84" s="260"/>
      <c r="O84" s="260"/>
      <c r="P84" s="260"/>
      <c r="Q84" s="260"/>
      <c r="R84" s="260"/>
      <c r="S84" s="260"/>
      <c r="T84" s="260"/>
      <c r="U84" s="260"/>
      <c r="V84" s="260"/>
      <c r="W84" s="260"/>
      <c r="X84" s="260"/>
    </row>
    <row r="85" spans="1:24" ht="13.5">
      <c r="A85" s="263"/>
      <c r="B85" s="260"/>
      <c r="C85" s="260"/>
      <c r="E85" s="4"/>
      <c r="F85" s="260"/>
      <c r="G85" s="4"/>
      <c r="H85" s="260"/>
      <c r="I85" s="260"/>
      <c r="J85" s="260"/>
      <c r="K85" s="260"/>
      <c r="L85" s="260"/>
      <c r="M85" s="260"/>
      <c r="N85" s="260"/>
      <c r="O85" s="260"/>
      <c r="P85" s="260"/>
      <c r="Q85" s="260"/>
      <c r="R85" s="260"/>
      <c r="S85" s="260"/>
      <c r="T85" s="260"/>
      <c r="U85" s="260"/>
      <c r="V85" s="260"/>
      <c r="W85" s="260"/>
      <c r="X85" s="260"/>
    </row>
    <row r="86" spans="1:24" ht="13.5">
      <c r="A86" s="263"/>
      <c r="B86" s="260"/>
      <c r="C86" s="260"/>
      <c r="E86" s="4"/>
      <c r="F86" s="260"/>
      <c r="G86" s="4"/>
      <c r="H86" s="260"/>
      <c r="I86" s="260"/>
      <c r="J86" s="260"/>
      <c r="K86" s="260"/>
      <c r="L86" s="260"/>
      <c r="M86" s="260"/>
      <c r="N86" s="260"/>
      <c r="O86" s="260"/>
      <c r="P86" s="260"/>
      <c r="Q86" s="260"/>
      <c r="R86" s="260"/>
      <c r="S86" s="260"/>
      <c r="T86" s="260"/>
      <c r="U86" s="260"/>
      <c r="V86" s="260"/>
      <c r="W86" s="260"/>
      <c r="X86" s="260"/>
    </row>
    <row r="87" spans="1:24" ht="13.5">
      <c r="A87" s="263"/>
      <c r="B87" s="260"/>
      <c r="C87" s="260"/>
      <c r="E87" s="4"/>
      <c r="F87" s="260"/>
      <c r="G87" s="4"/>
      <c r="H87" s="260"/>
      <c r="I87" s="260"/>
      <c r="J87" s="260"/>
      <c r="K87" s="260"/>
      <c r="L87" s="260"/>
      <c r="M87" s="260"/>
      <c r="N87" s="260"/>
      <c r="O87" s="260"/>
      <c r="P87" s="260"/>
      <c r="Q87" s="260"/>
      <c r="R87" s="260"/>
      <c r="S87" s="260"/>
      <c r="T87" s="260"/>
      <c r="U87" s="260"/>
      <c r="V87" s="260"/>
      <c r="W87" s="260"/>
      <c r="X87" s="260"/>
    </row>
    <row r="88" spans="1:24" ht="13.5">
      <c r="A88" s="263"/>
      <c r="B88" s="260"/>
      <c r="C88" s="260"/>
      <c r="E88" s="4"/>
      <c r="F88" s="260"/>
      <c r="G88" s="4"/>
      <c r="H88" s="260"/>
      <c r="I88" s="260"/>
      <c r="J88" s="260"/>
      <c r="K88" s="260"/>
      <c r="L88" s="260"/>
      <c r="M88" s="260"/>
      <c r="N88" s="260"/>
      <c r="O88" s="260"/>
      <c r="P88" s="260"/>
      <c r="Q88" s="260"/>
      <c r="R88" s="260"/>
      <c r="S88" s="260"/>
      <c r="T88" s="260"/>
      <c r="U88" s="260"/>
      <c r="V88" s="260"/>
      <c r="W88" s="260"/>
      <c r="X88" s="260"/>
    </row>
    <row r="89" spans="1:24" ht="13.5">
      <c r="A89" s="263"/>
      <c r="B89" s="260"/>
      <c r="C89" s="260"/>
      <c r="E89" s="4"/>
      <c r="F89" s="260"/>
      <c r="G89" s="4"/>
      <c r="H89" s="260"/>
      <c r="I89" s="260"/>
      <c r="J89" s="260"/>
      <c r="K89" s="260"/>
      <c r="L89" s="260"/>
      <c r="M89" s="260"/>
      <c r="N89" s="260"/>
      <c r="O89" s="260"/>
      <c r="P89" s="260"/>
      <c r="Q89" s="260"/>
      <c r="R89" s="260"/>
      <c r="S89" s="260"/>
      <c r="T89" s="260"/>
      <c r="U89" s="260"/>
      <c r="V89" s="260"/>
      <c r="W89" s="260"/>
      <c r="X89" s="260"/>
    </row>
    <row r="90" spans="1:24" ht="13.5">
      <c r="A90" s="263"/>
      <c r="B90" s="260"/>
      <c r="C90" s="260"/>
      <c r="E90" s="4"/>
      <c r="F90" s="260"/>
      <c r="G90" s="4"/>
      <c r="H90" s="260"/>
      <c r="I90" s="260"/>
      <c r="J90" s="260"/>
      <c r="K90" s="260"/>
      <c r="L90" s="260"/>
      <c r="M90" s="260"/>
      <c r="N90" s="260"/>
      <c r="O90" s="260"/>
      <c r="P90" s="260"/>
      <c r="Q90" s="260"/>
      <c r="R90" s="260"/>
      <c r="S90" s="260"/>
      <c r="T90" s="260"/>
      <c r="U90" s="260"/>
      <c r="V90" s="260"/>
      <c r="W90" s="260"/>
      <c r="X90" s="260"/>
    </row>
    <row r="91" spans="1:24" ht="13.5">
      <c r="A91" s="263"/>
      <c r="B91" s="260"/>
      <c r="C91" s="260"/>
      <c r="E91" s="4"/>
      <c r="F91" s="260"/>
      <c r="G91" s="4"/>
      <c r="H91" s="260"/>
      <c r="I91" s="260"/>
      <c r="J91" s="260"/>
      <c r="K91" s="260"/>
      <c r="L91" s="260"/>
      <c r="M91" s="260"/>
      <c r="N91" s="260"/>
      <c r="O91" s="260"/>
      <c r="P91" s="260"/>
      <c r="Q91" s="260"/>
      <c r="R91" s="260"/>
      <c r="S91" s="260"/>
      <c r="T91" s="260"/>
      <c r="U91" s="260"/>
      <c r="V91" s="260"/>
      <c r="W91" s="260"/>
      <c r="X91" s="260"/>
    </row>
    <row r="92" spans="1:24" ht="13.5">
      <c r="A92" s="263"/>
      <c r="B92" s="260"/>
      <c r="C92" s="260"/>
      <c r="E92" s="4"/>
      <c r="F92" s="260"/>
      <c r="G92" s="4"/>
      <c r="H92" s="260"/>
      <c r="I92" s="260"/>
      <c r="J92" s="260"/>
      <c r="K92" s="260"/>
      <c r="L92" s="260"/>
      <c r="M92" s="260"/>
      <c r="N92" s="260"/>
      <c r="O92" s="260"/>
      <c r="P92" s="260"/>
      <c r="Q92" s="260"/>
      <c r="R92" s="260"/>
      <c r="S92" s="260"/>
      <c r="T92" s="260"/>
      <c r="U92" s="260"/>
      <c r="V92" s="260"/>
      <c r="W92" s="260"/>
      <c r="X92" s="260"/>
    </row>
    <row r="93" spans="1:24" ht="13.5">
      <c r="A93" s="263"/>
      <c r="B93" s="260"/>
      <c r="C93" s="260"/>
      <c r="E93" s="4"/>
      <c r="F93" s="260"/>
      <c r="G93" s="4"/>
      <c r="H93" s="260"/>
      <c r="I93" s="260"/>
      <c r="J93" s="260"/>
      <c r="K93" s="260"/>
      <c r="L93" s="260"/>
      <c r="M93" s="260"/>
      <c r="N93" s="260"/>
      <c r="O93" s="260"/>
      <c r="P93" s="260"/>
      <c r="Q93" s="260"/>
      <c r="R93" s="260"/>
      <c r="S93" s="260"/>
      <c r="T93" s="260"/>
      <c r="U93" s="260"/>
      <c r="V93" s="260"/>
      <c r="W93" s="260"/>
      <c r="X93" s="260"/>
    </row>
    <row r="94" spans="1:24" ht="13.5">
      <c r="A94" s="263"/>
      <c r="B94" s="260"/>
      <c r="C94" s="260"/>
      <c r="E94" s="4"/>
      <c r="F94" s="260"/>
      <c r="G94" s="4"/>
      <c r="H94" s="260"/>
      <c r="I94" s="260"/>
      <c r="J94" s="260"/>
      <c r="K94" s="260"/>
      <c r="L94" s="260"/>
      <c r="M94" s="260"/>
      <c r="N94" s="260"/>
      <c r="O94" s="260"/>
      <c r="P94" s="260"/>
      <c r="Q94" s="260"/>
      <c r="R94" s="260"/>
      <c r="S94" s="260"/>
      <c r="T94" s="260"/>
      <c r="U94" s="260"/>
      <c r="V94" s="260"/>
      <c r="W94" s="260"/>
      <c r="X94" s="260"/>
    </row>
    <row r="95" spans="1:24" ht="13.5">
      <c r="A95" s="263"/>
      <c r="B95" s="260"/>
      <c r="C95" s="260"/>
      <c r="E95" s="4"/>
      <c r="F95" s="260"/>
      <c r="G95" s="4"/>
      <c r="H95" s="260"/>
      <c r="I95" s="260"/>
      <c r="J95" s="260"/>
      <c r="K95" s="260"/>
      <c r="L95" s="260"/>
      <c r="M95" s="260"/>
      <c r="N95" s="260"/>
      <c r="O95" s="260"/>
      <c r="P95" s="260"/>
      <c r="Q95" s="260"/>
      <c r="R95" s="260"/>
      <c r="S95" s="260"/>
      <c r="T95" s="260"/>
      <c r="U95" s="260"/>
      <c r="V95" s="260"/>
      <c r="W95" s="260"/>
      <c r="X95" s="260"/>
    </row>
    <row r="96" spans="1:24" ht="13.5">
      <c r="A96" s="263"/>
      <c r="B96" s="260"/>
      <c r="C96" s="260"/>
      <c r="E96" s="4"/>
      <c r="F96" s="260"/>
      <c r="G96" s="4"/>
      <c r="H96" s="260"/>
      <c r="I96" s="260"/>
      <c r="J96" s="260"/>
      <c r="K96" s="260"/>
      <c r="L96" s="260"/>
      <c r="M96" s="260"/>
      <c r="N96" s="260"/>
      <c r="O96" s="260"/>
      <c r="P96" s="260"/>
      <c r="Q96" s="260"/>
      <c r="R96" s="260"/>
      <c r="S96" s="260"/>
      <c r="T96" s="260"/>
      <c r="U96" s="260"/>
      <c r="V96" s="260"/>
      <c r="W96" s="260"/>
      <c r="X96" s="260"/>
    </row>
    <row r="97" spans="1:24" ht="13.5">
      <c r="A97" s="263"/>
      <c r="B97" s="260"/>
      <c r="C97" s="260"/>
      <c r="E97" s="4"/>
      <c r="F97" s="260"/>
      <c r="G97" s="4"/>
      <c r="H97" s="260"/>
      <c r="I97" s="260"/>
      <c r="J97" s="260"/>
      <c r="K97" s="260"/>
      <c r="L97" s="260"/>
      <c r="M97" s="260"/>
      <c r="N97" s="260"/>
      <c r="O97" s="260"/>
      <c r="P97" s="260"/>
      <c r="Q97" s="260"/>
      <c r="R97" s="260"/>
      <c r="S97" s="260"/>
      <c r="T97" s="260"/>
      <c r="U97" s="260"/>
      <c r="V97" s="260"/>
      <c r="W97" s="260"/>
      <c r="X97" s="260"/>
    </row>
    <row r="98" spans="1:24" ht="13.5">
      <c r="A98" s="263"/>
      <c r="B98" s="260"/>
      <c r="C98" s="260"/>
      <c r="E98" s="4"/>
      <c r="F98" s="260"/>
      <c r="G98" s="4"/>
      <c r="H98" s="260"/>
      <c r="I98" s="260"/>
      <c r="J98" s="260"/>
      <c r="K98" s="260"/>
      <c r="L98" s="260"/>
      <c r="M98" s="260"/>
      <c r="N98" s="260"/>
      <c r="O98" s="260"/>
      <c r="P98" s="260"/>
      <c r="Q98" s="260"/>
      <c r="R98" s="260"/>
      <c r="S98" s="260"/>
      <c r="T98" s="260"/>
      <c r="U98" s="260"/>
      <c r="V98" s="260"/>
      <c r="W98" s="260"/>
      <c r="X98" s="260"/>
    </row>
    <row r="99" spans="1:24" ht="13.5">
      <c r="A99" s="263"/>
      <c r="B99" s="260"/>
      <c r="C99" s="260"/>
      <c r="E99" s="4"/>
      <c r="F99" s="260"/>
      <c r="G99" s="4"/>
      <c r="H99" s="260"/>
      <c r="I99" s="260"/>
      <c r="J99" s="260"/>
      <c r="K99" s="260"/>
      <c r="L99" s="260"/>
      <c r="M99" s="260"/>
      <c r="N99" s="260"/>
      <c r="O99" s="260"/>
      <c r="P99" s="260"/>
      <c r="Q99" s="260"/>
      <c r="R99" s="260"/>
      <c r="S99" s="260"/>
      <c r="T99" s="260"/>
      <c r="U99" s="260"/>
      <c r="V99" s="260"/>
      <c r="W99" s="260"/>
      <c r="X99" s="260"/>
    </row>
    <row r="100" spans="1:24" ht="13.5">
      <c r="A100" s="263"/>
      <c r="B100" s="260"/>
      <c r="C100" s="260"/>
      <c r="E100" s="4"/>
      <c r="F100" s="260"/>
      <c r="G100" s="4"/>
      <c r="H100" s="260"/>
      <c r="I100" s="260"/>
      <c r="J100" s="260"/>
      <c r="K100" s="260"/>
      <c r="L100" s="260"/>
      <c r="M100" s="260"/>
      <c r="N100" s="260"/>
      <c r="O100" s="260"/>
      <c r="P100" s="260"/>
      <c r="Q100" s="260"/>
      <c r="R100" s="260"/>
      <c r="S100" s="260"/>
      <c r="T100" s="260"/>
      <c r="U100" s="260"/>
      <c r="V100" s="260"/>
      <c r="W100" s="260"/>
      <c r="X100" s="260"/>
    </row>
    <row r="101" spans="1:24" ht="13.5">
      <c r="A101" s="263"/>
      <c r="B101" s="260"/>
      <c r="C101" s="260"/>
      <c r="E101" s="4"/>
      <c r="F101" s="260"/>
      <c r="G101" s="4"/>
      <c r="H101" s="260"/>
      <c r="I101" s="260"/>
      <c r="J101" s="260"/>
      <c r="K101" s="260"/>
      <c r="L101" s="260"/>
      <c r="M101" s="260"/>
      <c r="N101" s="260"/>
      <c r="O101" s="260"/>
      <c r="P101" s="260"/>
      <c r="Q101" s="260"/>
      <c r="R101" s="260"/>
      <c r="S101" s="260"/>
      <c r="T101" s="260"/>
      <c r="U101" s="260"/>
      <c r="V101" s="260"/>
      <c r="W101" s="260"/>
      <c r="X101" s="260"/>
    </row>
    <row r="102" spans="1:24" ht="13.5">
      <c r="A102" s="263"/>
      <c r="B102" s="260"/>
      <c r="C102" s="260"/>
      <c r="E102" s="4"/>
      <c r="F102" s="260"/>
      <c r="G102" s="4"/>
      <c r="H102" s="260"/>
      <c r="I102" s="260"/>
      <c r="J102" s="260"/>
      <c r="K102" s="260"/>
      <c r="L102" s="260"/>
      <c r="M102" s="260"/>
      <c r="N102" s="260"/>
      <c r="O102" s="260"/>
      <c r="P102" s="260"/>
      <c r="Q102" s="260"/>
      <c r="R102" s="260"/>
      <c r="S102" s="260"/>
      <c r="T102" s="260"/>
      <c r="U102" s="260"/>
      <c r="V102" s="260"/>
      <c r="W102" s="260"/>
      <c r="X102" s="260"/>
    </row>
    <row r="103" spans="1:24" ht="13.5">
      <c r="A103" s="263"/>
      <c r="B103" s="260"/>
      <c r="C103" s="260"/>
      <c r="E103" s="4"/>
      <c r="F103" s="260"/>
      <c r="G103" s="4"/>
      <c r="H103" s="260"/>
      <c r="I103" s="260"/>
      <c r="J103" s="260"/>
      <c r="K103" s="260"/>
      <c r="L103" s="260"/>
      <c r="M103" s="260"/>
      <c r="N103" s="260"/>
      <c r="O103" s="260"/>
      <c r="P103" s="260"/>
      <c r="Q103" s="260"/>
      <c r="R103" s="260"/>
      <c r="S103" s="260"/>
      <c r="T103" s="260"/>
      <c r="U103" s="260"/>
      <c r="V103" s="260"/>
      <c r="W103" s="260"/>
      <c r="X103" s="260"/>
    </row>
    <row r="104" spans="1:24" ht="13.5">
      <c r="A104" s="263"/>
      <c r="B104" s="260"/>
      <c r="C104" s="260"/>
      <c r="E104" s="4"/>
      <c r="F104" s="260"/>
      <c r="G104" s="4"/>
      <c r="H104" s="260"/>
      <c r="I104" s="260"/>
      <c r="J104" s="260"/>
      <c r="K104" s="260"/>
      <c r="L104" s="260"/>
      <c r="M104" s="260"/>
      <c r="N104" s="260"/>
      <c r="O104" s="260"/>
      <c r="P104" s="260"/>
      <c r="Q104" s="260"/>
      <c r="R104" s="260"/>
      <c r="S104" s="260"/>
      <c r="T104" s="260"/>
      <c r="U104" s="260"/>
      <c r="V104" s="260"/>
      <c r="W104" s="260"/>
      <c r="X104" s="260"/>
    </row>
    <row r="105" spans="1:24" ht="13.5">
      <c r="A105" s="263"/>
      <c r="B105" s="260"/>
      <c r="C105" s="260"/>
      <c r="E105" s="4"/>
      <c r="F105" s="260"/>
      <c r="G105" s="4"/>
      <c r="H105" s="260"/>
      <c r="I105" s="260"/>
      <c r="J105" s="260"/>
      <c r="K105" s="260"/>
      <c r="L105" s="260"/>
      <c r="M105" s="260"/>
      <c r="N105" s="260"/>
      <c r="O105" s="260"/>
      <c r="P105" s="260"/>
      <c r="Q105" s="260"/>
      <c r="R105" s="260"/>
      <c r="S105" s="260"/>
      <c r="T105" s="260"/>
      <c r="U105" s="260"/>
      <c r="V105" s="260"/>
      <c r="W105" s="260"/>
      <c r="X105" s="260"/>
    </row>
    <row r="106" spans="1:24" ht="13.5">
      <c r="A106" s="263"/>
      <c r="B106" s="260"/>
      <c r="C106" s="260"/>
      <c r="E106" s="4"/>
      <c r="F106" s="260"/>
      <c r="G106" s="4"/>
      <c r="H106" s="260"/>
      <c r="I106" s="260"/>
      <c r="J106" s="260"/>
      <c r="K106" s="260"/>
      <c r="L106" s="260"/>
      <c r="M106" s="260"/>
      <c r="N106" s="260"/>
      <c r="O106" s="260"/>
      <c r="P106" s="260"/>
      <c r="Q106" s="260"/>
      <c r="R106" s="260"/>
      <c r="S106" s="260"/>
      <c r="T106" s="260"/>
      <c r="U106" s="260"/>
      <c r="V106" s="260"/>
      <c r="W106" s="260"/>
      <c r="X106" s="260"/>
    </row>
    <row r="107" spans="1:24" ht="13.5">
      <c r="A107" s="263"/>
      <c r="B107" s="260"/>
      <c r="C107" s="260"/>
      <c r="E107" s="4"/>
      <c r="F107" s="260"/>
      <c r="G107" s="4"/>
      <c r="H107" s="260"/>
      <c r="I107" s="260"/>
      <c r="J107" s="260"/>
      <c r="K107" s="260"/>
      <c r="L107" s="260"/>
      <c r="M107" s="260"/>
      <c r="N107" s="260"/>
      <c r="O107" s="260"/>
      <c r="P107" s="260"/>
      <c r="Q107" s="260"/>
      <c r="R107" s="260"/>
      <c r="S107" s="260"/>
      <c r="T107" s="260"/>
      <c r="U107" s="260"/>
      <c r="V107" s="260"/>
      <c r="W107" s="260"/>
      <c r="X107" s="260"/>
    </row>
    <row r="108" spans="1:24" ht="13.5">
      <c r="A108" s="263"/>
      <c r="B108" s="260"/>
      <c r="C108" s="260"/>
      <c r="E108" s="4"/>
      <c r="F108" s="260"/>
      <c r="G108" s="4"/>
      <c r="H108" s="260"/>
      <c r="I108" s="260"/>
      <c r="J108" s="260"/>
      <c r="K108" s="260"/>
      <c r="L108" s="260"/>
      <c r="M108" s="260"/>
      <c r="N108" s="260"/>
      <c r="O108" s="260"/>
      <c r="P108" s="260"/>
      <c r="Q108" s="260"/>
      <c r="R108" s="260"/>
      <c r="S108" s="260"/>
      <c r="T108" s="260"/>
      <c r="U108" s="260"/>
      <c r="V108" s="260"/>
      <c r="W108" s="260"/>
      <c r="X108" s="260"/>
    </row>
    <row r="109" spans="1:24" ht="13.5">
      <c r="A109" s="263"/>
      <c r="B109" s="260"/>
      <c r="C109" s="260"/>
      <c r="E109" s="4"/>
      <c r="F109" s="260"/>
      <c r="G109" s="4"/>
      <c r="H109" s="260"/>
      <c r="I109" s="260"/>
      <c r="J109" s="260"/>
      <c r="K109" s="260"/>
      <c r="L109" s="260"/>
      <c r="M109" s="260"/>
      <c r="N109" s="260"/>
      <c r="O109" s="260"/>
      <c r="P109" s="260"/>
      <c r="Q109" s="260"/>
      <c r="R109" s="260"/>
      <c r="S109" s="260"/>
      <c r="T109" s="260"/>
      <c r="U109" s="260"/>
      <c r="V109" s="260"/>
      <c r="W109" s="260"/>
      <c r="X109" s="260"/>
    </row>
    <row r="110" spans="1:24" ht="13.5">
      <c r="A110" s="263"/>
      <c r="B110" s="260"/>
      <c r="C110" s="260"/>
      <c r="E110" s="4"/>
      <c r="F110" s="260"/>
      <c r="G110" s="4"/>
      <c r="H110" s="260"/>
      <c r="I110" s="260"/>
      <c r="J110" s="260"/>
      <c r="K110" s="260"/>
      <c r="L110" s="260"/>
      <c r="M110" s="260"/>
      <c r="N110" s="260"/>
      <c r="O110" s="260"/>
      <c r="P110" s="260"/>
      <c r="Q110" s="260"/>
      <c r="R110" s="260"/>
      <c r="S110" s="260"/>
      <c r="T110" s="260"/>
      <c r="U110" s="260"/>
      <c r="V110" s="260"/>
      <c r="W110" s="260"/>
      <c r="X110" s="260"/>
    </row>
    <row r="111" spans="1:24" ht="13.5">
      <c r="A111" s="263"/>
      <c r="B111" s="260"/>
      <c r="C111" s="260"/>
      <c r="E111" s="4"/>
      <c r="F111" s="260"/>
      <c r="G111" s="4"/>
      <c r="H111" s="260"/>
      <c r="I111" s="260"/>
      <c r="J111" s="260"/>
      <c r="K111" s="260"/>
      <c r="L111" s="260"/>
      <c r="M111" s="260"/>
      <c r="N111" s="260"/>
      <c r="O111" s="260"/>
      <c r="P111" s="260"/>
      <c r="Q111" s="260"/>
      <c r="R111" s="260"/>
      <c r="S111" s="260"/>
      <c r="T111" s="260"/>
      <c r="U111" s="260"/>
      <c r="V111" s="260"/>
      <c r="W111" s="260"/>
      <c r="X111" s="260"/>
    </row>
    <row r="112" spans="1:24" ht="13.5">
      <c r="A112" s="263"/>
      <c r="B112" s="260"/>
      <c r="C112" s="260"/>
      <c r="E112" s="4"/>
      <c r="F112" s="260"/>
      <c r="G112" s="4"/>
      <c r="H112" s="260"/>
      <c r="I112" s="260"/>
      <c r="J112" s="260"/>
      <c r="K112" s="260"/>
      <c r="L112" s="260"/>
      <c r="M112" s="260"/>
      <c r="N112" s="260"/>
      <c r="O112" s="260"/>
      <c r="P112" s="260"/>
      <c r="Q112" s="260"/>
      <c r="R112" s="260"/>
      <c r="S112" s="260"/>
      <c r="T112" s="260"/>
      <c r="U112" s="260"/>
      <c r="V112" s="260"/>
      <c r="W112" s="260"/>
      <c r="X112" s="260"/>
    </row>
    <row r="113" spans="1:24" ht="13.5">
      <c r="A113" s="263"/>
      <c r="B113" s="260"/>
      <c r="C113" s="260"/>
      <c r="E113" s="4"/>
      <c r="F113" s="260"/>
      <c r="G113" s="4"/>
      <c r="H113" s="260"/>
      <c r="I113" s="260"/>
      <c r="J113" s="260"/>
      <c r="K113" s="260"/>
      <c r="L113" s="260"/>
      <c r="M113" s="260"/>
      <c r="N113" s="260"/>
      <c r="O113" s="260"/>
      <c r="P113" s="260"/>
      <c r="Q113" s="260"/>
      <c r="R113" s="260"/>
      <c r="S113" s="260"/>
      <c r="T113" s="260"/>
      <c r="U113" s="260"/>
      <c r="V113" s="260"/>
      <c r="W113" s="260"/>
      <c r="X113" s="260"/>
    </row>
    <row r="114" spans="1:24" ht="13.5">
      <c r="A114" s="263"/>
      <c r="B114" s="260"/>
      <c r="C114" s="260"/>
      <c r="E114" s="4"/>
      <c r="F114" s="260"/>
      <c r="G114" s="4"/>
      <c r="H114" s="260"/>
      <c r="I114" s="260"/>
      <c r="J114" s="260"/>
      <c r="K114" s="260"/>
      <c r="L114" s="260"/>
      <c r="M114" s="260"/>
      <c r="N114" s="260"/>
      <c r="O114" s="260"/>
      <c r="P114" s="260"/>
      <c r="Q114" s="260"/>
      <c r="R114" s="260"/>
      <c r="S114" s="260"/>
      <c r="T114" s="260"/>
      <c r="U114" s="260"/>
      <c r="V114" s="260"/>
      <c r="W114" s="260"/>
      <c r="X114" s="260"/>
    </row>
    <row r="115" spans="1:24" ht="13.5">
      <c r="A115" s="263"/>
      <c r="B115" s="260"/>
      <c r="C115" s="260"/>
      <c r="E115" s="4"/>
      <c r="F115" s="260"/>
      <c r="G115" s="4"/>
      <c r="H115" s="260"/>
      <c r="I115" s="260"/>
      <c r="J115" s="260"/>
      <c r="K115" s="260"/>
      <c r="L115" s="260"/>
      <c r="M115" s="260"/>
      <c r="N115" s="260"/>
      <c r="O115" s="260"/>
      <c r="P115" s="260"/>
      <c r="Q115" s="260"/>
      <c r="R115" s="260"/>
      <c r="S115" s="260"/>
      <c r="T115" s="260"/>
      <c r="U115" s="260"/>
      <c r="V115" s="260"/>
      <c r="W115" s="260"/>
      <c r="X115" s="260"/>
    </row>
    <row r="116" spans="1:24" ht="13.5">
      <c r="A116" s="263"/>
      <c r="B116" s="260"/>
      <c r="C116" s="260"/>
      <c r="E116" s="4"/>
      <c r="F116" s="260"/>
      <c r="G116" s="4"/>
      <c r="H116" s="260"/>
      <c r="I116" s="260"/>
      <c r="J116" s="260"/>
      <c r="K116" s="260"/>
      <c r="L116" s="260"/>
      <c r="M116" s="260"/>
      <c r="N116" s="260"/>
      <c r="O116" s="260"/>
      <c r="P116" s="260"/>
      <c r="Q116" s="260"/>
      <c r="R116" s="260"/>
      <c r="S116" s="260"/>
      <c r="T116" s="260"/>
      <c r="U116" s="260"/>
      <c r="V116" s="260"/>
      <c r="W116" s="260"/>
      <c r="X116" s="260"/>
    </row>
    <row r="117" spans="1:24" ht="13.5">
      <c r="A117" s="263"/>
      <c r="B117" s="260"/>
      <c r="C117" s="260"/>
      <c r="E117" s="4"/>
      <c r="F117" s="260"/>
      <c r="G117" s="4"/>
      <c r="H117" s="260"/>
      <c r="I117" s="260"/>
      <c r="J117" s="260"/>
      <c r="K117" s="260"/>
      <c r="L117" s="260"/>
      <c r="M117" s="260"/>
      <c r="N117" s="260"/>
      <c r="O117" s="260"/>
      <c r="P117" s="260"/>
      <c r="Q117" s="260"/>
      <c r="R117" s="260"/>
      <c r="S117" s="260"/>
      <c r="T117" s="260"/>
      <c r="U117" s="260"/>
      <c r="V117" s="260"/>
      <c r="W117" s="260"/>
      <c r="X117" s="260"/>
    </row>
    <row r="118" spans="1:24" ht="13.5">
      <c r="A118" s="263"/>
      <c r="B118" s="260"/>
      <c r="C118" s="260"/>
      <c r="E118" s="4"/>
      <c r="F118" s="260"/>
      <c r="G118" s="4"/>
      <c r="H118" s="260"/>
      <c r="I118" s="260"/>
      <c r="J118" s="260"/>
      <c r="K118" s="260"/>
      <c r="L118" s="260"/>
      <c r="M118" s="260"/>
      <c r="N118" s="260"/>
      <c r="O118" s="260"/>
      <c r="P118" s="260"/>
      <c r="Q118" s="260"/>
      <c r="R118" s="260"/>
      <c r="S118" s="260"/>
      <c r="T118" s="260"/>
      <c r="U118" s="260"/>
      <c r="V118" s="260"/>
      <c r="W118" s="260"/>
      <c r="X118" s="260"/>
    </row>
    <row r="119" spans="1:24" ht="13.5">
      <c r="A119" s="263"/>
      <c r="B119" s="260"/>
      <c r="C119" s="260"/>
      <c r="E119" s="4"/>
      <c r="F119" s="260"/>
      <c r="G119" s="4"/>
      <c r="H119" s="260"/>
      <c r="I119" s="260"/>
      <c r="J119" s="260"/>
      <c r="K119" s="260"/>
      <c r="L119" s="260"/>
      <c r="M119" s="260"/>
      <c r="N119" s="260"/>
      <c r="O119" s="260"/>
      <c r="P119" s="260"/>
      <c r="Q119" s="260"/>
      <c r="R119" s="260"/>
      <c r="S119" s="260"/>
      <c r="T119" s="260"/>
      <c r="U119" s="260"/>
      <c r="V119" s="260"/>
      <c r="W119" s="260"/>
      <c r="X119" s="260"/>
    </row>
    <row r="120" spans="1:24" ht="13.5">
      <c r="A120" s="263"/>
      <c r="B120" s="260"/>
      <c r="C120" s="260"/>
      <c r="E120" s="4"/>
      <c r="F120" s="260"/>
      <c r="G120" s="4"/>
      <c r="H120" s="260"/>
      <c r="I120" s="260"/>
      <c r="J120" s="260"/>
      <c r="K120" s="260"/>
      <c r="L120" s="260"/>
      <c r="M120" s="260"/>
      <c r="N120" s="260"/>
      <c r="O120" s="260"/>
      <c r="P120" s="260"/>
      <c r="Q120" s="260"/>
      <c r="R120" s="260"/>
      <c r="S120" s="260"/>
      <c r="T120" s="260"/>
      <c r="U120" s="260"/>
      <c r="V120" s="260"/>
      <c r="W120" s="260"/>
      <c r="X120" s="260"/>
    </row>
    <row r="121" spans="1:24" ht="13.5">
      <c r="A121" s="263"/>
      <c r="B121" s="260"/>
      <c r="C121" s="260"/>
      <c r="E121" s="4"/>
      <c r="F121" s="260"/>
      <c r="G121" s="4"/>
      <c r="H121" s="260"/>
      <c r="I121" s="260"/>
      <c r="J121" s="260"/>
      <c r="K121" s="260"/>
      <c r="L121" s="260"/>
      <c r="M121" s="260"/>
      <c r="N121" s="260"/>
      <c r="O121" s="260"/>
      <c r="P121" s="260"/>
      <c r="Q121" s="260"/>
      <c r="R121" s="260"/>
      <c r="S121" s="260"/>
      <c r="T121" s="260"/>
      <c r="U121" s="260"/>
      <c r="V121" s="260"/>
      <c r="W121" s="260"/>
      <c r="X121" s="260"/>
    </row>
    <row r="122" spans="1:24" ht="13.5">
      <c r="A122" s="263"/>
      <c r="B122" s="260"/>
      <c r="C122" s="260"/>
      <c r="E122" s="4"/>
      <c r="F122" s="260"/>
      <c r="G122" s="4"/>
      <c r="H122" s="260"/>
      <c r="I122" s="260"/>
      <c r="J122" s="260"/>
      <c r="K122" s="260"/>
      <c r="L122" s="260"/>
      <c r="M122" s="260"/>
      <c r="N122" s="260"/>
      <c r="O122" s="260"/>
      <c r="P122" s="260"/>
      <c r="Q122" s="260"/>
      <c r="R122" s="260"/>
      <c r="S122" s="260"/>
      <c r="T122" s="260"/>
      <c r="U122" s="260"/>
      <c r="V122" s="260"/>
      <c r="W122" s="260"/>
      <c r="X122" s="260"/>
    </row>
    <row r="123" spans="1:24" ht="13.5">
      <c r="A123" s="263"/>
      <c r="B123" s="260"/>
      <c r="C123" s="260"/>
      <c r="E123" s="4"/>
      <c r="F123" s="260"/>
      <c r="G123" s="4"/>
      <c r="H123" s="260"/>
      <c r="I123" s="260"/>
      <c r="J123" s="260"/>
      <c r="K123" s="260"/>
      <c r="L123" s="260"/>
      <c r="M123" s="260"/>
      <c r="N123" s="260"/>
      <c r="O123" s="260"/>
      <c r="P123" s="260"/>
      <c r="Q123" s="260"/>
      <c r="R123" s="260"/>
      <c r="S123" s="260"/>
      <c r="T123" s="260"/>
      <c r="U123" s="260"/>
      <c r="V123" s="260"/>
      <c r="W123" s="260"/>
      <c r="X123" s="260"/>
    </row>
    <row r="124" spans="1:24" ht="13.5">
      <c r="A124" s="263"/>
      <c r="B124" s="260"/>
      <c r="C124" s="260"/>
      <c r="E124" s="4"/>
      <c r="F124" s="260"/>
      <c r="G124" s="4"/>
      <c r="H124" s="260"/>
      <c r="I124" s="260"/>
      <c r="J124" s="260"/>
      <c r="K124" s="260"/>
      <c r="L124" s="260"/>
      <c r="M124" s="260"/>
      <c r="N124" s="260"/>
      <c r="O124" s="260"/>
      <c r="P124" s="260"/>
      <c r="Q124" s="260"/>
      <c r="R124" s="260"/>
      <c r="S124" s="260"/>
      <c r="T124" s="260"/>
      <c r="U124" s="260"/>
      <c r="V124" s="260"/>
      <c r="W124" s="260"/>
      <c r="X124" s="260"/>
    </row>
    <row r="125" spans="1:24" ht="13.5">
      <c r="A125" s="263"/>
      <c r="B125" s="260"/>
      <c r="C125" s="260"/>
      <c r="E125" s="4"/>
      <c r="F125" s="260"/>
      <c r="G125" s="4"/>
      <c r="H125" s="260"/>
      <c r="I125" s="260"/>
      <c r="J125" s="260"/>
      <c r="K125" s="260"/>
      <c r="L125" s="260"/>
      <c r="M125" s="260"/>
      <c r="N125" s="260"/>
      <c r="O125" s="260"/>
      <c r="P125" s="260"/>
      <c r="Q125" s="260"/>
      <c r="R125" s="260"/>
      <c r="S125" s="260"/>
      <c r="T125" s="260"/>
      <c r="U125" s="260"/>
      <c r="V125" s="260"/>
      <c r="W125" s="260"/>
      <c r="X125" s="260"/>
    </row>
    <row r="126" spans="1:24" ht="13.5">
      <c r="A126" s="263"/>
      <c r="B126" s="260"/>
      <c r="C126" s="260"/>
      <c r="E126" s="4"/>
      <c r="F126" s="260"/>
      <c r="G126" s="4"/>
      <c r="H126" s="260"/>
      <c r="I126" s="260"/>
      <c r="J126" s="260"/>
      <c r="K126" s="260"/>
      <c r="L126" s="260"/>
      <c r="M126" s="260"/>
      <c r="N126" s="260"/>
      <c r="O126" s="260"/>
      <c r="P126" s="260"/>
      <c r="Q126" s="260"/>
      <c r="R126" s="260"/>
      <c r="S126" s="260"/>
      <c r="T126" s="260"/>
      <c r="U126" s="260"/>
      <c r="V126" s="260"/>
      <c r="W126" s="260"/>
      <c r="X126" s="260"/>
    </row>
    <row r="127" spans="1:24" ht="13.5">
      <c r="A127" s="263"/>
      <c r="B127" s="260"/>
      <c r="C127" s="260"/>
      <c r="E127" s="4"/>
      <c r="F127" s="260"/>
      <c r="G127" s="4"/>
      <c r="H127" s="260"/>
      <c r="I127" s="260"/>
      <c r="J127" s="260"/>
      <c r="K127" s="260"/>
      <c r="L127" s="260"/>
      <c r="M127" s="260"/>
      <c r="N127" s="260"/>
      <c r="O127" s="260"/>
      <c r="P127" s="260"/>
      <c r="Q127" s="260"/>
      <c r="R127" s="260"/>
      <c r="S127" s="260"/>
      <c r="T127" s="260"/>
      <c r="U127" s="260"/>
      <c r="V127" s="260"/>
      <c r="W127" s="260"/>
      <c r="X127" s="260"/>
    </row>
    <row r="128" spans="1:24" ht="13.5">
      <c r="A128" s="263"/>
      <c r="B128" s="260"/>
      <c r="C128" s="260"/>
      <c r="E128" s="4"/>
      <c r="F128" s="260"/>
      <c r="G128" s="4"/>
      <c r="H128" s="260"/>
      <c r="I128" s="260"/>
      <c r="J128" s="260"/>
      <c r="K128" s="260"/>
      <c r="L128" s="260"/>
      <c r="M128" s="260"/>
      <c r="N128" s="260"/>
      <c r="O128" s="260"/>
      <c r="P128" s="260"/>
      <c r="Q128" s="260"/>
      <c r="R128" s="260"/>
      <c r="S128" s="260"/>
      <c r="T128" s="260"/>
      <c r="U128" s="260"/>
      <c r="V128" s="260"/>
      <c r="W128" s="260"/>
      <c r="X128" s="260"/>
    </row>
    <row r="129" spans="1:24" ht="13.5">
      <c r="A129" s="263"/>
      <c r="B129" s="260"/>
      <c r="C129" s="260"/>
      <c r="E129" s="4"/>
      <c r="F129" s="260"/>
      <c r="G129" s="4"/>
      <c r="H129" s="260"/>
      <c r="I129" s="260"/>
      <c r="J129" s="260"/>
      <c r="K129" s="260"/>
      <c r="L129" s="260"/>
      <c r="M129" s="260"/>
      <c r="N129" s="260"/>
      <c r="O129" s="260"/>
      <c r="P129" s="260"/>
      <c r="Q129" s="260"/>
      <c r="R129" s="260"/>
      <c r="S129" s="260"/>
      <c r="T129" s="260"/>
      <c r="U129" s="260"/>
      <c r="V129" s="260"/>
      <c r="W129" s="260"/>
      <c r="X129" s="260"/>
    </row>
    <row r="130" spans="1:24" ht="13.5">
      <c r="A130" s="263"/>
      <c r="B130" s="260"/>
      <c r="C130" s="260"/>
      <c r="E130" s="4"/>
      <c r="F130" s="260"/>
      <c r="G130" s="4"/>
      <c r="H130" s="260"/>
      <c r="I130" s="260"/>
      <c r="J130" s="260"/>
      <c r="K130" s="260"/>
      <c r="L130" s="260"/>
      <c r="M130" s="260"/>
      <c r="N130" s="260"/>
      <c r="O130" s="260"/>
      <c r="P130" s="260"/>
      <c r="Q130" s="260"/>
      <c r="R130" s="260"/>
      <c r="S130" s="260"/>
      <c r="T130" s="260"/>
      <c r="U130" s="260"/>
      <c r="V130" s="260"/>
      <c r="W130" s="260"/>
      <c r="X130" s="260"/>
    </row>
    <row r="131" spans="1:24" ht="13.5">
      <c r="A131" s="263"/>
      <c r="B131" s="260"/>
      <c r="C131" s="260"/>
      <c r="E131" s="4"/>
      <c r="F131" s="260"/>
      <c r="G131" s="4"/>
      <c r="H131" s="260"/>
      <c r="I131" s="260"/>
      <c r="J131" s="260"/>
      <c r="K131" s="260"/>
      <c r="L131" s="260"/>
      <c r="M131" s="260"/>
      <c r="N131" s="260"/>
      <c r="O131" s="260"/>
      <c r="P131" s="260"/>
      <c r="Q131" s="260"/>
      <c r="R131" s="260"/>
      <c r="S131" s="260"/>
      <c r="T131" s="260"/>
      <c r="U131" s="260"/>
      <c r="V131" s="260"/>
      <c r="W131" s="260"/>
      <c r="X131" s="260"/>
    </row>
    <row r="132" spans="1:24" ht="13.5">
      <c r="A132" s="263"/>
      <c r="B132" s="260"/>
      <c r="C132" s="260"/>
      <c r="E132" s="4"/>
      <c r="F132" s="260"/>
      <c r="G132" s="4"/>
      <c r="H132" s="260"/>
      <c r="I132" s="260"/>
      <c r="J132" s="260"/>
      <c r="K132" s="260"/>
      <c r="L132" s="260"/>
      <c r="M132" s="260"/>
      <c r="N132" s="260"/>
      <c r="O132" s="260"/>
      <c r="P132" s="260"/>
      <c r="Q132" s="260"/>
      <c r="R132" s="260"/>
      <c r="S132" s="260"/>
      <c r="T132" s="260"/>
      <c r="U132" s="260"/>
      <c r="V132" s="260"/>
      <c r="W132" s="260"/>
      <c r="X132" s="260"/>
    </row>
    <row r="133" spans="1:24" ht="13.5">
      <c r="A133" s="263"/>
      <c r="B133" s="260"/>
      <c r="C133" s="260"/>
      <c r="E133" s="4"/>
      <c r="F133" s="260"/>
      <c r="G133" s="4"/>
      <c r="H133" s="260"/>
      <c r="I133" s="260"/>
      <c r="J133" s="260"/>
      <c r="K133" s="260"/>
      <c r="L133" s="260"/>
      <c r="M133" s="260"/>
      <c r="N133" s="260"/>
      <c r="O133" s="260"/>
      <c r="P133" s="260"/>
      <c r="Q133" s="260"/>
      <c r="R133" s="260"/>
      <c r="S133" s="260"/>
      <c r="T133" s="260"/>
      <c r="U133" s="260"/>
      <c r="V133" s="260"/>
      <c r="W133" s="260"/>
      <c r="X133" s="260"/>
    </row>
    <row r="134" spans="1:24" ht="13.5">
      <c r="A134" s="263"/>
      <c r="B134" s="260"/>
      <c r="C134" s="260"/>
      <c r="E134" s="4"/>
      <c r="F134" s="260"/>
      <c r="G134" s="4"/>
      <c r="H134" s="260"/>
      <c r="I134" s="260"/>
      <c r="J134" s="260"/>
      <c r="K134" s="260"/>
      <c r="L134" s="260"/>
      <c r="M134" s="260"/>
      <c r="N134" s="260"/>
      <c r="O134" s="260"/>
      <c r="P134" s="260"/>
      <c r="Q134" s="260"/>
      <c r="R134" s="260"/>
      <c r="S134" s="260"/>
      <c r="T134" s="260"/>
      <c r="U134" s="260"/>
      <c r="V134" s="260"/>
      <c r="W134" s="260"/>
      <c r="X134" s="260"/>
    </row>
    <row r="135" spans="1:24" ht="13.5">
      <c r="A135" s="263"/>
      <c r="B135" s="260"/>
      <c r="C135" s="260"/>
      <c r="E135" s="4"/>
      <c r="F135" s="260"/>
      <c r="G135" s="4"/>
      <c r="H135" s="260"/>
      <c r="I135" s="260"/>
      <c r="J135" s="260"/>
      <c r="K135" s="260"/>
      <c r="L135" s="260"/>
      <c r="M135" s="260"/>
      <c r="N135" s="260"/>
      <c r="O135" s="260"/>
      <c r="P135" s="260"/>
      <c r="Q135" s="260"/>
      <c r="R135" s="260"/>
      <c r="S135" s="260"/>
      <c r="T135" s="260"/>
      <c r="U135" s="260"/>
      <c r="V135" s="260"/>
      <c r="W135" s="260"/>
      <c r="X135" s="260"/>
    </row>
    <row r="136" spans="1:24" ht="13.5">
      <c r="A136" s="263"/>
      <c r="B136" s="260"/>
      <c r="C136" s="260"/>
      <c r="E136" s="4"/>
      <c r="F136" s="260"/>
      <c r="G136" s="4"/>
      <c r="H136" s="260"/>
      <c r="I136" s="260"/>
      <c r="J136" s="260"/>
      <c r="K136" s="260"/>
      <c r="L136" s="260"/>
      <c r="M136" s="260"/>
      <c r="N136" s="260"/>
      <c r="O136" s="260"/>
      <c r="P136" s="260"/>
      <c r="Q136" s="260"/>
      <c r="R136" s="260"/>
      <c r="S136" s="260"/>
      <c r="T136" s="260"/>
      <c r="U136" s="260"/>
      <c r="V136" s="260"/>
      <c r="W136" s="260"/>
      <c r="X136" s="260"/>
    </row>
    <row r="137" spans="1:24" ht="13.5">
      <c r="A137" s="263"/>
      <c r="B137" s="260"/>
      <c r="C137" s="260"/>
      <c r="E137" s="4"/>
      <c r="F137" s="260"/>
      <c r="G137" s="4"/>
      <c r="H137" s="260"/>
      <c r="I137" s="260"/>
      <c r="J137" s="260"/>
      <c r="K137" s="260"/>
      <c r="L137" s="260"/>
      <c r="M137" s="260"/>
      <c r="N137" s="260"/>
      <c r="O137" s="260"/>
      <c r="P137" s="260"/>
      <c r="Q137" s="260"/>
      <c r="R137" s="260"/>
      <c r="S137" s="260"/>
      <c r="T137" s="260"/>
      <c r="U137" s="260"/>
      <c r="V137" s="260"/>
      <c r="W137" s="260"/>
      <c r="X137" s="260"/>
    </row>
    <row r="138" spans="1:24" ht="13.5">
      <c r="A138" s="263"/>
      <c r="B138" s="260"/>
      <c r="C138" s="260"/>
      <c r="E138" s="4"/>
      <c r="F138" s="260"/>
      <c r="G138" s="4"/>
      <c r="H138" s="260"/>
      <c r="I138" s="260"/>
      <c r="J138" s="260"/>
      <c r="K138" s="260"/>
      <c r="L138" s="260"/>
      <c r="M138" s="260"/>
      <c r="N138" s="260"/>
      <c r="O138" s="260"/>
      <c r="P138" s="260"/>
      <c r="Q138" s="260"/>
      <c r="R138" s="260"/>
      <c r="S138" s="260"/>
      <c r="T138" s="260"/>
      <c r="U138" s="260"/>
      <c r="V138" s="260"/>
      <c r="W138" s="260"/>
      <c r="X138" s="260"/>
    </row>
    <row r="139" spans="1:24" ht="13.5">
      <c r="A139" s="263"/>
      <c r="B139" s="260"/>
      <c r="C139" s="260"/>
      <c r="E139" s="4"/>
      <c r="F139" s="260"/>
      <c r="G139" s="4"/>
      <c r="H139" s="260"/>
      <c r="I139" s="260"/>
      <c r="J139" s="260"/>
      <c r="K139" s="260"/>
      <c r="L139" s="260"/>
      <c r="M139" s="260"/>
      <c r="N139" s="260"/>
      <c r="O139" s="260"/>
      <c r="P139" s="260"/>
      <c r="Q139" s="260"/>
      <c r="R139" s="260"/>
      <c r="S139" s="260"/>
      <c r="T139" s="260"/>
      <c r="U139" s="260"/>
      <c r="V139" s="260"/>
      <c r="W139" s="260"/>
      <c r="X139" s="260"/>
    </row>
    <row r="140" spans="1:24" ht="13.5">
      <c r="A140" s="263"/>
      <c r="B140" s="260"/>
      <c r="C140" s="260"/>
      <c r="E140" s="4"/>
      <c r="F140" s="260"/>
      <c r="G140" s="4"/>
      <c r="H140" s="260"/>
      <c r="I140" s="260"/>
      <c r="J140" s="260"/>
      <c r="K140" s="260"/>
      <c r="L140" s="260"/>
      <c r="M140" s="260"/>
      <c r="N140" s="260"/>
      <c r="O140" s="260"/>
      <c r="P140" s="260"/>
      <c r="Q140" s="260"/>
      <c r="R140" s="260"/>
      <c r="S140" s="260"/>
      <c r="T140" s="260"/>
      <c r="U140" s="260"/>
      <c r="V140" s="260"/>
      <c r="W140" s="260"/>
      <c r="X140" s="260"/>
    </row>
    <row r="141" spans="1:24" ht="13.5">
      <c r="A141" s="263"/>
      <c r="B141" s="260"/>
      <c r="C141" s="260"/>
      <c r="E141" s="4"/>
      <c r="F141" s="260"/>
      <c r="G141" s="4"/>
      <c r="H141" s="260"/>
      <c r="I141" s="260"/>
      <c r="J141" s="260"/>
      <c r="K141" s="260"/>
      <c r="L141" s="260"/>
      <c r="M141" s="260"/>
      <c r="N141" s="260"/>
      <c r="O141" s="260"/>
      <c r="P141" s="260"/>
      <c r="Q141" s="260"/>
      <c r="R141" s="260"/>
      <c r="S141" s="260"/>
      <c r="T141" s="260"/>
      <c r="U141" s="260"/>
      <c r="V141" s="260"/>
      <c r="W141" s="260"/>
      <c r="X141" s="260"/>
    </row>
    <row r="142" spans="1:24" ht="13.5">
      <c r="A142" s="263"/>
      <c r="B142" s="260"/>
      <c r="C142" s="260"/>
      <c r="E142" s="4"/>
      <c r="F142" s="260"/>
      <c r="G142" s="4"/>
      <c r="H142" s="260"/>
      <c r="I142" s="260"/>
      <c r="J142" s="260"/>
      <c r="K142" s="260"/>
      <c r="L142" s="260"/>
      <c r="M142" s="260"/>
      <c r="N142" s="260"/>
      <c r="O142" s="260"/>
      <c r="P142" s="260"/>
      <c r="Q142" s="260"/>
      <c r="R142" s="260"/>
      <c r="S142" s="260"/>
      <c r="T142" s="260"/>
      <c r="U142" s="260"/>
      <c r="V142" s="260"/>
      <c r="W142" s="260"/>
      <c r="X142" s="260"/>
    </row>
    <row r="143" spans="1:24" ht="13.5">
      <c r="A143" s="263"/>
      <c r="B143" s="260"/>
      <c r="C143" s="260"/>
      <c r="E143" s="4"/>
      <c r="F143" s="260"/>
      <c r="G143" s="4"/>
      <c r="H143" s="260"/>
      <c r="I143" s="260"/>
      <c r="J143" s="260"/>
      <c r="K143" s="260"/>
      <c r="L143" s="260"/>
      <c r="M143" s="260"/>
      <c r="N143" s="260"/>
      <c r="O143" s="260"/>
      <c r="P143" s="260"/>
      <c r="Q143" s="260"/>
      <c r="R143" s="260"/>
      <c r="S143" s="260"/>
      <c r="T143" s="260"/>
      <c r="U143" s="260"/>
      <c r="V143" s="260"/>
      <c r="W143" s="260"/>
      <c r="X143" s="260"/>
    </row>
    <row r="144" spans="1:24" ht="13.5">
      <c r="A144" s="263"/>
      <c r="B144" s="260"/>
      <c r="C144" s="260"/>
      <c r="E144" s="4"/>
      <c r="F144" s="260"/>
      <c r="G144" s="4"/>
      <c r="H144" s="260"/>
      <c r="I144" s="260"/>
      <c r="J144" s="260"/>
      <c r="K144" s="260"/>
      <c r="L144" s="260"/>
      <c r="M144" s="260"/>
      <c r="N144" s="260"/>
      <c r="O144" s="260"/>
      <c r="P144" s="260"/>
      <c r="Q144" s="260"/>
      <c r="R144" s="260"/>
      <c r="S144" s="260"/>
      <c r="T144" s="260"/>
      <c r="U144" s="260"/>
      <c r="V144" s="260"/>
      <c r="W144" s="260"/>
      <c r="X144" s="260"/>
    </row>
    <row r="145" spans="1:24" ht="13.5">
      <c r="A145" s="263"/>
      <c r="B145" s="260"/>
      <c r="C145" s="260"/>
      <c r="E145" s="4"/>
      <c r="F145" s="260"/>
      <c r="G145" s="4"/>
      <c r="H145" s="260"/>
      <c r="I145" s="260"/>
      <c r="J145" s="260"/>
      <c r="K145" s="260"/>
      <c r="L145" s="260"/>
      <c r="M145" s="260"/>
      <c r="N145" s="260"/>
      <c r="O145" s="260"/>
      <c r="P145" s="260"/>
      <c r="Q145" s="260"/>
      <c r="R145" s="260"/>
      <c r="S145" s="260"/>
      <c r="T145" s="260"/>
      <c r="U145" s="260"/>
      <c r="V145" s="260"/>
      <c r="W145" s="260"/>
      <c r="X145" s="260"/>
    </row>
    <row r="146" spans="1:24" ht="13.5">
      <c r="A146" s="263"/>
      <c r="B146" s="260"/>
      <c r="C146" s="260"/>
      <c r="E146" s="4"/>
      <c r="F146" s="260"/>
      <c r="G146" s="4"/>
      <c r="H146" s="260"/>
      <c r="I146" s="260"/>
      <c r="J146" s="260"/>
      <c r="K146" s="260"/>
      <c r="L146" s="260"/>
      <c r="M146" s="260"/>
      <c r="N146" s="260"/>
      <c r="O146" s="260"/>
      <c r="P146" s="260"/>
      <c r="Q146" s="260"/>
      <c r="R146" s="260"/>
      <c r="S146" s="260"/>
      <c r="T146" s="260"/>
      <c r="U146" s="260"/>
      <c r="V146" s="260"/>
      <c r="W146" s="260"/>
      <c r="X146" s="260"/>
    </row>
    <row r="147" spans="1:24" ht="13.5">
      <c r="A147" s="263"/>
      <c r="B147" s="260"/>
      <c r="C147" s="260"/>
      <c r="E147" s="4"/>
      <c r="F147" s="260"/>
      <c r="G147" s="4"/>
      <c r="H147" s="260"/>
      <c r="I147" s="260"/>
      <c r="J147" s="260"/>
      <c r="K147" s="260"/>
      <c r="L147" s="260"/>
      <c r="M147" s="260"/>
      <c r="N147" s="260"/>
      <c r="O147" s="260"/>
      <c r="P147" s="260"/>
      <c r="Q147" s="260"/>
      <c r="R147" s="260"/>
      <c r="S147" s="260"/>
      <c r="T147" s="260"/>
      <c r="U147" s="260"/>
      <c r="V147" s="260"/>
      <c r="W147" s="260"/>
      <c r="X147" s="260"/>
    </row>
    <row r="148" spans="1:24" ht="13.5">
      <c r="A148" s="263"/>
      <c r="B148" s="260"/>
      <c r="C148" s="260"/>
      <c r="E148" s="4"/>
      <c r="F148" s="260"/>
      <c r="G148" s="4"/>
      <c r="H148" s="260"/>
      <c r="I148" s="260"/>
      <c r="J148" s="260"/>
      <c r="K148" s="260"/>
      <c r="L148" s="260"/>
      <c r="M148" s="260"/>
      <c r="N148" s="260"/>
      <c r="O148" s="260"/>
      <c r="P148" s="260"/>
      <c r="Q148" s="260"/>
      <c r="R148" s="260"/>
      <c r="S148" s="260"/>
      <c r="T148" s="260"/>
      <c r="U148" s="260"/>
      <c r="V148" s="260"/>
      <c r="W148" s="260"/>
      <c r="X148" s="260"/>
    </row>
    <row r="149" spans="1:24" ht="13.5">
      <c r="A149" s="263"/>
      <c r="B149" s="260"/>
      <c r="C149" s="260"/>
      <c r="E149" s="4"/>
      <c r="F149" s="260"/>
      <c r="G149" s="4"/>
      <c r="H149" s="260"/>
      <c r="I149" s="260"/>
      <c r="J149" s="260"/>
      <c r="K149" s="260"/>
      <c r="L149" s="260"/>
      <c r="M149" s="260"/>
      <c r="N149" s="260"/>
      <c r="O149" s="260"/>
      <c r="P149" s="260"/>
      <c r="Q149" s="260"/>
      <c r="R149" s="260"/>
      <c r="S149" s="260"/>
      <c r="T149" s="260"/>
      <c r="U149" s="260"/>
      <c r="V149" s="260"/>
      <c r="W149" s="260"/>
      <c r="X149" s="260"/>
    </row>
    <row r="150" spans="1:24" ht="13.5">
      <c r="A150" s="263"/>
      <c r="B150" s="260"/>
      <c r="C150" s="260"/>
      <c r="E150" s="4"/>
      <c r="F150" s="260"/>
      <c r="G150" s="4"/>
      <c r="H150" s="260"/>
      <c r="I150" s="260"/>
      <c r="J150" s="260"/>
      <c r="K150" s="260"/>
      <c r="L150" s="260"/>
      <c r="M150" s="260"/>
      <c r="N150" s="260"/>
      <c r="O150" s="260"/>
      <c r="P150" s="260"/>
      <c r="Q150" s="260"/>
      <c r="R150" s="260"/>
      <c r="S150" s="260"/>
      <c r="T150" s="260"/>
      <c r="U150" s="260"/>
      <c r="V150" s="260"/>
      <c r="W150" s="260"/>
      <c r="X150" s="260"/>
    </row>
    <row r="151" spans="1:24" ht="13.5">
      <c r="A151" s="263"/>
      <c r="B151" s="260"/>
      <c r="C151" s="260"/>
      <c r="E151" s="4"/>
      <c r="F151" s="260"/>
      <c r="G151" s="4"/>
      <c r="H151" s="260"/>
      <c r="I151" s="260"/>
      <c r="J151" s="260"/>
      <c r="K151" s="260"/>
      <c r="L151" s="260"/>
      <c r="M151" s="260"/>
      <c r="N151" s="260"/>
      <c r="O151" s="260"/>
      <c r="P151" s="260"/>
      <c r="Q151" s="260"/>
      <c r="R151" s="260"/>
      <c r="S151" s="260"/>
      <c r="T151" s="260"/>
      <c r="U151" s="260"/>
      <c r="V151" s="260"/>
      <c r="W151" s="260"/>
      <c r="X151" s="260"/>
    </row>
    <row r="152" spans="1:24" ht="13.5">
      <c r="A152" s="263"/>
      <c r="B152" s="260"/>
      <c r="C152" s="260"/>
      <c r="E152" s="4"/>
      <c r="F152" s="260"/>
      <c r="G152" s="4"/>
      <c r="H152" s="260"/>
      <c r="I152" s="260"/>
      <c r="J152" s="260"/>
      <c r="K152" s="260"/>
      <c r="L152" s="260"/>
      <c r="M152" s="260"/>
      <c r="N152" s="260"/>
      <c r="O152" s="260"/>
      <c r="P152" s="260"/>
      <c r="Q152" s="260"/>
      <c r="R152" s="260"/>
      <c r="S152" s="260"/>
      <c r="T152" s="260"/>
      <c r="U152" s="260"/>
      <c r="V152" s="260"/>
      <c r="W152" s="260"/>
      <c r="X152" s="260"/>
    </row>
    <row r="153" spans="1:24" ht="13.5">
      <c r="A153" s="263"/>
      <c r="B153" s="260"/>
      <c r="C153" s="260"/>
      <c r="E153" s="4"/>
      <c r="F153" s="260"/>
      <c r="G153" s="4"/>
      <c r="H153" s="260"/>
      <c r="I153" s="260"/>
      <c r="J153" s="260"/>
      <c r="K153" s="260"/>
      <c r="L153" s="260"/>
      <c r="M153" s="260"/>
      <c r="N153" s="260"/>
      <c r="O153" s="260"/>
      <c r="P153" s="260"/>
      <c r="Q153" s="260"/>
      <c r="R153" s="260"/>
      <c r="S153" s="260"/>
      <c r="T153" s="260"/>
      <c r="U153" s="260"/>
      <c r="V153" s="260"/>
      <c r="W153" s="260"/>
      <c r="X153" s="260"/>
    </row>
    <row r="154" spans="1:24" ht="13.5">
      <c r="A154" s="263"/>
      <c r="B154" s="260"/>
      <c r="C154" s="260"/>
      <c r="E154" s="4"/>
      <c r="F154" s="260"/>
      <c r="G154" s="4"/>
      <c r="H154" s="260"/>
      <c r="I154" s="260"/>
      <c r="J154" s="260"/>
      <c r="K154" s="260"/>
      <c r="L154" s="260"/>
      <c r="M154" s="260"/>
      <c r="N154" s="260"/>
      <c r="O154" s="260"/>
      <c r="P154" s="260"/>
      <c r="Q154" s="260"/>
      <c r="R154" s="260"/>
      <c r="S154" s="260"/>
      <c r="T154" s="260"/>
      <c r="U154" s="260"/>
      <c r="V154" s="260"/>
      <c r="W154" s="260"/>
      <c r="X154" s="260"/>
    </row>
    <row r="155" spans="1:24" ht="13.5">
      <c r="A155" s="263"/>
      <c r="B155" s="260"/>
      <c r="C155" s="260"/>
      <c r="E155" s="4"/>
      <c r="F155" s="260"/>
      <c r="G155" s="4"/>
      <c r="H155" s="260"/>
      <c r="I155" s="260"/>
      <c r="J155" s="260"/>
      <c r="K155" s="260"/>
      <c r="L155" s="260"/>
      <c r="M155" s="260"/>
      <c r="N155" s="260"/>
      <c r="O155" s="260"/>
      <c r="P155" s="260"/>
      <c r="Q155" s="260"/>
      <c r="R155" s="260"/>
      <c r="S155" s="260"/>
      <c r="T155" s="260"/>
      <c r="U155" s="260"/>
      <c r="V155" s="260"/>
      <c r="W155" s="260"/>
      <c r="X155" s="260"/>
    </row>
    <row r="156" spans="1:24" ht="13.5">
      <c r="A156" s="263"/>
      <c r="B156" s="260"/>
      <c r="C156" s="260"/>
      <c r="E156" s="4"/>
      <c r="F156" s="260"/>
      <c r="G156" s="4"/>
      <c r="H156" s="260"/>
      <c r="I156" s="260"/>
      <c r="J156" s="260"/>
      <c r="K156" s="260"/>
      <c r="L156" s="260"/>
      <c r="M156" s="260"/>
      <c r="N156" s="260"/>
      <c r="O156" s="260"/>
      <c r="P156" s="260"/>
      <c r="Q156" s="260"/>
      <c r="R156" s="260"/>
      <c r="S156" s="260"/>
      <c r="T156" s="260"/>
      <c r="U156" s="260"/>
      <c r="V156" s="260"/>
      <c r="W156" s="260"/>
      <c r="X156" s="260"/>
    </row>
    <row r="157" spans="1:24" ht="13.5">
      <c r="A157" s="263"/>
      <c r="B157" s="260"/>
      <c r="C157" s="260"/>
      <c r="E157" s="4"/>
      <c r="F157" s="260"/>
      <c r="G157" s="4"/>
      <c r="H157" s="260"/>
      <c r="I157" s="260"/>
      <c r="J157" s="260"/>
      <c r="K157" s="260"/>
      <c r="L157" s="260"/>
      <c r="M157" s="260"/>
      <c r="N157" s="260"/>
      <c r="O157" s="260"/>
      <c r="P157" s="260"/>
      <c r="Q157" s="260"/>
      <c r="R157" s="260"/>
      <c r="S157" s="260"/>
      <c r="T157" s="260"/>
      <c r="U157" s="260"/>
      <c r="V157" s="260"/>
      <c r="W157" s="260"/>
      <c r="X157" s="260"/>
    </row>
    <row r="158" spans="1:24" ht="13.5">
      <c r="A158" s="263"/>
      <c r="B158" s="260"/>
      <c r="C158" s="260"/>
      <c r="E158" s="4"/>
      <c r="F158" s="260"/>
      <c r="G158" s="4"/>
      <c r="H158" s="260"/>
      <c r="I158" s="260"/>
      <c r="J158" s="260"/>
      <c r="K158" s="260"/>
      <c r="L158" s="260"/>
      <c r="M158" s="260"/>
      <c r="N158" s="260"/>
      <c r="O158" s="260"/>
      <c r="P158" s="260"/>
      <c r="Q158" s="260"/>
      <c r="R158" s="260"/>
      <c r="S158" s="260"/>
      <c r="T158" s="260"/>
      <c r="U158" s="260"/>
      <c r="V158" s="260"/>
      <c r="W158" s="260"/>
      <c r="X158" s="260"/>
    </row>
    <row r="159" spans="1:24" ht="13.5">
      <c r="A159" s="263"/>
      <c r="B159" s="260"/>
      <c r="C159" s="260"/>
      <c r="E159" s="4"/>
      <c r="F159" s="260"/>
      <c r="G159" s="4"/>
      <c r="H159" s="260"/>
      <c r="I159" s="260"/>
      <c r="J159" s="260"/>
      <c r="K159" s="260"/>
      <c r="L159" s="260"/>
      <c r="M159" s="260"/>
      <c r="N159" s="260"/>
      <c r="O159" s="260"/>
      <c r="P159" s="260"/>
      <c r="Q159" s="260"/>
      <c r="R159" s="260"/>
      <c r="S159" s="260"/>
      <c r="T159" s="260"/>
      <c r="U159" s="260"/>
      <c r="V159" s="260"/>
      <c r="W159" s="260"/>
      <c r="X159" s="260"/>
    </row>
    <row r="160" spans="1:24" ht="13.5">
      <c r="A160" s="263"/>
      <c r="B160" s="260"/>
      <c r="C160" s="260"/>
      <c r="E160" s="4"/>
      <c r="F160" s="260"/>
      <c r="G160" s="4"/>
      <c r="H160" s="260"/>
      <c r="I160" s="260"/>
      <c r="J160" s="260"/>
      <c r="K160" s="260"/>
      <c r="L160" s="260"/>
      <c r="M160" s="260"/>
      <c r="N160" s="260"/>
      <c r="O160" s="260"/>
      <c r="P160" s="260"/>
      <c r="Q160" s="260"/>
      <c r="R160" s="260"/>
      <c r="S160" s="260"/>
      <c r="T160" s="260"/>
      <c r="U160" s="260"/>
      <c r="V160" s="260"/>
      <c r="W160" s="260"/>
      <c r="X160" s="260"/>
    </row>
    <row r="161" spans="1:24" ht="13.5">
      <c r="A161" s="263"/>
      <c r="B161" s="260"/>
      <c r="C161" s="260"/>
      <c r="E161" s="4"/>
      <c r="F161" s="260"/>
      <c r="G161" s="4"/>
      <c r="H161" s="260"/>
      <c r="I161" s="260"/>
      <c r="J161" s="260"/>
      <c r="K161" s="260"/>
      <c r="L161" s="260"/>
      <c r="M161" s="260"/>
      <c r="N161" s="260"/>
      <c r="O161" s="260"/>
      <c r="P161" s="260"/>
      <c r="Q161" s="260"/>
      <c r="R161" s="260"/>
      <c r="S161" s="260"/>
      <c r="T161" s="260"/>
      <c r="U161" s="260"/>
      <c r="V161" s="260"/>
      <c r="W161" s="260"/>
      <c r="X161" s="260"/>
    </row>
    <row r="162" spans="1:24" ht="13.5">
      <c r="A162" s="263"/>
      <c r="B162" s="260"/>
      <c r="C162" s="260"/>
      <c r="E162" s="4"/>
      <c r="F162" s="260"/>
      <c r="G162" s="4"/>
      <c r="H162" s="260"/>
      <c r="I162" s="260"/>
      <c r="J162" s="260"/>
      <c r="K162" s="260"/>
      <c r="L162" s="260"/>
      <c r="M162" s="260"/>
      <c r="N162" s="260"/>
      <c r="O162" s="260"/>
      <c r="P162" s="260"/>
      <c r="Q162" s="260"/>
      <c r="R162" s="260"/>
      <c r="S162" s="260"/>
      <c r="T162" s="260"/>
      <c r="U162" s="260"/>
      <c r="V162" s="260"/>
      <c r="W162" s="260"/>
      <c r="X162" s="260"/>
    </row>
    <row r="163" spans="1:24" ht="13.5">
      <c r="A163" s="263"/>
      <c r="B163" s="260"/>
      <c r="C163" s="260"/>
      <c r="E163" s="4"/>
      <c r="F163" s="260"/>
      <c r="G163" s="4"/>
      <c r="H163" s="260"/>
      <c r="I163" s="260"/>
      <c r="J163" s="260"/>
      <c r="K163" s="260"/>
      <c r="L163" s="260"/>
      <c r="M163" s="260"/>
      <c r="N163" s="260"/>
      <c r="O163" s="260"/>
      <c r="P163" s="260"/>
      <c r="Q163" s="260"/>
      <c r="R163" s="260"/>
      <c r="S163" s="260"/>
      <c r="T163" s="260"/>
      <c r="U163" s="260"/>
      <c r="V163" s="260"/>
      <c r="W163" s="260"/>
      <c r="X163" s="260"/>
    </row>
    <row r="164" spans="1:24" ht="13.5">
      <c r="A164" s="263"/>
      <c r="B164" s="260"/>
      <c r="C164" s="260"/>
      <c r="E164" s="4"/>
      <c r="F164" s="260"/>
      <c r="G164" s="4"/>
      <c r="H164" s="260"/>
      <c r="I164" s="260"/>
      <c r="J164" s="260"/>
      <c r="K164" s="260"/>
      <c r="L164" s="260"/>
      <c r="M164" s="260"/>
      <c r="N164" s="260"/>
      <c r="O164" s="260"/>
      <c r="P164" s="260"/>
      <c r="Q164" s="260"/>
      <c r="R164" s="260"/>
      <c r="S164" s="260"/>
      <c r="T164" s="260"/>
      <c r="U164" s="260"/>
      <c r="V164" s="260"/>
      <c r="W164" s="260"/>
      <c r="X164" s="260"/>
    </row>
    <row r="165" spans="1:24" ht="13.5">
      <c r="A165" s="263"/>
      <c r="B165" s="260"/>
      <c r="C165" s="260"/>
      <c r="E165" s="4"/>
      <c r="F165" s="260"/>
      <c r="G165" s="4"/>
      <c r="H165" s="260"/>
      <c r="I165" s="260"/>
      <c r="J165" s="260"/>
      <c r="K165" s="260"/>
      <c r="L165" s="260"/>
      <c r="M165" s="260"/>
      <c r="N165" s="260"/>
      <c r="O165" s="260"/>
      <c r="P165" s="260"/>
      <c r="Q165" s="260"/>
      <c r="R165" s="260"/>
      <c r="S165" s="260"/>
      <c r="T165" s="260"/>
      <c r="U165" s="260"/>
      <c r="V165" s="260"/>
      <c r="W165" s="260"/>
      <c r="X165" s="260"/>
    </row>
    <row r="166" spans="1:24" ht="13.5">
      <c r="A166" s="263"/>
      <c r="B166" s="260"/>
      <c r="C166" s="260"/>
      <c r="E166" s="4"/>
      <c r="F166" s="260"/>
      <c r="G166" s="4"/>
      <c r="H166" s="260"/>
      <c r="I166" s="260"/>
      <c r="J166" s="260"/>
      <c r="K166" s="260"/>
      <c r="L166" s="260"/>
      <c r="M166" s="260"/>
      <c r="N166" s="260"/>
      <c r="O166" s="260"/>
      <c r="P166" s="260"/>
      <c r="Q166" s="260"/>
      <c r="R166" s="260"/>
      <c r="S166" s="260"/>
      <c r="T166" s="260"/>
      <c r="U166" s="260"/>
      <c r="V166" s="260"/>
      <c r="W166" s="260"/>
      <c r="X166" s="260"/>
    </row>
    <row r="167" spans="1:24" ht="13.5">
      <c r="A167" s="263"/>
      <c r="B167" s="260"/>
      <c r="C167" s="260"/>
      <c r="E167" s="4"/>
      <c r="F167" s="260"/>
      <c r="G167" s="4"/>
      <c r="H167" s="260"/>
      <c r="I167" s="260"/>
      <c r="J167" s="260"/>
      <c r="K167" s="260"/>
      <c r="L167" s="260"/>
      <c r="M167" s="260"/>
      <c r="N167" s="260"/>
      <c r="O167" s="260"/>
      <c r="P167" s="260"/>
      <c r="Q167" s="260"/>
      <c r="R167" s="260"/>
      <c r="S167" s="260"/>
      <c r="T167" s="260"/>
      <c r="U167" s="260"/>
      <c r="V167" s="260"/>
      <c r="W167" s="260"/>
      <c r="X167" s="260"/>
    </row>
    <row r="168" spans="1:24" ht="13.5">
      <c r="A168" s="263"/>
      <c r="B168" s="260"/>
      <c r="C168" s="260"/>
      <c r="E168" s="4"/>
      <c r="F168" s="260"/>
      <c r="G168" s="4"/>
      <c r="H168" s="260"/>
      <c r="I168" s="260"/>
      <c r="J168" s="260"/>
      <c r="K168" s="260"/>
      <c r="L168" s="260"/>
      <c r="M168" s="260"/>
      <c r="N168" s="260"/>
      <c r="O168" s="260"/>
      <c r="P168" s="260"/>
      <c r="Q168" s="260"/>
      <c r="R168" s="260"/>
      <c r="S168" s="260"/>
      <c r="T168" s="260"/>
      <c r="U168" s="260"/>
      <c r="V168" s="260"/>
      <c r="W168" s="260"/>
      <c r="X168" s="260"/>
    </row>
    <row r="169" spans="1:24" ht="13.5">
      <c r="A169" s="263"/>
      <c r="B169" s="260"/>
      <c r="C169" s="260"/>
      <c r="E169" s="4"/>
      <c r="F169" s="260"/>
      <c r="G169" s="4"/>
      <c r="H169" s="260"/>
      <c r="I169" s="260"/>
      <c r="J169" s="260"/>
      <c r="K169" s="260"/>
      <c r="L169" s="260"/>
      <c r="M169" s="260"/>
      <c r="N169" s="260"/>
      <c r="O169" s="260"/>
      <c r="P169" s="260"/>
      <c r="Q169" s="260"/>
      <c r="R169" s="260"/>
      <c r="S169" s="260"/>
      <c r="T169" s="260"/>
      <c r="U169" s="260"/>
      <c r="V169" s="260"/>
      <c r="W169" s="260"/>
      <c r="X169" s="260"/>
    </row>
    <row r="170" spans="1:24" ht="13.5">
      <c r="A170" s="263"/>
      <c r="B170" s="260"/>
      <c r="C170" s="260"/>
      <c r="E170" s="4"/>
      <c r="F170" s="260"/>
      <c r="G170" s="4"/>
      <c r="H170" s="260"/>
      <c r="I170" s="260"/>
      <c r="J170" s="260"/>
      <c r="K170" s="260"/>
      <c r="L170" s="260"/>
      <c r="M170" s="260"/>
      <c r="N170" s="260"/>
      <c r="O170" s="260"/>
      <c r="P170" s="260"/>
      <c r="Q170" s="260"/>
      <c r="R170" s="260"/>
      <c r="S170" s="260"/>
      <c r="T170" s="260"/>
      <c r="U170" s="260"/>
      <c r="V170" s="260"/>
      <c r="W170" s="260"/>
      <c r="X170" s="260"/>
    </row>
    <row r="171" spans="1:24" ht="13.5">
      <c r="A171" s="263"/>
      <c r="B171" s="260"/>
      <c r="C171" s="260"/>
      <c r="E171" s="4"/>
      <c r="F171" s="260"/>
      <c r="G171" s="4"/>
      <c r="H171" s="260"/>
      <c r="I171" s="260"/>
      <c r="J171" s="260"/>
      <c r="K171" s="260"/>
      <c r="L171" s="260"/>
      <c r="M171" s="260"/>
      <c r="N171" s="260"/>
      <c r="O171" s="260"/>
      <c r="P171" s="260"/>
      <c r="Q171" s="260"/>
      <c r="R171" s="260"/>
      <c r="S171" s="260"/>
      <c r="T171" s="260"/>
      <c r="U171" s="260"/>
      <c r="V171" s="260"/>
      <c r="W171" s="260"/>
      <c r="X171" s="260"/>
    </row>
    <row r="172" spans="1:24" ht="13.5">
      <c r="A172" s="263"/>
      <c r="B172" s="260"/>
      <c r="C172" s="260"/>
      <c r="E172" s="4"/>
      <c r="F172" s="260"/>
      <c r="G172" s="4"/>
      <c r="H172" s="260"/>
      <c r="I172" s="260"/>
      <c r="J172" s="260"/>
      <c r="K172" s="260"/>
      <c r="L172" s="260"/>
      <c r="M172" s="260"/>
      <c r="N172" s="260"/>
      <c r="O172" s="260"/>
      <c r="P172" s="260"/>
      <c r="Q172" s="260"/>
      <c r="R172" s="260"/>
      <c r="S172" s="260"/>
      <c r="T172" s="260"/>
      <c r="U172" s="260"/>
      <c r="V172" s="260"/>
      <c r="W172" s="260"/>
      <c r="X172" s="260"/>
    </row>
    <row r="173" spans="1:24" ht="13.5">
      <c r="A173" s="263"/>
      <c r="B173" s="260"/>
      <c r="C173" s="260"/>
      <c r="E173" s="4"/>
      <c r="F173" s="260"/>
      <c r="G173" s="4"/>
      <c r="H173" s="260"/>
      <c r="I173" s="260"/>
      <c r="J173" s="260"/>
      <c r="K173" s="260"/>
      <c r="L173" s="260"/>
      <c r="M173" s="260"/>
      <c r="N173" s="260"/>
      <c r="O173" s="260"/>
      <c r="P173" s="260"/>
      <c r="Q173" s="260"/>
      <c r="R173" s="260"/>
      <c r="S173" s="260"/>
      <c r="T173" s="260"/>
      <c r="U173" s="260"/>
      <c r="V173" s="260"/>
      <c r="W173" s="260"/>
      <c r="X173" s="260"/>
    </row>
    <row r="174" spans="1:24" ht="13.5">
      <c r="A174" s="263"/>
      <c r="B174" s="260"/>
      <c r="C174" s="260"/>
      <c r="E174" s="4"/>
      <c r="F174" s="260"/>
      <c r="G174" s="4"/>
      <c r="H174" s="260"/>
      <c r="I174" s="260"/>
      <c r="J174" s="260"/>
      <c r="K174" s="260"/>
      <c r="L174" s="260"/>
      <c r="M174" s="260"/>
      <c r="N174" s="260"/>
      <c r="O174" s="260"/>
      <c r="P174" s="260"/>
      <c r="Q174" s="260"/>
      <c r="R174" s="260"/>
      <c r="S174" s="260"/>
      <c r="T174" s="260"/>
      <c r="U174" s="260"/>
      <c r="V174" s="260"/>
      <c r="W174" s="260"/>
      <c r="X174" s="260"/>
    </row>
    <row r="175" spans="1:24" ht="13.5">
      <c r="A175" s="263"/>
      <c r="B175" s="260"/>
      <c r="C175" s="260"/>
      <c r="E175" s="4"/>
      <c r="F175" s="260"/>
      <c r="G175" s="4"/>
      <c r="H175" s="260"/>
      <c r="I175" s="260"/>
      <c r="J175" s="260"/>
      <c r="K175" s="260"/>
      <c r="L175" s="260"/>
      <c r="M175" s="260"/>
      <c r="N175" s="260"/>
      <c r="O175" s="260"/>
      <c r="P175" s="260"/>
      <c r="Q175" s="260"/>
      <c r="R175" s="260"/>
      <c r="S175" s="260"/>
      <c r="T175" s="260"/>
      <c r="U175" s="260"/>
      <c r="V175" s="260"/>
      <c r="W175" s="260"/>
      <c r="X175" s="260"/>
    </row>
    <row r="176" spans="1:24" ht="13.5">
      <c r="A176" s="263"/>
      <c r="B176" s="260"/>
      <c r="C176" s="260"/>
      <c r="E176" s="4"/>
      <c r="F176" s="260"/>
      <c r="G176" s="4"/>
      <c r="H176" s="260"/>
      <c r="I176" s="260"/>
      <c r="J176" s="260"/>
      <c r="K176" s="260"/>
      <c r="L176" s="260"/>
      <c r="M176" s="260"/>
      <c r="N176" s="260"/>
      <c r="O176" s="260"/>
      <c r="P176" s="260"/>
      <c r="Q176" s="260"/>
      <c r="R176" s="260"/>
      <c r="S176" s="260"/>
      <c r="T176" s="260"/>
      <c r="U176" s="260"/>
      <c r="V176" s="260"/>
      <c r="W176" s="260"/>
      <c r="X176" s="260"/>
    </row>
    <row r="177" spans="1:24" ht="13.5">
      <c r="A177" s="263"/>
      <c r="B177" s="260"/>
      <c r="C177" s="260"/>
      <c r="E177" s="4"/>
      <c r="F177" s="260"/>
      <c r="G177" s="4"/>
      <c r="H177" s="260"/>
      <c r="I177" s="260"/>
      <c r="J177" s="260"/>
      <c r="K177" s="260"/>
      <c r="L177" s="260"/>
      <c r="M177" s="260"/>
      <c r="N177" s="260"/>
      <c r="O177" s="260"/>
      <c r="P177" s="260"/>
      <c r="Q177" s="260"/>
      <c r="R177" s="260"/>
      <c r="S177" s="260"/>
      <c r="T177" s="260"/>
      <c r="U177" s="260"/>
      <c r="V177" s="260"/>
      <c r="W177" s="260"/>
      <c r="X177" s="260"/>
    </row>
    <row r="178" spans="1:24" ht="13.5">
      <c r="A178" s="263"/>
      <c r="B178" s="260"/>
      <c r="C178" s="260"/>
      <c r="E178" s="4"/>
      <c r="F178" s="260"/>
      <c r="G178" s="4"/>
      <c r="H178" s="260"/>
      <c r="I178" s="260"/>
      <c r="J178" s="260"/>
      <c r="K178" s="260"/>
      <c r="L178" s="260"/>
      <c r="M178" s="260"/>
      <c r="N178" s="260"/>
      <c r="O178" s="260"/>
      <c r="P178" s="260"/>
      <c r="Q178" s="260"/>
      <c r="R178" s="260"/>
      <c r="S178" s="260"/>
      <c r="T178" s="260"/>
      <c r="U178" s="260"/>
      <c r="V178" s="260"/>
      <c r="W178" s="260"/>
      <c r="X178" s="260"/>
    </row>
    <row r="179" spans="1:24" ht="13.5">
      <c r="A179" s="263"/>
      <c r="B179" s="260"/>
      <c r="C179" s="260"/>
      <c r="E179" s="4"/>
      <c r="F179" s="260"/>
      <c r="G179" s="4"/>
      <c r="H179" s="260"/>
      <c r="I179" s="260"/>
      <c r="J179" s="260"/>
      <c r="K179" s="260"/>
      <c r="L179" s="260"/>
      <c r="M179" s="260"/>
      <c r="N179" s="260"/>
      <c r="O179" s="260"/>
      <c r="P179" s="260"/>
      <c r="Q179" s="260"/>
      <c r="R179" s="260"/>
      <c r="S179" s="260"/>
      <c r="T179" s="260"/>
      <c r="U179" s="260"/>
      <c r="V179" s="260"/>
      <c r="W179" s="260"/>
      <c r="X179" s="260"/>
    </row>
    <row r="180" spans="1:24" ht="13.5">
      <c r="A180" s="263"/>
      <c r="B180" s="260"/>
      <c r="C180" s="260"/>
      <c r="E180" s="4"/>
      <c r="F180" s="260"/>
      <c r="G180" s="4"/>
      <c r="H180" s="260"/>
      <c r="I180" s="260"/>
      <c r="J180" s="260"/>
      <c r="K180" s="260"/>
      <c r="L180" s="260"/>
      <c r="M180" s="260"/>
      <c r="N180" s="260"/>
      <c r="O180" s="260"/>
      <c r="P180" s="260"/>
      <c r="Q180" s="260"/>
      <c r="R180" s="260"/>
      <c r="S180" s="260"/>
      <c r="T180" s="260"/>
      <c r="U180" s="260"/>
      <c r="V180" s="260"/>
      <c r="W180" s="260"/>
      <c r="X180" s="260"/>
    </row>
    <row r="181" spans="1:24" ht="13.5">
      <c r="A181" s="263"/>
      <c r="B181" s="260"/>
      <c r="C181" s="260"/>
      <c r="E181" s="4"/>
      <c r="F181" s="260"/>
      <c r="G181" s="4"/>
      <c r="H181" s="260"/>
      <c r="I181" s="260"/>
      <c r="J181" s="260"/>
      <c r="K181" s="260"/>
      <c r="L181" s="260"/>
      <c r="M181" s="260"/>
      <c r="N181" s="260"/>
      <c r="O181" s="260"/>
      <c r="P181" s="260"/>
      <c r="Q181" s="260"/>
      <c r="R181" s="260"/>
      <c r="S181" s="260"/>
      <c r="T181" s="260"/>
      <c r="U181" s="260"/>
      <c r="V181" s="260"/>
      <c r="W181" s="260"/>
      <c r="X181" s="260"/>
    </row>
    <row r="182" spans="1:24" ht="13.5">
      <c r="A182" s="263"/>
      <c r="B182" s="260"/>
      <c r="C182" s="260"/>
      <c r="E182" s="4"/>
      <c r="F182" s="260"/>
      <c r="G182" s="4"/>
      <c r="H182" s="260"/>
      <c r="I182" s="260"/>
      <c r="J182" s="260"/>
      <c r="K182" s="260"/>
      <c r="L182" s="260"/>
      <c r="M182" s="260"/>
      <c r="N182" s="260"/>
      <c r="O182" s="260"/>
      <c r="P182" s="260"/>
      <c r="Q182" s="260"/>
      <c r="R182" s="260"/>
      <c r="S182" s="260"/>
      <c r="T182" s="260"/>
      <c r="U182" s="260"/>
      <c r="V182" s="260"/>
      <c r="W182" s="260"/>
      <c r="X182" s="260"/>
    </row>
    <row r="183" spans="1:24" ht="13.5">
      <c r="A183" s="263"/>
      <c r="B183" s="260"/>
      <c r="C183" s="260"/>
      <c r="E183" s="4"/>
      <c r="F183" s="260"/>
      <c r="G183" s="4"/>
      <c r="H183" s="260"/>
      <c r="I183" s="260"/>
      <c r="J183" s="260"/>
      <c r="K183" s="260"/>
      <c r="L183" s="260"/>
      <c r="M183" s="260"/>
      <c r="N183" s="260"/>
      <c r="O183" s="260"/>
      <c r="P183" s="260"/>
      <c r="Q183" s="260"/>
      <c r="R183" s="260"/>
      <c r="S183" s="260"/>
      <c r="T183" s="260"/>
      <c r="U183" s="260"/>
      <c r="V183" s="260"/>
      <c r="W183" s="260"/>
      <c r="X183" s="260"/>
    </row>
    <row r="184" spans="1:24" ht="13.5">
      <c r="A184" s="263"/>
      <c r="B184" s="260"/>
      <c r="C184" s="260"/>
      <c r="E184" s="4"/>
      <c r="F184" s="260"/>
      <c r="G184" s="4"/>
      <c r="H184" s="260"/>
      <c r="I184" s="260"/>
      <c r="J184" s="260"/>
      <c r="K184" s="260"/>
      <c r="L184" s="260"/>
      <c r="M184" s="260"/>
      <c r="N184" s="260"/>
      <c r="O184" s="260"/>
      <c r="P184" s="260"/>
      <c r="Q184" s="260"/>
      <c r="R184" s="260"/>
      <c r="S184" s="260"/>
      <c r="T184" s="260"/>
      <c r="U184" s="260"/>
      <c r="V184" s="260"/>
      <c r="W184" s="260"/>
      <c r="X184" s="260"/>
    </row>
    <row r="185" spans="1:24" ht="13.5">
      <c r="A185" s="263"/>
      <c r="B185" s="260"/>
      <c r="C185" s="260"/>
      <c r="E185" s="4"/>
      <c r="F185" s="260"/>
      <c r="G185" s="4"/>
      <c r="H185" s="260"/>
      <c r="I185" s="260"/>
      <c r="J185" s="260"/>
      <c r="K185" s="260"/>
      <c r="L185" s="260"/>
      <c r="M185" s="260"/>
      <c r="N185" s="260"/>
      <c r="O185" s="260"/>
      <c r="P185" s="260"/>
      <c r="Q185" s="260"/>
      <c r="R185" s="260"/>
      <c r="S185" s="260"/>
      <c r="T185" s="260"/>
      <c r="U185" s="260"/>
      <c r="V185" s="260"/>
      <c r="W185" s="260"/>
      <c r="X185" s="260"/>
    </row>
    <row r="186" spans="1:24" ht="13.5">
      <c r="A186" s="263"/>
      <c r="B186" s="260"/>
      <c r="C186" s="260"/>
      <c r="E186" s="4"/>
      <c r="F186" s="260"/>
      <c r="G186" s="4"/>
      <c r="H186" s="260"/>
      <c r="I186" s="260"/>
      <c r="J186" s="260"/>
      <c r="K186" s="260"/>
      <c r="L186" s="260"/>
      <c r="M186" s="260"/>
      <c r="N186" s="260"/>
      <c r="O186" s="260"/>
      <c r="P186" s="260"/>
      <c r="Q186" s="260"/>
      <c r="R186" s="260"/>
      <c r="S186" s="260"/>
      <c r="T186" s="260"/>
      <c r="U186" s="260"/>
      <c r="V186" s="260"/>
      <c r="W186" s="260"/>
      <c r="X186" s="260"/>
    </row>
    <row r="187" spans="1:24" ht="13.5">
      <c r="A187" s="263"/>
      <c r="B187" s="260"/>
      <c r="C187" s="260"/>
      <c r="E187" s="4"/>
      <c r="F187" s="260"/>
      <c r="G187" s="4"/>
      <c r="H187" s="260"/>
      <c r="I187" s="260"/>
      <c r="J187" s="260"/>
      <c r="K187" s="260"/>
      <c r="L187" s="260"/>
      <c r="M187" s="260"/>
      <c r="N187" s="260"/>
      <c r="O187" s="260"/>
      <c r="P187" s="260"/>
      <c r="Q187" s="260"/>
      <c r="R187" s="260"/>
      <c r="S187" s="260"/>
      <c r="T187" s="260"/>
      <c r="U187" s="260"/>
      <c r="V187" s="260"/>
      <c r="W187" s="260"/>
      <c r="X187" s="260"/>
    </row>
    <row r="188" spans="1:24" ht="13.5">
      <c r="A188" s="263"/>
      <c r="B188" s="260"/>
      <c r="C188" s="260"/>
      <c r="E188" s="4"/>
      <c r="F188" s="260"/>
      <c r="G188" s="4"/>
      <c r="H188" s="260"/>
      <c r="I188" s="260"/>
      <c r="J188" s="260"/>
      <c r="K188" s="260"/>
      <c r="L188" s="260"/>
      <c r="M188" s="260"/>
      <c r="N188" s="260"/>
      <c r="O188" s="260"/>
      <c r="P188" s="260"/>
      <c r="Q188" s="260"/>
      <c r="R188" s="260"/>
      <c r="S188" s="260"/>
      <c r="T188" s="260"/>
      <c r="U188" s="260"/>
      <c r="V188" s="260"/>
      <c r="W188" s="260"/>
      <c r="X188" s="260"/>
    </row>
    <row r="189" spans="1:24" ht="13.5">
      <c r="A189" s="263"/>
      <c r="B189" s="260"/>
      <c r="C189" s="260"/>
      <c r="E189" s="4"/>
      <c r="F189" s="260"/>
      <c r="G189" s="4"/>
      <c r="H189" s="260"/>
      <c r="I189" s="260"/>
      <c r="J189" s="260"/>
      <c r="K189" s="260"/>
      <c r="L189" s="260"/>
      <c r="M189" s="260"/>
      <c r="N189" s="260"/>
      <c r="O189" s="260"/>
      <c r="P189" s="260"/>
      <c r="Q189" s="260"/>
      <c r="R189" s="260"/>
      <c r="S189" s="260"/>
      <c r="T189" s="260"/>
      <c r="U189" s="260"/>
      <c r="V189" s="260"/>
      <c r="W189" s="260"/>
      <c r="X189" s="260"/>
    </row>
    <row r="190" spans="1:24" ht="13.5">
      <c r="A190" s="263"/>
      <c r="B190" s="260"/>
      <c r="C190" s="260"/>
      <c r="E190" s="4"/>
      <c r="F190" s="260"/>
      <c r="G190" s="4"/>
      <c r="H190" s="260"/>
      <c r="I190" s="260"/>
      <c r="J190" s="260"/>
      <c r="K190" s="260"/>
      <c r="L190" s="260"/>
      <c r="M190" s="260"/>
      <c r="N190" s="260"/>
      <c r="O190" s="260"/>
      <c r="P190" s="260"/>
      <c r="Q190" s="260"/>
      <c r="R190" s="260"/>
      <c r="S190" s="260"/>
      <c r="T190" s="260"/>
      <c r="U190" s="260"/>
      <c r="V190" s="260"/>
      <c r="W190" s="260"/>
      <c r="X190" s="260"/>
    </row>
    <row r="191" spans="1:24" ht="13.5">
      <c r="A191" s="263"/>
      <c r="B191" s="260"/>
      <c r="C191" s="260"/>
      <c r="E191" s="4"/>
      <c r="F191" s="260"/>
      <c r="G191" s="4"/>
      <c r="H191" s="260"/>
      <c r="I191" s="260"/>
      <c r="J191" s="260"/>
      <c r="K191" s="260"/>
      <c r="L191" s="260"/>
      <c r="M191" s="260"/>
      <c r="N191" s="260"/>
      <c r="O191" s="260"/>
      <c r="P191" s="260"/>
      <c r="Q191" s="260"/>
      <c r="R191" s="260"/>
      <c r="S191" s="260"/>
      <c r="T191" s="260"/>
      <c r="U191" s="260"/>
      <c r="V191" s="260"/>
      <c r="W191" s="260"/>
      <c r="X191" s="260"/>
    </row>
    <row r="192" spans="1:24" ht="13.5">
      <c r="A192" s="263"/>
      <c r="B192" s="260"/>
      <c r="C192" s="260"/>
      <c r="E192" s="4"/>
      <c r="F192" s="260"/>
      <c r="G192" s="4"/>
      <c r="H192" s="260"/>
      <c r="I192" s="260"/>
      <c r="J192" s="260"/>
      <c r="K192" s="260"/>
      <c r="L192" s="260"/>
      <c r="M192" s="260"/>
      <c r="N192" s="260"/>
      <c r="O192" s="260"/>
      <c r="P192" s="260"/>
      <c r="Q192" s="260"/>
      <c r="R192" s="260"/>
      <c r="S192" s="260"/>
      <c r="T192" s="260"/>
      <c r="U192" s="260"/>
      <c r="V192" s="260"/>
      <c r="W192" s="260"/>
      <c r="X192" s="260"/>
    </row>
    <row r="193" spans="1:24" ht="13.5">
      <c r="A193" s="263"/>
      <c r="B193" s="260"/>
      <c r="C193" s="260"/>
      <c r="E193" s="4"/>
      <c r="F193" s="260"/>
      <c r="G193" s="4"/>
      <c r="H193" s="260"/>
      <c r="I193" s="260"/>
      <c r="J193" s="260"/>
      <c r="K193" s="260"/>
      <c r="L193" s="260"/>
      <c r="M193" s="260"/>
      <c r="N193" s="260"/>
      <c r="O193" s="260"/>
      <c r="P193" s="260"/>
      <c r="Q193" s="260"/>
      <c r="R193" s="260"/>
      <c r="S193" s="260"/>
      <c r="T193" s="260"/>
      <c r="U193" s="260"/>
      <c r="V193" s="260"/>
      <c r="W193" s="260"/>
      <c r="X193" s="260"/>
    </row>
    <row r="194" spans="1:24" ht="13.5">
      <c r="A194" s="263"/>
      <c r="B194" s="260"/>
      <c r="C194" s="260"/>
      <c r="E194" s="4"/>
      <c r="F194" s="260"/>
      <c r="G194" s="4"/>
      <c r="H194" s="260"/>
      <c r="I194" s="260"/>
      <c r="J194" s="260"/>
      <c r="K194" s="260"/>
      <c r="L194" s="260"/>
      <c r="M194" s="260"/>
      <c r="N194" s="260"/>
      <c r="O194" s="260"/>
      <c r="P194" s="260"/>
      <c r="Q194" s="260"/>
      <c r="R194" s="260"/>
      <c r="S194" s="260"/>
      <c r="T194" s="260"/>
      <c r="U194" s="260"/>
      <c r="V194" s="260"/>
      <c r="W194" s="260"/>
      <c r="X194" s="260"/>
    </row>
    <row r="195" spans="1:24" ht="13.5">
      <c r="A195" s="263"/>
      <c r="B195" s="260"/>
      <c r="C195" s="260"/>
      <c r="E195" s="4"/>
      <c r="F195" s="260"/>
      <c r="G195" s="4"/>
      <c r="H195" s="260"/>
      <c r="I195" s="260"/>
      <c r="J195" s="260"/>
      <c r="K195" s="260"/>
      <c r="L195" s="260"/>
      <c r="M195" s="260"/>
      <c r="N195" s="260"/>
      <c r="O195" s="260"/>
      <c r="P195" s="260"/>
      <c r="Q195" s="260"/>
      <c r="R195" s="260"/>
      <c r="S195" s="260"/>
      <c r="T195" s="260"/>
      <c r="U195" s="260"/>
      <c r="V195" s="260"/>
      <c r="W195" s="260"/>
      <c r="X195" s="260"/>
    </row>
    <row r="196" spans="1:24" ht="13.5">
      <c r="A196" s="263"/>
      <c r="B196" s="260"/>
      <c r="C196" s="260"/>
      <c r="E196" s="4"/>
      <c r="F196" s="260"/>
      <c r="G196" s="4"/>
      <c r="H196" s="260"/>
      <c r="I196" s="260"/>
      <c r="J196" s="260"/>
      <c r="K196" s="260"/>
      <c r="L196" s="260"/>
      <c r="M196" s="260"/>
      <c r="N196" s="260"/>
      <c r="O196" s="260"/>
      <c r="P196" s="260"/>
      <c r="Q196" s="260"/>
      <c r="R196" s="260"/>
      <c r="S196" s="260"/>
      <c r="T196" s="260"/>
      <c r="U196" s="260"/>
      <c r="V196" s="260"/>
      <c r="W196" s="260"/>
      <c r="X196" s="260"/>
    </row>
    <row r="197" spans="1:24" ht="13.5">
      <c r="A197" s="263"/>
      <c r="B197" s="260"/>
      <c r="C197" s="260"/>
      <c r="E197" s="4"/>
      <c r="F197" s="260"/>
      <c r="G197" s="4"/>
      <c r="H197" s="260"/>
      <c r="I197" s="260"/>
      <c r="J197" s="260"/>
      <c r="K197" s="260"/>
      <c r="L197" s="260"/>
      <c r="M197" s="260"/>
      <c r="N197" s="260"/>
      <c r="O197" s="260"/>
      <c r="P197" s="260"/>
      <c r="Q197" s="260"/>
      <c r="R197" s="260"/>
      <c r="S197" s="260"/>
      <c r="T197" s="260"/>
      <c r="U197" s="260"/>
      <c r="V197" s="260"/>
      <c r="W197" s="260"/>
      <c r="X197" s="260"/>
    </row>
    <row r="198" spans="1:24" ht="13.5">
      <c r="A198" s="263"/>
      <c r="B198" s="260"/>
      <c r="C198" s="260"/>
      <c r="E198" s="4"/>
      <c r="F198" s="260"/>
      <c r="G198" s="4"/>
      <c r="H198" s="260"/>
      <c r="I198" s="260"/>
      <c r="J198" s="260"/>
      <c r="K198" s="260"/>
      <c r="L198" s="260"/>
      <c r="M198" s="260"/>
      <c r="N198" s="260"/>
      <c r="O198" s="260"/>
      <c r="P198" s="260"/>
      <c r="Q198" s="260"/>
      <c r="R198" s="260"/>
      <c r="S198" s="260"/>
      <c r="T198" s="260"/>
      <c r="U198" s="260"/>
      <c r="V198" s="260"/>
      <c r="W198" s="260"/>
      <c r="X198" s="260"/>
    </row>
    <row r="199" spans="1:24" ht="13.5">
      <c r="A199" s="263"/>
      <c r="B199" s="260"/>
      <c r="C199" s="260"/>
      <c r="E199" s="4"/>
      <c r="F199" s="260"/>
      <c r="G199" s="4"/>
      <c r="H199" s="260"/>
      <c r="I199" s="260"/>
      <c r="J199" s="260"/>
      <c r="K199" s="260"/>
      <c r="L199" s="260"/>
      <c r="M199" s="260"/>
      <c r="N199" s="260"/>
      <c r="O199" s="260"/>
      <c r="P199" s="260"/>
      <c r="Q199" s="260"/>
      <c r="R199" s="260"/>
      <c r="S199" s="260"/>
      <c r="T199" s="260"/>
      <c r="U199" s="260"/>
      <c r="V199" s="260"/>
      <c r="W199" s="260"/>
      <c r="X199" s="260"/>
    </row>
    <row r="200" spans="1:24" ht="13.5">
      <c r="A200" s="263"/>
      <c r="B200" s="260"/>
      <c r="C200" s="260"/>
      <c r="E200" s="4"/>
      <c r="F200" s="260"/>
      <c r="G200" s="4"/>
      <c r="H200" s="260"/>
      <c r="I200" s="260"/>
      <c r="J200" s="260"/>
      <c r="K200" s="260"/>
      <c r="L200" s="260"/>
      <c r="M200" s="260"/>
      <c r="N200" s="260"/>
      <c r="O200" s="260"/>
      <c r="P200" s="260"/>
      <c r="Q200" s="260"/>
      <c r="R200" s="260"/>
      <c r="S200" s="260"/>
      <c r="T200" s="260"/>
      <c r="U200" s="260"/>
      <c r="V200" s="260"/>
      <c r="W200" s="260"/>
      <c r="X200" s="260"/>
    </row>
    <row r="201" spans="1:24" ht="13.5">
      <c r="A201" s="263"/>
      <c r="B201" s="260"/>
      <c r="C201" s="260"/>
      <c r="E201" s="4"/>
      <c r="F201" s="260"/>
      <c r="G201" s="4"/>
      <c r="H201" s="260"/>
      <c r="I201" s="260"/>
      <c r="J201" s="260"/>
      <c r="K201" s="260"/>
      <c r="L201" s="260"/>
      <c r="M201" s="260"/>
      <c r="N201" s="260"/>
      <c r="O201" s="260"/>
      <c r="P201" s="260"/>
      <c r="Q201" s="260"/>
      <c r="R201" s="260"/>
      <c r="S201" s="260"/>
      <c r="T201" s="260"/>
      <c r="U201" s="260"/>
      <c r="V201" s="260"/>
      <c r="W201" s="260"/>
      <c r="X201" s="260"/>
    </row>
    <row r="202" spans="1:24" ht="13.5">
      <c r="A202" s="263"/>
      <c r="B202" s="260"/>
      <c r="C202" s="260"/>
      <c r="E202" s="4"/>
      <c r="F202" s="260"/>
      <c r="G202" s="4"/>
      <c r="H202" s="260"/>
      <c r="I202" s="260"/>
      <c r="J202" s="260"/>
      <c r="K202" s="260"/>
      <c r="L202" s="260"/>
      <c r="M202" s="260"/>
      <c r="N202" s="260"/>
      <c r="O202" s="260"/>
      <c r="P202" s="260"/>
      <c r="Q202" s="260"/>
      <c r="R202" s="260"/>
      <c r="S202" s="260"/>
      <c r="T202" s="260"/>
      <c r="U202" s="260"/>
      <c r="V202" s="260"/>
      <c r="W202" s="260"/>
      <c r="X202" s="260"/>
    </row>
    <row r="203" spans="1:24" ht="13.5">
      <c r="A203" s="263"/>
      <c r="B203" s="260"/>
      <c r="C203" s="260"/>
      <c r="E203" s="4"/>
      <c r="F203" s="260"/>
      <c r="G203" s="4"/>
      <c r="H203" s="260"/>
      <c r="I203" s="260"/>
      <c r="J203" s="260"/>
      <c r="K203" s="260"/>
      <c r="L203" s="260"/>
      <c r="M203" s="260"/>
      <c r="N203" s="260"/>
      <c r="O203" s="260"/>
      <c r="P203" s="260"/>
      <c r="Q203" s="260"/>
      <c r="R203" s="260"/>
      <c r="S203" s="260"/>
      <c r="T203" s="260"/>
      <c r="U203" s="260"/>
      <c r="V203" s="260"/>
      <c r="W203" s="260"/>
      <c r="X203" s="260"/>
    </row>
    <row r="204" spans="1:24" ht="13.5">
      <c r="A204" s="263"/>
      <c r="B204" s="260"/>
      <c r="C204" s="260"/>
      <c r="E204" s="4"/>
      <c r="F204" s="260"/>
      <c r="G204" s="4"/>
      <c r="H204" s="260"/>
      <c r="I204" s="260"/>
      <c r="J204" s="260"/>
      <c r="K204" s="260"/>
      <c r="L204" s="260"/>
      <c r="M204" s="260"/>
      <c r="N204" s="260"/>
      <c r="O204" s="260"/>
      <c r="P204" s="260"/>
      <c r="Q204" s="260"/>
      <c r="R204" s="260"/>
      <c r="S204" s="260"/>
      <c r="T204" s="260"/>
      <c r="U204" s="260"/>
      <c r="V204" s="260"/>
      <c r="W204" s="260"/>
      <c r="X204" s="260"/>
    </row>
    <row r="205" spans="1:24" ht="13.5">
      <c r="A205" s="263"/>
      <c r="B205" s="260"/>
      <c r="C205" s="260"/>
      <c r="E205" s="4"/>
      <c r="F205" s="260"/>
      <c r="G205" s="4"/>
      <c r="H205" s="260"/>
      <c r="I205" s="260"/>
      <c r="J205" s="260"/>
      <c r="K205" s="260"/>
      <c r="L205" s="260"/>
      <c r="M205" s="260"/>
      <c r="N205" s="260"/>
      <c r="O205" s="260"/>
      <c r="P205" s="260"/>
      <c r="Q205" s="260"/>
      <c r="R205" s="260"/>
      <c r="S205" s="260"/>
      <c r="T205" s="260"/>
      <c r="U205" s="260"/>
      <c r="V205" s="260"/>
      <c r="W205" s="260"/>
      <c r="X205" s="260"/>
    </row>
    <row r="206" spans="1:24" ht="13.5">
      <c r="A206" s="263"/>
      <c r="B206" s="260"/>
      <c r="C206" s="260"/>
      <c r="E206" s="4"/>
      <c r="F206" s="260"/>
      <c r="G206" s="4"/>
      <c r="H206" s="260"/>
      <c r="I206" s="260"/>
      <c r="J206" s="260"/>
      <c r="K206" s="260"/>
      <c r="L206" s="260"/>
      <c r="M206" s="260"/>
      <c r="N206" s="260"/>
      <c r="O206" s="260"/>
      <c r="P206" s="260"/>
      <c r="Q206" s="260"/>
      <c r="R206" s="260"/>
      <c r="S206" s="260"/>
      <c r="T206" s="260"/>
      <c r="U206" s="260"/>
      <c r="V206" s="260"/>
      <c r="W206" s="260"/>
      <c r="X206" s="260"/>
    </row>
    <row r="207" spans="1:24" ht="13.5">
      <c r="A207" s="263"/>
      <c r="B207" s="260"/>
      <c r="C207" s="260"/>
      <c r="E207" s="4"/>
      <c r="F207" s="260"/>
      <c r="G207" s="4"/>
      <c r="H207" s="260"/>
      <c r="I207" s="260"/>
      <c r="J207" s="260"/>
      <c r="K207" s="260"/>
      <c r="L207" s="260"/>
      <c r="M207" s="260"/>
      <c r="N207" s="260"/>
      <c r="O207" s="260"/>
      <c r="P207" s="260"/>
      <c r="Q207" s="260"/>
      <c r="R207" s="260"/>
      <c r="S207" s="260"/>
      <c r="T207" s="260"/>
      <c r="U207" s="260"/>
      <c r="V207" s="260"/>
      <c r="W207" s="260"/>
      <c r="X207" s="260"/>
    </row>
    <row r="208" spans="1:24" ht="13.5">
      <c r="A208" s="263"/>
      <c r="B208" s="260"/>
      <c r="C208" s="260"/>
      <c r="E208" s="4"/>
      <c r="F208" s="260"/>
      <c r="G208" s="4"/>
      <c r="H208" s="260"/>
      <c r="I208" s="260"/>
      <c r="J208" s="260"/>
      <c r="K208" s="260"/>
      <c r="L208" s="260"/>
      <c r="M208" s="260"/>
      <c r="N208" s="260"/>
      <c r="O208" s="260"/>
      <c r="P208" s="260"/>
      <c r="Q208" s="260"/>
      <c r="R208" s="260"/>
      <c r="S208" s="260"/>
      <c r="T208" s="260"/>
      <c r="U208" s="260"/>
      <c r="V208" s="260"/>
      <c r="W208" s="260"/>
      <c r="X208" s="260"/>
    </row>
    <row r="209" spans="1:24" ht="13.5">
      <c r="A209" s="263"/>
      <c r="B209" s="260"/>
      <c r="C209" s="260"/>
      <c r="E209" s="4"/>
      <c r="F209" s="260"/>
      <c r="G209" s="4"/>
      <c r="H209" s="260"/>
      <c r="I209" s="260"/>
      <c r="J209" s="260"/>
      <c r="K209" s="260"/>
      <c r="L209" s="260"/>
      <c r="M209" s="260"/>
      <c r="N209" s="260"/>
      <c r="O209" s="260"/>
      <c r="P209" s="260"/>
      <c r="Q209" s="260"/>
      <c r="R209" s="260"/>
      <c r="S209" s="260"/>
      <c r="T209" s="260"/>
      <c r="U209" s="260"/>
      <c r="V209" s="260"/>
      <c r="W209" s="260"/>
      <c r="X209" s="260"/>
    </row>
    <row r="210" spans="1:24" ht="13.5">
      <c r="A210" s="263"/>
      <c r="B210" s="260"/>
      <c r="C210" s="260"/>
      <c r="E210" s="4"/>
      <c r="F210" s="260"/>
      <c r="G210" s="4"/>
      <c r="H210" s="260"/>
      <c r="I210" s="260"/>
      <c r="J210" s="260"/>
      <c r="K210" s="260"/>
      <c r="L210" s="260"/>
      <c r="M210" s="260"/>
      <c r="N210" s="260"/>
      <c r="O210" s="260"/>
      <c r="P210" s="260"/>
      <c r="Q210" s="260"/>
      <c r="R210" s="260"/>
      <c r="S210" s="260"/>
      <c r="T210" s="260"/>
      <c r="U210" s="260"/>
      <c r="V210" s="260"/>
      <c r="W210" s="260"/>
      <c r="X210" s="260"/>
    </row>
    <row r="211" spans="1:24" ht="13.5">
      <c r="A211" s="263"/>
      <c r="B211" s="260"/>
      <c r="C211" s="260"/>
      <c r="E211" s="4"/>
      <c r="F211" s="260"/>
      <c r="G211" s="4"/>
      <c r="H211" s="260"/>
      <c r="I211" s="260"/>
      <c r="J211" s="260"/>
      <c r="K211" s="260"/>
      <c r="L211" s="260"/>
      <c r="M211" s="260"/>
      <c r="N211" s="260"/>
      <c r="O211" s="260"/>
      <c r="P211" s="260"/>
      <c r="Q211" s="260"/>
      <c r="R211" s="260"/>
      <c r="S211" s="260"/>
      <c r="T211" s="260"/>
      <c r="U211" s="260"/>
      <c r="V211" s="260"/>
      <c r="W211" s="260"/>
      <c r="X211" s="260"/>
    </row>
    <row r="212" spans="1:24" ht="13.5">
      <c r="A212" s="263"/>
      <c r="B212" s="260"/>
      <c r="C212" s="260"/>
      <c r="E212" s="4"/>
      <c r="F212" s="260"/>
      <c r="G212" s="4"/>
      <c r="H212" s="260"/>
      <c r="I212" s="260"/>
      <c r="J212" s="260"/>
      <c r="K212" s="260"/>
      <c r="L212" s="260"/>
      <c r="M212" s="260"/>
      <c r="N212" s="260"/>
      <c r="O212" s="260"/>
      <c r="P212" s="260"/>
      <c r="Q212" s="260"/>
      <c r="R212" s="260"/>
      <c r="S212" s="260"/>
      <c r="T212" s="260"/>
      <c r="U212" s="260"/>
      <c r="V212" s="260"/>
      <c r="W212" s="260"/>
      <c r="X212" s="260"/>
    </row>
    <row r="213" spans="1:24" ht="13.5">
      <c r="A213" s="263"/>
      <c r="B213" s="260"/>
      <c r="C213" s="260"/>
      <c r="E213" s="4"/>
      <c r="F213" s="260"/>
      <c r="G213" s="4"/>
      <c r="H213" s="260"/>
      <c r="I213" s="260"/>
      <c r="J213" s="260"/>
      <c r="K213" s="260"/>
      <c r="L213" s="260"/>
      <c r="M213" s="260"/>
      <c r="N213" s="260"/>
      <c r="O213" s="260"/>
      <c r="P213" s="260"/>
      <c r="Q213" s="260"/>
      <c r="R213" s="260"/>
      <c r="S213" s="260"/>
      <c r="T213" s="260"/>
      <c r="U213" s="260"/>
      <c r="V213" s="260"/>
      <c r="W213" s="260"/>
      <c r="X213" s="260"/>
    </row>
    <row r="214" spans="1:24" ht="13.5">
      <c r="A214" s="263"/>
      <c r="B214" s="260"/>
      <c r="C214" s="260"/>
      <c r="E214" s="4"/>
      <c r="F214" s="260"/>
      <c r="G214" s="4"/>
      <c r="H214" s="260"/>
      <c r="I214" s="260"/>
      <c r="J214" s="260"/>
      <c r="K214" s="260"/>
      <c r="L214" s="260"/>
      <c r="M214" s="260"/>
      <c r="N214" s="260"/>
      <c r="O214" s="260"/>
      <c r="P214" s="260"/>
      <c r="Q214" s="260"/>
      <c r="R214" s="260"/>
      <c r="S214" s="260"/>
      <c r="T214" s="260"/>
      <c r="U214" s="260"/>
      <c r="V214" s="260"/>
      <c r="W214" s="260"/>
      <c r="X214" s="260"/>
    </row>
    <row r="215" spans="1:24" ht="13.5">
      <c r="A215" s="263"/>
      <c r="B215" s="260"/>
      <c r="C215" s="260"/>
      <c r="E215" s="4"/>
      <c r="F215" s="260"/>
      <c r="G215" s="4"/>
      <c r="H215" s="260"/>
      <c r="I215" s="260"/>
      <c r="J215" s="260"/>
      <c r="K215" s="260"/>
      <c r="L215" s="260"/>
      <c r="M215" s="260"/>
      <c r="N215" s="260"/>
      <c r="O215" s="260"/>
      <c r="P215" s="260"/>
      <c r="Q215" s="260"/>
      <c r="R215" s="260"/>
      <c r="S215" s="260"/>
      <c r="T215" s="260"/>
      <c r="U215" s="260"/>
      <c r="V215" s="260"/>
      <c r="W215" s="260"/>
      <c r="X215" s="260"/>
    </row>
    <row r="216" spans="1:24" ht="13.5">
      <c r="A216" s="263"/>
      <c r="B216" s="260"/>
      <c r="C216" s="260"/>
      <c r="E216" s="4"/>
      <c r="F216" s="260"/>
      <c r="G216" s="4"/>
      <c r="H216" s="260"/>
      <c r="I216" s="260"/>
      <c r="J216" s="260"/>
      <c r="K216" s="260"/>
      <c r="L216" s="260"/>
      <c r="M216" s="260"/>
      <c r="N216" s="260"/>
      <c r="O216" s="260"/>
      <c r="P216" s="260"/>
      <c r="Q216" s="260"/>
      <c r="R216" s="260"/>
      <c r="S216" s="260"/>
      <c r="T216" s="260"/>
      <c r="U216" s="260"/>
      <c r="V216" s="260"/>
      <c r="W216" s="260"/>
      <c r="X216" s="260"/>
    </row>
    <row r="217" spans="1:24" ht="13.5">
      <c r="A217" s="263"/>
      <c r="B217" s="260"/>
      <c r="C217" s="260"/>
      <c r="E217" s="4"/>
      <c r="F217" s="260"/>
      <c r="G217" s="4"/>
      <c r="H217" s="260"/>
      <c r="I217" s="260"/>
      <c r="J217" s="260"/>
      <c r="K217" s="260"/>
      <c r="L217" s="260"/>
      <c r="M217" s="260"/>
      <c r="N217" s="260"/>
      <c r="O217" s="260"/>
      <c r="P217" s="260"/>
      <c r="Q217" s="260"/>
      <c r="R217" s="260"/>
      <c r="S217" s="260"/>
      <c r="T217" s="260"/>
      <c r="U217" s="260"/>
      <c r="V217" s="260"/>
      <c r="W217" s="260"/>
      <c r="X217" s="260"/>
    </row>
    <row r="218" spans="1:24" ht="13.5">
      <c r="A218" s="263"/>
      <c r="B218" s="260"/>
      <c r="C218" s="260"/>
      <c r="E218" s="4"/>
      <c r="F218" s="260"/>
      <c r="G218" s="4"/>
      <c r="H218" s="260"/>
      <c r="I218" s="260"/>
      <c r="J218" s="260"/>
      <c r="K218" s="260"/>
      <c r="L218" s="260"/>
      <c r="M218" s="260"/>
      <c r="N218" s="260"/>
      <c r="O218" s="260"/>
      <c r="P218" s="260"/>
      <c r="Q218" s="260"/>
      <c r="R218" s="260"/>
      <c r="S218" s="260"/>
      <c r="T218" s="260"/>
      <c r="U218" s="260"/>
      <c r="V218" s="260"/>
      <c r="W218" s="260"/>
      <c r="X218" s="260"/>
    </row>
    <row r="219" spans="1:24" ht="13.5">
      <c r="A219" s="263"/>
      <c r="B219" s="260"/>
      <c r="C219" s="260"/>
      <c r="E219" s="4"/>
      <c r="F219" s="260"/>
      <c r="G219" s="4"/>
      <c r="H219" s="260"/>
      <c r="I219" s="260"/>
      <c r="J219" s="260"/>
      <c r="K219" s="260"/>
      <c r="L219" s="260"/>
      <c r="M219" s="260"/>
      <c r="N219" s="260"/>
      <c r="O219" s="260"/>
      <c r="P219" s="260"/>
      <c r="Q219" s="260"/>
      <c r="R219" s="260"/>
      <c r="S219" s="260"/>
      <c r="T219" s="260"/>
      <c r="U219" s="260"/>
      <c r="V219" s="260"/>
      <c r="W219" s="260"/>
      <c r="X219" s="260"/>
    </row>
    <row r="220" spans="1:24" ht="13.5">
      <c r="A220" s="263"/>
      <c r="B220" s="260"/>
      <c r="C220" s="260"/>
      <c r="E220" s="4"/>
      <c r="F220" s="260"/>
      <c r="G220" s="4"/>
      <c r="H220" s="260"/>
      <c r="I220" s="260"/>
      <c r="J220" s="260"/>
      <c r="K220" s="260"/>
      <c r="L220" s="260"/>
      <c r="M220" s="260"/>
      <c r="N220" s="260"/>
      <c r="O220" s="260"/>
      <c r="P220" s="260"/>
      <c r="Q220" s="260"/>
      <c r="R220" s="260"/>
      <c r="S220" s="260"/>
      <c r="T220" s="260"/>
      <c r="U220" s="260"/>
      <c r="V220" s="260"/>
      <c r="W220" s="260"/>
      <c r="X220" s="260"/>
    </row>
    <row r="221" spans="1:24" ht="13.5">
      <c r="A221" s="263"/>
      <c r="B221" s="260"/>
      <c r="C221" s="260"/>
      <c r="E221" s="4"/>
      <c r="F221" s="260"/>
      <c r="G221" s="4"/>
      <c r="H221" s="260"/>
      <c r="I221" s="260"/>
      <c r="J221" s="260"/>
      <c r="K221" s="260"/>
      <c r="L221" s="260"/>
      <c r="M221" s="260"/>
      <c r="N221" s="260"/>
      <c r="O221" s="260"/>
      <c r="P221" s="260"/>
      <c r="Q221" s="260"/>
      <c r="R221" s="260"/>
      <c r="S221" s="260"/>
      <c r="T221" s="260"/>
      <c r="U221" s="260"/>
      <c r="V221" s="260"/>
      <c r="W221" s="260"/>
      <c r="X221" s="260"/>
    </row>
    <row r="222" spans="1:24" ht="13.5">
      <c r="A222" s="263"/>
      <c r="B222" s="260"/>
      <c r="C222" s="260"/>
      <c r="E222" s="4"/>
      <c r="F222" s="260"/>
      <c r="G222" s="4"/>
      <c r="H222" s="260"/>
      <c r="I222" s="260"/>
      <c r="J222" s="260"/>
      <c r="K222" s="260"/>
      <c r="L222" s="260"/>
      <c r="M222" s="260"/>
      <c r="N222" s="260"/>
      <c r="O222" s="260"/>
      <c r="P222" s="260"/>
      <c r="Q222" s="260"/>
      <c r="R222" s="260"/>
      <c r="S222" s="260"/>
      <c r="T222" s="260"/>
      <c r="U222" s="260"/>
      <c r="V222" s="260"/>
      <c r="W222" s="260"/>
      <c r="X222" s="260"/>
    </row>
    <row r="223" spans="1:24" ht="13.5">
      <c r="A223" s="263"/>
      <c r="B223" s="260"/>
      <c r="C223" s="260"/>
      <c r="E223" s="4"/>
      <c r="F223" s="260"/>
      <c r="G223" s="4"/>
      <c r="H223" s="260"/>
      <c r="I223" s="260"/>
      <c r="J223" s="260"/>
      <c r="K223" s="260"/>
      <c r="L223" s="260"/>
      <c r="M223" s="260"/>
      <c r="N223" s="260"/>
      <c r="O223" s="260"/>
      <c r="P223" s="260"/>
      <c r="Q223" s="260"/>
      <c r="R223" s="260"/>
      <c r="S223" s="260"/>
      <c r="T223" s="260"/>
      <c r="U223" s="260"/>
      <c r="V223" s="260"/>
      <c r="W223" s="260"/>
      <c r="X223" s="260"/>
    </row>
    <row r="224" spans="1:24" ht="13.5">
      <c r="A224" s="263"/>
      <c r="B224" s="260"/>
      <c r="C224" s="260"/>
      <c r="E224" s="4"/>
      <c r="F224" s="260"/>
      <c r="G224" s="4"/>
      <c r="H224" s="260"/>
      <c r="I224" s="260"/>
      <c r="J224" s="260"/>
      <c r="K224" s="260"/>
      <c r="L224" s="260"/>
      <c r="M224" s="260"/>
      <c r="N224" s="260"/>
      <c r="O224" s="260"/>
      <c r="P224" s="260"/>
      <c r="Q224" s="260"/>
      <c r="R224" s="260"/>
      <c r="S224" s="260"/>
      <c r="T224" s="260"/>
      <c r="U224" s="260"/>
      <c r="V224" s="260"/>
      <c r="W224" s="260"/>
      <c r="X224" s="260"/>
    </row>
    <row r="225" spans="1:24" ht="13.5">
      <c r="A225" s="263"/>
      <c r="B225" s="260"/>
      <c r="C225" s="260"/>
      <c r="E225" s="4"/>
      <c r="F225" s="260"/>
      <c r="G225" s="4"/>
      <c r="H225" s="260"/>
      <c r="I225" s="260"/>
      <c r="J225" s="260"/>
      <c r="K225" s="260"/>
      <c r="L225" s="260"/>
      <c r="M225" s="260"/>
      <c r="N225" s="260"/>
      <c r="O225" s="260"/>
      <c r="P225" s="260"/>
      <c r="Q225" s="260"/>
      <c r="R225" s="260"/>
      <c r="S225" s="260"/>
      <c r="T225" s="260"/>
      <c r="U225" s="260"/>
      <c r="V225" s="260"/>
      <c r="W225" s="260"/>
      <c r="X225" s="260"/>
    </row>
    <row r="226" spans="1:24" ht="13.5">
      <c r="A226" s="263"/>
      <c r="B226" s="260"/>
      <c r="C226" s="260"/>
      <c r="E226" s="4"/>
      <c r="F226" s="260"/>
      <c r="G226" s="4"/>
      <c r="H226" s="260"/>
      <c r="I226" s="260"/>
      <c r="J226" s="260"/>
      <c r="K226" s="260"/>
      <c r="L226" s="260"/>
      <c r="M226" s="260"/>
      <c r="N226" s="260"/>
      <c r="O226" s="260"/>
      <c r="P226" s="260"/>
      <c r="Q226" s="260"/>
      <c r="R226" s="260"/>
      <c r="S226" s="260"/>
      <c r="T226" s="260"/>
      <c r="U226" s="260"/>
      <c r="V226" s="260"/>
      <c r="W226" s="260"/>
      <c r="X226" s="260"/>
    </row>
    <row r="227" spans="1:24" ht="13.5">
      <c r="A227" s="263"/>
      <c r="B227" s="260"/>
      <c r="C227" s="260"/>
      <c r="E227" s="4"/>
      <c r="F227" s="260"/>
      <c r="G227" s="4"/>
      <c r="H227" s="260"/>
      <c r="I227" s="260"/>
      <c r="J227" s="260"/>
      <c r="K227" s="260"/>
      <c r="L227" s="260"/>
      <c r="M227" s="260"/>
      <c r="N227" s="260"/>
      <c r="O227" s="260"/>
      <c r="P227" s="260"/>
      <c r="Q227" s="260"/>
      <c r="R227" s="260"/>
      <c r="S227" s="260"/>
      <c r="T227" s="260"/>
      <c r="U227" s="260"/>
      <c r="V227" s="260"/>
      <c r="W227" s="260"/>
      <c r="X227" s="260"/>
    </row>
    <row r="228" spans="1:24" ht="13.5">
      <c r="A228" s="263"/>
      <c r="B228" s="260"/>
      <c r="C228" s="260"/>
      <c r="E228" s="4"/>
      <c r="F228" s="260"/>
      <c r="G228" s="4"/>
      <c r="H228" s="260"/>
      <c r="I228" s="260"/>
      <c r="J228" s="260"/>
      <c r="K228" s="260"/>
      <c r="L228" s="260"/>
      <c r="M228" s="260"/>
      <c r="N228" s="260"/>
      <c r="O228" s="260"/>
      <c r="P228" s="260"/>
      <c r="Q228" s="260"/>
      <c r="R228" s="260"/>
      <c r="S228" s="260"/>
      <c r="T228" s="260"/>
      <c r="U228" s="260"/>
      <c r="V228" s="260"/>
      <c r="W228" s="260"/>
      <c r="X228" s="260"/>
    </row>
    <row r="229" spans="1:24" ht="13.5">
      <c r="A229" s="263"/>
      <c r="B229" s="260"/>
      <c r="C229" s="260"/>
      <c r="E229" s="4"/>
      <c r="F229" s="260"/>
      <c r="G229" s="4"/>
      <c r="H229" s="260"/>
      <c r="I229" s="260"/>
      <c r="J229" s="260"/>
      <c r="K229" s="260"/>
      <c r="L229" s="260"/>
      <c r="M229" s="260"/>
      <c r="N229" s="260"/>
      <c r="O229" s="260"/>
      <c r="P229" s="260"/>
      <c r="Q229" s="260"/>
      <c r="R229" s="260"/>
      <c r="S229" s="260"/>
      <c r="T229" s="260"/>
      <c r="U229" s="260"/>
      <c r="V229" s="260"/>
      <c r="W229" s="260"/>
      <c r="X229" s="260"/>
    </row>
    <row r="230" spans="1:24" ht="13.5">
      <c r="A230" s="263"/>
      <c r="B230" s="260"/>
      <c r="C230" s="260"/>
      <c r="E230" s="4"/>
      <c r="F230" s="260"/>
      <c r="G230" s="4"/>
      <c r="H230" s="260"/>
      <c r="I230" s="260"/>
      <c r="J230" s="260"/>
      <c r="K230" s="260"/>
      <c r="L230" s="260"/>
      <c r="M230" s="260"/>
      <c r="N230" s="260"/>
      <c r="O230" s="260"/>
      <c r="P230" s="260"/>
      <c r="Q230" s="260"/>
      <c r="R230" s="260"/>
      <c r="S230" s="260"/>
      <c r="T230" s="260"/>
      <c r="U230" s="260"/>
      <c r="V230" s="260"/>
      <c r="W230" s="260"/>
      <c r="X230" s="260"/>
    </row>
    <row r="231" spans="1:24" ht="13.5">
      <c r="A231" s="263"/>
      <c r="B231" s="260"/>
      <c r="C231" s="260"/>
      <c r="E231" s="4"/>
      <c r="F231" s="260"/>
      <c r="G231" s="4"/>
      <c r="H231" s="260"/>
      <c r="I231" s="260"/>
      <c r="J231" s="260"/>
      <c r="K231" s="260"/>
      <c r="L231" s="260"/>
      <c r="M231" s="260"/>
      <c r="N231" s="260"/>
      <c r="O231" s="260"/>
      <c r="P231" s="260"/>
      <c r="Q231" s="260"/>
      <c r="R231" s="260"/>
      <c r="S231" s="260"/>
      <c r="T231" s="260"/>
      <c r="U231" s="260"/>
      <c r="V231" s="260"/>
      <c r="W231" s="260"/>
      <c r="X231" s="260"/>
    </row>
    <row r="232" spans="1:24" ht="13.5">
      <c r="A232" s="263"/>
      <c r="B232" s="260"/>
      <c r="C232" s="260"/>
      <c r="E232" s="4"/>
      <c r="F232" s="260"/>
      <c r="G232" s="4"/>
      <c r="H232" s="260"/>
      <c r="I232" s="260"/>
      <c r="J232" s="260"/>
      <c r="K232" s="260"/>
      <c r="L232" s="260"/>
      <c r="M232" s="260"/>
      <c r="N232" s="260"/>
      <c r="O232" s="260"/>
      <c r="P232" s="260"/>
      <c r="Q232" s="260"/>
      <c r="R232" s="260"/>
      <c r="S232" s="260"/>
      <c r="T232" s="260"/>
      <c r="U232" s="260"/>
      <c r="V232" s="260"/>
      <c r="W232" s="260"/>
      <c r="X232" s="260"/>
    </row>
    <row r="233" spans="1:24" ht="13.5">
      <c r="A233" s="263"/>
      <c r="B233" s="260"/>
      <c r="C233" s="260"/>
      <c r="E233" s="4"/>
      <c r="F233" s="260"/>
      <c r="G233" s="4"/>
      <c r="H233" s="260"/>
      <c r="I233" s="260"/>
      <c r="J233" s="260"/>
      <c r="K233" s="260"/>
      <c r="L233" s="260"/>
      <c r="M233" s="260"/>
      <c r="N233" s="260"/>
      <c r="O233" s="260"/>
      <c r="P233" s="260"/>
      <c r="Q233" s="260"/>
      <c r="R233" s="260"/>
      <c r="S233" s="260"/>
      <c r="T233" s="260"/>
      <c r="U233" s="260"/>
      <c r="V233" s="260"/>
      <c r="W233" s="260"/>
      <c r="X233" s="260"/>
    </row>
    <row r="234" spans="1:24" ht="13.5">
      <c r="A234" s="263"/>
      <c r="B234" s="260"/>
      <c r="C234" s="260"/>
      <c r="E234" s="4"/>
      <c r="F234" s="260"/>
      <c r="G234" s="4"/>
      <c r="H234" s="260"/>
      <c r="I234" s="260"/>
      <c r="J234" s="260"/>
      <c r="K234" s="260"/>
      <c r="L234" s="260"/>
      <c r="M234" s="260"/>
      <c r="N234" s="260"/>
      <c r="O234" s="260"/>
      <c r="P234" s="260"/>
      <c r="Q234" s="260"/>
      <c r="R234" s="260"/>
      <c r="S234" s="260"/>
      <c r="T234" s="260"/>
      <c r="U234" s="260"/>
      <c r="V234" s="260"/>
      <c r="W234" s="260"/>
      <c r="X234" s="260"/>
    </row>
    <row r="235" spans="1:24" ht="13.5">
      <c r="A235" s="263"/>
      <c r="B235" s="260"/>
      <c r="C235" s="260"/>
      <c r="E235" s="4"/>
      <c r="F235" s="260"/>
      <c r="G235" s="4"/>
      <c r="H235" s="260"/>
      <c r="I235" s="260"/>
      <c r="J235" s="260"/>
      <c r="K235" s="260"/>
      <c r="L235" s="260"/>
      <c r="M235" s="260"/>
      <c r="N235" s="260"/>
      <c r="O235" s="260"/>
      <c r="P235" s="260"/>
      <c r="Q235" s="260"/>
      <c r="R235" s="260"/>
      <c r="S235" s="260"/>
      <c r="T235" s="260"/>
      <c r="U235" s="260"/>
      <c r="V235" s="260"/>
      <c r="W235" s="260"/>
      <c r="X235" s="260"/>
    </row>
    <row r="236" spans="1:24" ht="13.5">
      <c r="A236" s="263"/>
      <c r="B236" s="260"/>
      <c r="C236" s="260"/>
      <c r="E236" s="4"/>
      <c r="F236" s="260"/>
      <c r="G236" s="4"/>
      <c r="H236" s="260"/>
      <c r="I236" s="260"/>
      <c r="J236" s="260"/>
      <c r="K236" s="260"/>
      <c r="L236" s="260"/>
      <c r="M236" s="260"/>
      <c r="N236" s="260"/>
      <c r="O236" s="260"/>
      <c r="P236" s="260"/>
      <c r="Q236" s="260"/>
      <c r="R236" s="260"/>
      <c r="S236" s="260"/>
      <c r="T236" s="260"/>
      <c r="U236" s="260"/>
      <c r="V236" s="260"/>
      <c r="W236" s="260"/>
      <c r="X236" s="260"/>
    </row>
    <row r="237" spans="1:24" ht="13.5">
      <c r="A237" s="263"/>
      <c r="B237" s="260"/>
      <c r="C237" s="260"/>
      <c r="E237" s="4"/>
      <c r="F237" s="260"/>
      <c r="G237" s="4"/>
      <c r="H237" s="260"/>
      <c r="I237" s="260"/>
      <c r="J237" s="260"/>
      <c r="K237" s="260"/>
      <c r="L237" s="260"/>
      <c r="M237" s="260"/>
      <c r="N237" s="260"/>
      <c r="O237" s="260"/>
      <c r="P237" s="260"/>
      <c r="Q237" s="260"/>
      <c r="R237" s="260"/>
      <c r="S237" s="260"/>
      <c r="T237" s="260"/>
      <c r="U237" s="260"/>
      <c r="V237" s="260"/>
      <c r="W237" s="260"/>
      <c r="X237" s="260"/>
    </row>
    <row r="238" spans="1:24" ht="13.5">
      <c r="A238" s="263"/>
      <c r="B238" s="260"/>
      <c r="C238" s="260"/>
      <c r="E238" s="4"/>
      <c r="F238" s="260"/>
      <c r="G238" s="4"/>
      <c r="H238" s="260"/>
      <c r="I238" s="260"/>
      <c r="J238" s="260"/>
      <c r="K238" s="260"/>
      <c r="L238" s="260"/>
      <c r="M238" s="260"/>
      <c r="N238" s="260"/>
      <c r="O238" s="260"/>
      <c r="P238" s="260"/>
      <c r="Q238" s="260"/>
      <c r="R238" s="260"/>
      <c r="S238" s="260"/>
      <c r="T238" s="260"/>
      <c r="U238" s="260"/>
      <c r="V238" s="260"/>
      <c r="W238" s="260"/>
      <c r="X238" s="260"/>
    </row>
    <row r="239" spans="1:24" ht="13.5">
      <c r="A239" s="263"/>
      <c r="B239" s="260"/>
      <c r="C239" s="260"/>
      <c r="E239" s="4"/>
      <c r="F239" s="260"/>
      <c r="G239" s="4"/>
      <c r="H239" s="260"/>
      <c r="I239" s="260"/>
      <c r="J239" s="260"/>
      <c r="K239" s="260"/>
      <c r="L239" s="260"/>
      <c r="M239" s="260"/>
      <c r="N239" s="260"/>
      <c r="O239" s="260"/>
      <c r="P239" s="260"/>
      <c r="Q239" s="260"/>
      <c r="R239" s="260"/>
      <c r="S239" s="260"/>
      <c r="T239" s="260"/>
      <c r="U239" s="260"/>
      <c r="V239" s="260"/>
      <c r="W239" s="260"/>
      <c r="X239" s="260"/>
    </row>
    <row r="240" spans="1:24" ht="13.5">
      <c r="A240" s="263"/>
      <c r="B240" s="260"/>
      <c r="C240" s="260"/>
      <c r="E240" s="4"/>
      <c r="F240" s="260"/>
      <c r="G240" s="4"/>
      <c r="H240" s="260"/>
      <c r="I240" s="260"/>
      <c r="J240" s="260"/>
      <c r="K240" s="260"/>
      <c r="L240" s="260"/>
      <c r="M240" s="260"/>
      <c r="N240" s="260"/>
      <c r="O240" s="260"/>
      <c r="P240" s="260"/>
      <c r="Q240" s="260"/>
      <c r="R240" s="260"/>
      <c r="S240" s="260"/>
      <c r="T240" s="260"/>
      <c r="U240" s="260"/>
      <c r="V240" s="260"/>
      <c r="W240" s="260"/>
      <c r="X240" s="260"/>
    </row>
    <row r="241" spans="1:24" ht="13.5">
      <c r="A241" s="263"/>
      <c r="B241" s="260"/>
      <c r="C241" s="260"/>
      <c r="E241" s="4"/>
      <c r="F241" s="260"/>
      <c r="G241" s="4"/>
      <c r="H241" s="260"/>
      <c r="I241" s="260"/>
      <c r="J241" s="260"/>
      <c r="K241" s="260"/>
      <c r="L241" s="260"/>
      <c r="M241" s="260"/>
      <c r="N241" s="260"/>
      <c r="O241" s="260"/>
      <c r="P241" s="260"/>
      <c r="Q241" s="260"/>
      <c r="R241" s="260"/>
      <c r="S241" s="260"/>
      <c r="T241" s="260"/>
      <c r="U241" s="260"/>
      <c r="V241" s="260"/>
      <c r="W241" s="260"/>
      <c r="X241" s="260"/>
    </row>
    <row r="242" spans="1:24" ht="13.5">
      <c r="A242" s="263"/>
      <c r="B242" s="260"/>
      <c r="C242" s="260"/>
      <c r="E242" s="4"/>
      <c r="F242" s="260"/>
      <c r="G242" s="4"/>
      <c r="H242" s="260"/>
      <c r="I242" s="260"/>
      <c r="J242" s="260"/>
      <c r="K242" s="260"/>
      <c r="L242" s="260"/>
      <c r="M242" s="260"/>
      <c r="N242" s="260"/>
      <c r="O242" s="260"/>
      <c r="P242" s="260"/>
      <c r="Q242" s="260"/>
      <c r="R242" s="260"/>
      <c r="S242" s="260"/>
      <c r="T242" s="260"/>
      <c r="U242" s="260"/>
      <c r="V242" s="260"/>
      <c r="W242" s="260"/>
      <c r="X242" s="260"/>
    </row>
    <row r="243" spans="1:24" ht="13.5">
      <c r="A243" s="263"/>
      <c r="B243" s="260"/>
      <c r="C243" s="260"/>
      <c r="E243" s="4"/>
      <c r="F243" s="260"/>
      <c r="G243" s="4"/>
      <c r="H243" s="260"/>
      <c r="I243" s="260"/>
      <c r="J243" s="260"/>
      <c r="K243" s="260"/>
      <c r="L243" s="260"/>
      <c r="M243" s="260"/>
      <c r="N243" s="260"/>
      <c r="O243" s="260"/>
      <c r="P243" s="260"/>
      <c r="Q243" s="260"/>
      <c r="R243" s="260"/>
      <c r="S243" s="260"/>
      <c r="T243" s="260"/>
      <c r="U243" s="260"/>
      <c r="V243" s="260"/>
      <c r="W243" s="260"/>
      <c r="X243" s="260"/>
    </row>
    <row r="244" spans="1:24" ht="13.5">
      <c r="A244" s="263"/>
      <c r="B244" s="260"/>
      <c r="C244" s="260"/>
      <c r="E244" s="4"/>
      <c r="F244" s="260"/>
      <c r="G244" s="4"/>
      <c r="H244" s="260"/>
      <c r="I244" s="260"/>
      <c r="J244" s="260"/>
      <c r="K244" s="260"/>
      <c r="L244" s="260"/>
      <c r="M244" s="260"/>
      <c r="N244" s="260"/>
      <c r="O244" s="260"/>
      <c r="P244" s="260"/>
      <c r="Q244" s="260"/>
      <c r="R244" s="260"/>
      <c r="S244" s="260"/>
      <c r="T244" s="260"/>
      <c r="U244" s="260"/>
      <c r="V244" s="260"/>
      <c r="W244" s="260"/>
      <c r="X244" s="260"/>
    </row>
    <row r="245" spans="1:24" ht="13.5">
      <c r="A245" s="263"/>
      <c r="B245" s="260"/>
      <c r="C245" s="260"/>
      <c r="E245" s="4"/>
      <c r="F245" s="260"/>
      <c r="G245" s="4"/>
      <c r="H245" s="260"/>
      <c r="I245" s="260"/>
      <c r="J245" s="260"/>
      <c r="K245" s="260"/>
      <c r="L245" s="260"/>
      <c r="M245" s="260"/>
      <c r="N245" s="260"/>
      <c r="O245" s="260"/>
      <c r="P245" s="260"/>
      <c r="Q245" s="260"/>
      <c r="R245" s="260"/>
      <c r="S245" s="260"/>
      <c r="T245" s="260"/>
      <c r="U245" s="260"/>
      <c r="V245" s="260"/>
      <c r="W245" s="260"/>
      <c r="X245" s="260"/>
    </row>
    <row r="246" spans="1:24" ht="13.5">
      <c r="A246" s="263"/>
      <c r="B246" s="260"/>
      <c r="C246" s="260"/>
      <c r="E246" s="4"/>
      <c r="F246" s="260"/>
      <c r="G246" s="4"/>
      <c r="H246" s="260"/>
      <c r="I246" s="260"/>
      <c r="J246" s="260"/>
      <c r="K246" s="260"/>
      <c r="L246" s="260"/>
      <c r="M246" s="260"/>
      <c r="N246" s="260"/>
      <c r="O246" s="260"/>
      <c r="P246" s="260"/>
      <c r="Q246" s="260"/>
      <c r="R246" s="260"/>
      <c r="S246" s="260"/>
      <c r="T246" s="260"/>
      <c r="U246" s="260"/>
      <c r="V246" s="260"/>
      <c r="W246" s="260"/>
      <c r="X246" s="260"/>
    </row>
    <row r="247" spans="1:24" ht="13.5">
      <c r="A247" s="263"/>
      <c r="B247" s="260"/>
      <c r="C247" s="260"/>
      <c r="E247" s="4"/>
      <c r="F247" s="260"/>
      <c r="G247" s="4"/>
      <c r="H247" s="260"/>
      <c r="I247" s="260"/>
      <c r="J247" s="260"/>
      <c r="K247" s="260"/>
      <c r="L247" s="260"/>
      <c r="M247" s="260"/>
      <c r="N247" s="260"/>
      <c r="O247" s="260"/>
      <c r="P247" s="260"/>
      <c r="Q247" s="260"/>
      <c r="R247" s="260"/>
      <c r="S247" s="260"/>
      <c r="T247" s="260"/>
      <c r="U247" s="260"/>
      <c r="V247" s="260"/>
      <c r="W247" s="260"/>
      <c r="X247" s="260"/>
    </row>
    <row r="248" spans="1:24" ht="13.5">
      <c r="A248" s="263"/>
      <c r="B248" s="260"/>
      <c r="C248" s="260"/>
      <c r="E248" s="4"/>
      <c r="F248" s="260"/>
      <c r="G248" s="4"/>
      <c r="H248" s="260"/>
      <c r="I248" s="260"/>
      <c r="J248" s="260"/>
      <c r="K248" s="260"/>
      <c r="L248" s="260"/>
      <c r="M248" s="260"/>
      <c r="N248" s="260"/>
      <c r="O248" s="260"/>
      <c r="P248" s="260"/>
      <c r="Q248" s="260"/>
      <c r="R248" s="260"/>
      <c r="S248" s="260"/>
      <c r="T248" s="260"/>
      <c r="U248" s="260"/>
      <c r="V248" s="260"/>
      <c r="W248" s="260"/>
      <c r="X248" s="260"/>
    </row>
    <row r="249" spans="1:24" ht="13.5">
      <c r="A249" s="263"/>
      <c r="B249" s="260"/>
      <c r="C249" s="260"/>
      <c r="E249" s="4"/>
      <c r="F249" s="260"/>
      <c r="G249" s="4"/>
      <c r="H249" s="260"/>
      <c r="I249" s="260"/>
      <c r="J249" s="260"/>
      <c r="K249" s="260"/>
      <c r="L249" s="260"/>
      <c r="M249" s="260"/>
      <c r="N249" s="260"/>
      <c r="O249" s="260"/>
      <c r="P249" s="260"/>
      <c r="Q249" s="260"/>
      <c r="R249" s="260"/>
      <c r="S249" s="260"/>
      <c r="T249" s="260"/>
      <c r="U249" s="260"/>
      <c r="V249" s="260"/>
      <c r="W249" s="260"/>
      <c r="X249" s="260"/>
    </row>
    <row r="250" spans="1:24" ht="13.5">
      <c r="A250" s="263"/>
      <c r="B250" s="260"/>
      <c r="C250" s="260"/>
      <c r="E250" s="4"/>
      <c r="F250" s="260"/>
      <c r="G250" s="4"/>
      <c r="H250" s="260"/>
      <c r="I250" s="260"/>
      <c r="J250" s="260"/>
      <c r="K250" s="260"/>
      <c r="L250" s="260"/>
      <c r="M250" s="260"/>
      <c r="N250" s="260"/>
      <c r="O250" s="260"/>
      <c r="P250" s="260"/>
      <c r="Q250" s="260"/>
      <c r="R250" s="260"/>
      <c r="S250" s="260"/>
      <c r="T250" s="260"/>
      <c r="U250" s="260"/>
      <c r="V250" s="260"/>
      <c r="W250" s="260"/>
      <c r="X250" s="260"/>
    </row>
    <row r="251" spans="1:24" ht="13.5">
      <c r="A251" s="263"/>
      <c r="B251" s="260"/>
      <c r="C251" s="260"/>
      <c r="E251" s="4"/>
      <c r="F251" s="260"/>
      <c r="G251" s="4"/>
      <c r="H251" s="260"/>
      <c r="I251" s="260"/>
      <c r="J251" s="260"/>
      <c r="K251" s="260"/>
      <c r="L251" s="260"/>
      <c r="M251" s="260"/>
      <c r="N251" s="260"/>
      <c r="O251" s="260"/>
      <c r="P251" s="260"/>
      <c r="Q251" s="260"/>
      <c r="R251" s="260"/>
      <c r="S251" s="260"/>
      <c r="T251" s="260"/>
      <c r="U251" s="260"/>
      <c r="V251" s="260"/>
      <c r="W251" s="260"/>
      <c r="X251" s="260"/>
    </row>
    <row r="252" spans="1:24" ht="13.5">
      <c r="A252" s="263"/>
      <c r="B252" s="260"/>
      <c r="C252" s="260"/>
      <c r="E252" s="4"/>
      <c r="F252" s="260"/>
      <c r="G252" s="4"/>
      <c r="H252" s="260"/>
      <c r="I252" s="260"/>
      <c r="J252" s="260"/>
      <c r="K252" s="260"/>
      <c r="L252" s="260"/>
      <c r="M252" s="260"/>
      <c r="N252" s="260"/>
      <c r="O252" s="260"/>
      <c r="P252" s="260"/>
      <c r="Q252" s="260"/>
      <c r="R252" s="260"/>
      <c r="S252" s="260"/>
      <c r="T252" s="260"/>
      <c r="U252" s="260"/>
      <c r="V252" s="260"/>
      <c r="W252" s="260"/>
      <c r="X252" s="260"/>
    </row>
    <row r="253" spans="1:24" ht="13.5">
      <c r="A253" s="263"/>
      <c r="B253" s="260"/>
      <c r="C253" s="260"/>
      <c r="E253" s="4"/>
      <c r="F253" s="260"/>
      <c r="G253" s="4"/>
      <c r="H253" s="260"/>
      <c r="I253" s="260"/>
      <c r="J253" s="260"/>
      <c r="K253" s="260"/>
      <c r="L253" s="260"/>
      <c r="M253" s="260"/>
      <c r="N253" s="260"/>
      <c r="O253" s="260"/>
      <c r="P253" s="260"/>
      <c r="Q253" s="260"/>
      <c r="R253" s="260"/>
      <c r="S253" s="260"/>
      <c r="T253" s="260"/>
      <c r="U253" s="260"/>
      <c r="V253" s="260"/>
      <c r="W253" s="260"/>
      <c r="X253" s="260"/>
    </row>
    <row r="254" spans="1:24" ht="13.5">
      <c r="A254" s="263"/>
      <c r="B254" s="260"/>
      <c r="C254" s="260"/>
      <c r="E254" s="4"/>
      <c r="F254" s="260"/>
      <c r="G254" s="4"/>
      <c r="H254" s="260"/>
      <c r="I254" s="260"/>
      <c r="J254" s="260"/>
      <c r="K254" s="260"/>
      <c r="L254" s="260"/>
      <c r="M254" s="260"/>
      <c r="N254" s="260"/>
      <c r="O254" s="260"/>
      <c r="P254" s="260"/>
      <c r="Q254" s="260"/>
      <c r="R254" s="260"/>
      <c r="S254" s="260"/>
      <c r="T254" s="260"/>
      <c r="U254" s="260"/>
      <c r="V254" s="260"/>
      <c r="W254" s="260"/>
      <c r="X254" s="260"/>
    </row>
    <row r="255" spans="1:24" ht="13.5">
      <c r="A255" s="263"/>
      <c r="B255" s="260"/>
      <c r="C255" s="260"/>
      <c r="E255" s="4"/>
      <c r="F255" s="260"/>
      <c r="G255" s="4"/>
      <c r="H255" s="260"/>
      <c r="I255" s="260"/>
      <c r="J255" s="260"/>
      <c r="K255" s="260"/>
      <c r="L255" s="260"/>
      <c r="M255" s="260"/>
      <c r="N255" s="260"/>
      <c r="O255" s="260"/>
      <c r="P255" s="260"/>
      <c r="Q255" s="260"/>
      <c r="R255" s="260"/>
      <c r="S255" s="260"/>
      <c r="T255" s="260"/>
      <c r="U255" s="260"/>
      <c r="V255" s="260"/>
      <c r="W255" s="260"/>
      <c r="X255" s="260"/>
    </row>
    <row r="256" spans="1:24" ht="13.5">
      <c r="A256" s="263"/>
      <c r="B256" s="260"/>
      <c r="C256" s="260"/>
      <c r="E256" s="4"/>
      <c r="F256" s="260"/>
      <c r="G256" s="4"/>
      <c r="H256" s="260"/>
      <c r="I256" s="260"/>
      <c r="J256" s="260"/>
      <c r="K256" s="260"/>
      <c r="L256" s="260"/>
      <c r="M256" s="260"/>
      <c r="N256" s="260"/>
      <c r="O256" s="260"/>
      <c r="P256" s="260"/>
      <c r="Q256" s="260"/>
      <c r="R256" s="260"/>
      <c r="S256" s="260"/>
      <c r="T256" s="260"/>
      <c r="U256" s="260"/>
      <c r="V256" s="260"/>
      <c r="W256" s="260"/>
      <c r="X256" s="260"/>
    </row>
    <row r="257" spans="1:24" ht="13.5">
      <c r="A257" s="263"/>
      <c r="B257" s="260"/>
      <c r="C257" s="260"/>
      <c r="E257" s="4"/>
      <c r="F257" s="260"/>
      <c r="G257" s="4"/>
      <c r="H257" s="260"/>
      <c r="I257" s="260"/>
      <c r="J257" s="260"/>
      <c r="K257" s="260"/>
      <c r="L257" s="260"/>
      <c r="M257" s="260"/>
      <c r="N257" s="260"/>
      <c r="O257" s="260"/>
      <c r="P257" s="260"/>
      <c r="Q257" s="260"/>
      <c r="R257" s="260"/>
      <c r="S257" s="260"/>
      <c r="T257" s="260"/>
      <c r="U257" s="260"/>
      <c r="V257" s="260"/>
      <c r="W257" s="260"/>
      <c r="X257" s="260"/>
    </row>
    <row r="258" spans="1:24" ht="13.5">
      <c r="A258" s="263"/>
      <c r="B258" s="260"/>
      <c r="C258" s="260"/>
      <c r="E258" s="4"/>
      <c r="F258" s="260"/>
      <c r="G258" s="4"/>
      <c r="H258" s="260"/>
      <c r="I258" s="260"/>
      <c r="J258" s="260"/>
      <c r="K258" s="260"/>
      <c r="L258" s="260"/>
      <c r="M258" s="260"/>
      <c r="N258" s="260"/>
      <c r="O258" s="260"/>
      <c r="P258" s="260"/>
      <c r="Q258" s="260"/>
      <c r="R258" s="260"/>
      <c r="S258" s="260"/>
      <c r="T258" s="260"/>
      <c r="U258" s="260"/>
      <c r="V258" s="260"/>
      <c r="W258" s="260"/>
      <c r="X258" s="260"/>
    </row>
    <row r="259" spans="1:24" ht="13.5">
      <c r="A259" s="263"/>
      <c r="B259" s="260"/>
      <c r="C259" s="260"/>
      <c r="E259" s="4"/>
      <c r="F259" s="260"/>
      <c r="G259" s="4"/>
      <c r="H259" s="260"/>
      <c r="I259" s="260"/>
      <c r="J259" s="260"/>
      <c r="K259" s="260"/>
      <c r="L259" s="260"/>
      <c r="M259" s="260"/>
      <c r="N259" s="260"/>
      <c r="O259" s="260"/>
      <c r="P259" s="260"/>
      <c r="Q259" s="260"/>
      <c r="R259" s="260"/>
      <c r="S259" s="260"/>
      <c r="T259" s="260"/>
      <c r="U259" s="260"/>
      <c r="V259" s="260"/>
      <c r="W259" s="260"/>
      <c r="X259" s="260"/>
    </row>
    <row r="260" spans="1:24" ht="13.5">
      <c r="A260" s="263"/>
      <c r="B260" s="260"/>
      <c r="C260" s="260"/>
      <c r="E260" s="4"/>
      <c r="F260" s="260"/>
      <c r="G260" s="4"/>
      <c r="H260" s="260"/>
      <c r="I260" s="260"/>
      <c r="J260" s="260"/>
      <c r="K260" s="260"/>
      <c r="L260" s="260"/>
      <c r="M260" s="260"/>
      <c r="N260" s="260"/>
      <c r="O260" s="260"/>
      <c r="P260" s="260"/>
      <c r="Q260" s="260"/>
      <c r="R260" s="260"/>
      <c r="S260" s="260"/>
      <c r="T260" s="260"/>
      <c r="U260" s="260"/>
      <c r="V260" s="260"/>
      <c r="W260" s="260"/>
      <c r="X260" s="260"/>
    </row>
    <row r="261" spans="1:24" ht="13.5">
      <c r="A261" s="263"/>
      <c r="B261" s="260"/>
      <c r="C261" s="260"/>
      <c r="E261" s="4"/>
      <c r="F261" s="260"/>
      <c r="G261" s="4"/>
      <c r="H261" s="260"/>
      <c r="I261" s="260"/>
      <c r="J261" s="260"/>
      <c r="K261" s="260"/>
      <c r="L261" s="260"/>
      <c r="M261" s="260"/>
      <c r="N261" s="260"/>
      <c r="O261" s="260"/>
      <c r="P261" s="260"/>
      <c r="Q261" s="260"/>
      <c r="R261" s="260"/>
      <c r="S261" s="260"/>
      <c r="T261" s="260"/>
      <c r="U261" s="260"/>
      <c r="V261" s="260"/>
      <c r="W261" s="260"/>
      <c r="X261" s="260"/>
    </row>
    <row r="262" spans="1:24" ht="13.5">
      <c r="A262" s="263"/>
      <c r="B262" s="260"/>
      <c r="C262" s="260"/>
      <c r="E262" s="4"/>
      <c r="F262" s="260"/>
      <c r="G262" s="4"/>
      <c r="H262" s="260"/>
      <c r="I262" s="260"/>
      <c r="J262" s="260"/>
      <c r="K262" s="260"/>
      <c r="L262" s="260"/>
      <c r="M262" s="260"/>
      <c r="N262" s="260"/>
      <c r="O262" s="260"/>
      <c r="P262" s="260"/>
      <c r="Q262" s="260"/>
      <c r="R262" s="260"/>
      <c r="S262" s="260"/>
      <c r="T262" s="260"/>
      <c r="U262" s="260"/>
      <c r="V262" s="260"/>
      <c r="W262" s="260"/>
      <c r="X262" s="260"/>
    </row>
    <row r="263" spans="1:24" ht="13.5">
      <c r="A263" s="263"/>
      <c r="B263" s="260"/>
      <c r="C263" s="260"/>
      <c r="E263" s="4"/>
      <c r="F263" s="260"/>
      <c r="G263" s="4"/>
      <c r="H263" s="260"/>
      <c r="I263" s="260"/>
      <c r="J263" s="260"/>
      <c r="K263" s="260"/>
      <c r="L263" s="260"/>
      <c r="M263" s="260"/>
      <c r="N263" s="260"/>
      <c r="O263" s="260"/>
      <c r="P263" s="260"/>
      <c r="Q263" s="260"/>
      <c r="R263" s="260"/>
      <c r="S263" s="260"/>
      <c r="T263" s="260"/>
      <c r="U263" s="260"/>
      <c r="V263" s="260"/>
      <c r="W263" s="260"/>
      <c r="X263" s="260"/>
    </row>
    <row r="264" spans="1:24" ht="13.5">
      <c r="A264" s="263"/>
      <c r="B264" s="260"/>
      <c r="C264" s="260"/>
      <c r="E264" s="4"/>
      <c r="F264" s="260"/>
      <c r="G264" s="4"/>
      <c r="H264" s="260"/>
      <c r="I264" s="260"/>
      <c r="J264" s="260"/>
      <c r="K264" s="260"/>
      <c r="L264" s="260"/>
      <c r="M264" s="260"/>
      <c r="N264" s="260"/>
      <c r="O264" s="260"/>
      <c r="P264" s="260"/>
      <c r="Q264" s="260"/>
      <c r="R264" s="260"/>
      <c r="S264" s="260"/>
      <c r="T264" s="260"/>
      <c r="U264" s="260"/>
      <c r="V264" s="260"/>
      <c r="W264" s="260"/>
      <c r="X264" s="260"/>
    </row>
    <row r="265" spans="1:24" ht="13.5">
      <c r="A265" s="263"/>
      <c r="B265" s="260"/>
      <c r="C265" s="260"/>
      <c r="E265" s="4"/>
      <c r="F265" s="260"/>
      <c r="G265" s="4"/>
      <c r="H265" s="260"/>
      <c r="I265" s="260"/>
      <c r="J265" s="260"/>
      <c r="K265" s="260"/>
      <c r="L265" s="260"/>
      <c r="M265" s="260"/>
      <c r="N265" s="260"/>
      <c r="O265" s="260"/>
      <c r="P265" s="260"/>
      <c r="Q265" s="260"/>
      <c r="R265" s="260"/>
      <c r="S265" s="260"/>
      <c r="T265" s="260"/>
      <c r="U265" s="260"/>
      <c r="V265" s="260"/>
      <c r="W265" s="260"/>
      <c r="X265" s="260"/>
    </row>
    <row r="266" spans="1:24" ht="13.5">
      <c r="A266" s="263"/>
      <c r="B266" s="260"/>
      <c r="C266" s="260"/>
      <c r="E266" s="4"/>
      <c r="F266" s="260"/>
      <c r="G266" s="4"/>
      <c r="H266" s="260"/>
      <c r="I266" s="260"/>
      <c r="J266" s="260"/>
      <c r="K266" s="260"/>
      <c r="L266" s="260"/>
      <c r="M266" s="260"/>
      <c r="N266" s="260"/>
      <c r="O266" s="260"/>
      <c r="P266" s="260"/>
      <c r="Q266" s="260"/>
      <c r="R266" s="260"/>
      <c r="S266" s="260"/>
      <c r="T266" s="260"/>
      <c r="U266" s="260"/>
      <c r="V266" s="260"/>
      <c r="W266" s="260"/>
      <c r="X266" s="260"/>
    </row>
    <row r="267" spans="1:24" ht="13.5">
      <c r="A267" s="263"/>
      <c r="B267" s="260"/>
      <c r="C267" s="260"/>
      <c r="E267" s="4"/>
      <c r="F267" s="260"/>
      <c r="G267" s="4"/>
      <c r="H267" s="260"/>
      <c r="I267" s="260"/>
      <c r="J267" s="260"/>
      <c r="K267" s="260"/>
      <c r="L267" s="260"/>
      <c r="M267" s="260"/>
      <c r="N267" s="260"/>
      <c r="O267" s="260"/>
      <c r="P267" s="260"/>
      <c r="Q267" s="260"/>
      <c r="R267" s="260"/>
      <c r="S267" s="260"/>
      <c r="T267" s="260"/>
      <c r="U267" s="260"/>
      <c r="V267" s="260"/>
      <c r="W267" s="260"/>
      <c r="X267" s="260"/>
    </row>
    <row r="268" spans="1:24" ht="13.5">
      <c r="A268" s="263"/>
      <c r="B268" s="260"/>
      <c r="C268" s="260"/>
      <c r="E268" s="4"/>
      <c r="F268" s="260"/>
      <c r="G268" s="4"/>
      <c r="H268" s="260"/>
      <c r="I268" s="260"/>
      <c r="J268" s="260"/>
      <c r="K268" s="260"/>
      <c r="L268" s="260"/>
      <c r="M268" s="260"/>
      <c r="N268" s="260"/>
      <c r="O268" s="260"/>
      <c r="P268" s="260"/>
      <c r="Q268" s="260"/>
      <c r="R268" s="260"/>
      <c r="S268" s="260"/>
      <c r="T268" s="260"/>
      <c r="U268" s="260"/>
      <c r="V268" s="260"/>
      <c r="W268" s="260"/>
      <c r="X268" s="260"/>
    </row>
    <row r="269" spans="1:24" ht="13.5">
      <c r="A269" s="263"/>
      <c r="B269" s="260"/>
      <c r="C269" s="260"/>
      <c r="E269" s="4"/>
      <c r="F269" s="260"/>
      <c r="G269" s="4"/>
      <c r="H269" s="260"/>
      <c r="I269" s="260"/>
      <c r="J269" s="260"/>
      <c r="K269" s="260"/>
      <c r="L269" s="260"/>
      <c r="M269" s="260"/>
      <c r="N269" s="260"/>
      <c r="O269" s="260"/>
      <c r="P269" s="260"/>
      <c r="Q269" s="260"/>
      <c r="R269" s="260"/>
      <c r="S269" s="260"/>
      <c r="T269" s="260"/>
      <c r="U269" s="260"/>
      <c r="V269" s="260"/>
      <c r="W269" s="260"/>
      <c r="X269" s="260"/>
    </row>
    <row r="270" spans="1:24" ht="13.5">
      <c r="A270" s="263"/>
      <c r="B270" s="260"/>
      <c r="C270" s="260"/>
      <c r="E270" s="4"/>
      <c r="F270" s="260"/>
      <c r="G270" s="4"/>
      <c r="H270" s="260"/>
      <c r="I270" s="260"/>
      <c r="J270" s="260"/>
      <c r="K270" s="260"/>
      <c r="L270" s="260"/>
      <c r="M270" s="260"/>
      <c r="N270" s="260"/>
      <c r="O270" s="260"/>
      <c r="P270" s="260"/>
      <c r="Q270" s="260"/>
      <c r="R270" s="260"/>
      <c r="S270" s="260"/>
      <c r="T270" s="260"/>
      <c r="U270" s="260"/>
      <c r="V270" s="260"/>
      <c r="W270" s="260"/>
      <c r="X270" s="260"/>
    </row>
    <row r="271" spans="1:24" ht="13.5">
      <c r="A271" s="263"/>
      <c r="B271" s="260"/>
      <c r="C271" s="260"/>
      <c r="E271" s="4"/>
      <c r="F271" s="260"/>
      <c r="G271" s="4"/>
      <c r="H271" s="260"/>
      <c r="I271" s="260"/>
      <c r="J271" s="260"/>
      <c r="K271" s="260"/>
      <c r="L271" s="260"/>
      <c r="M271" s="260"/>
      <c r="N271" s="260"/>
      <c r="O271" s="260"/>
      <c r="P271" s="260"/>
      <c r="Q271" s="260"/>
      <c r="R271" s="260"/>
      <c r="S271" s="260"/>
      <c r="T271" s="260"/>
      <c r="U271" s="260"/>
      <c r="V271" s="260"/>
      <c r="W271" s="260"/>
      <c r="X271" s="260"/>
    </row>
    <row r="272" spans="1:24" ht="13.5">
      <c r="A272" s="263"/>
      <c r="B272" s="260"/>
      <c r="C272" s="260"/>
      <c r="E272" s="4"/>
      <c r="F272" s="260"/>
      <c r="G272" s="4"/>
      <c r="H272" s="260"/>
      <c r="I272" s="260"/>
      <c r="J272" s="260"/>
      <c r="K272" s="260"/>
      <c r="L272" s="260"/>
      <c r="M272" s="260"/>
      <c r="N272" s="260"/>
      <c r="O272" s="260"/>
      <c r="P272" s="260"/>
      <c r="Q272" s="260"/>
      <c r="R272" s="260"/>
      <c r="S272" s="260"/>
      <c r="T272" s="260"/>
      <c r="U272" s="260"/>
      <c r="V272" s="260"/>
      <c r="W272" s="260"/>
      <c r="X272" s="260"/>
    </row>
    <row r="273" spans="1:24" ht="13.5">
      <c r="A273" s="263"/>
      <c r="B273" s="260"/>
      <c r="C273" s="260"/>
      <c r="E273" s="4"/>
      <c r="F273" s="260"/>
      <c r="G273" s="4"/>
      <c r="H273" s="260"/>
      <c r="I273" s="260"/>
      <c r="J273" s="260"/>
      <c r="K273" s="260"/>
      <c r="L273" s="260"/>
      <c r="M273" s="260"/>
      <c r="N273" s="260"/>
      <c r="O273" s="260"/>
      <c r="P273" s="260"/>
      <c r="Q273" s="260"/>
      <c r="R273" s="260"/>
      <c r="S273" s="260"/>
      <c r="T273" s="260"/>
      <c r="U273" s="260"/>
      <c r="V273" s="260"/>
      <c r="W273" s="260"/>
      <c r="X273" s="260"/>
    </row>
    <row r="274" spans="1:24" ht="13.5">
      <c r="A274" s="263"/>
      <c r="B274" s="260"/>
      <c r="C274" s="260"/>
      <c r="E274" s="4"/>
      <c r="F274" s="260"/>
      <c r="G274" s="4"/>
      <c r="H274" s="260"/>
      <c r="I274" s="260"/>
      <c r="J274" s="260"/>
      <c r="K274" s="260"/>
      <c r="L274" s="260"/>
      <c r="M274" s="260"/>
      <c r="N274" s="260"/>
      <c r="O274" s="260"/>
      <c r="P274" s="260"/>
      <c r="Q274" s="260"/>
      <c r="R274" s="260"/>
      <c r="S274" s="260"/>
      <c r="T274" s="260"/>
      <c r="U274" s="260"/>
      <c r="V274" s="260"/>
      <c r="W274" s="260"/>
      <c r="X274" s="260"/>
    </row>
    <row r="275" spans="1:24" ht="13.5">
      <c r="A275" s="263"/>
      <c r="B275" s="260"/>
      <c r="C275" s="260"/>
      <c r="E275" s="4"/>
      <c r="F275" s="260"/>
      <c r="G275" s="4"/>
      <c r="H275" s="260"/>
      <c r="I275" s="260"/>
      <c r="J275" s="260"/>
      <c r="K275" s="260"/>
      <c r="L275" s="260"/>
      <c r="M275" s="260"/>
      <c r="N275" s="260"/>
      <c r="O275" s="260"/>
      <c r="P275" s="260"/>
      <c r="Q275" s="260"/>
      <c r="R275" s="260"/>
      <c r="S275" s="260"/>
      <c r="T275" s="260"/>
      <c r="U275" s="260"/>
      <c r="V275" s="260"/>
      <c r="W275" s="260"/>
      <c r="X275" s="260"/>
    </row>
    <row r="276" spans="1:24" ht="13.5">
      <c r="A276" s="263"/>
      <c r="B276" s="260"/>
      <c r="C276" s="260"/>
      <c r="E276" s="4"/>
      <c r="F276" s="260"/>
      <c r="G276" s="4"/>
      <c r="H276" s="260"/>
      <c r="I276" s="260"/>
      <c r="J276" s="260"/>
      <c r="K276" s="260"/>
      <c r="L276" s="260"/>
      <c r="M276" s="260"/>
      <c r="N276" s="260"/>
      <c r="O276" s="260"/>
      <c r="P276" s="260"/>
      <c r="Q276" s="260"/>
      <c r="R276" s="260"/>
      <c r="S276" s="260"/>
      <c r="T276" s="260"/>
      <c r="U276" s="260"/>
      <c r="V276" s="260"/>
      <c r="W276" s="260"/>
      <c r="X276" s="260"/>
    </row>
    <row r="277" spans="1:24" ht="13.5">
      <c r="A277" s="263"/>
      <c r="B277" s="260"/>
      <c r="C277" s="260"/>
      <c r="E277" s="4"/>
      <c r="F277" s="260"/>
      <c r="G277" s="4"/>
      <c r="H277" s="260"/>
      <c r="I277" s="260"/>
      <c r="J277" s="260"/>
      <c r="K277" s="260"/>
      <c r="L277" s="260"/>
      <c r="M277" s="260"/>
      <c r="N277" s="260"/>
      <c r="O277" s="260"/>
      <c r="P277" s="260"/>
      <c r="Q277" s="260"/>
      <c r="R277" s="260"/>
      <c r="S277" s="260"/>
      <c r="T277" s="260"/>
      <c r="U277" s="260"/>
      <c r="V277" s="260"/>
      <c r="W277" s="260"/>
      <c r="X277" s="260"/>
    </row>
    <row r="278" spans="1:24" ht="13.5">
      <c r="A278" s="263"/>
      <c r="B278" s="260"/>
      <c r="C278" s="260"/>
      <c r="E278" s="4"/>
      <c r="F278" s="260"/>
      <c r="G278" s="4"/>
      <c r="H278" s="260"/>
      <c r="I278" s="260"/>
      <c r="J278" s="260"/>
      <c r="K278" s="260"/>
      <c r="L278" s="260"/>
      <c r="M278" s="260"/>
      <c r="N278" s="260"/>
      <c r="O278" s="260"/>
      <c r="P278" s="260"/>
      <c r="Q278" s="260"/>
      <c r="R278" s="260"/>
      <c r="S278" s="260"/>
      <c r="T278" s="260"/>
      <c r="U278" s="260"/>
      <c r="V278" s="260"/>
      <c r="W278" s="260"/>
      <c r="X278" s="260"/>
    </row>
    <row r="279" spans="1:24" ht="13.5">
      <c r="A279" s="263"/>
      <c r="B279" s="260"/>
      <c r="C279" s="260"/>
      <c r="E279" s="4"/>
      <c r="F279" s="260"/>
      <c r="G279" s="4"/>
      <c r="H279" s="260"/>
      <c r="I279" s="260"/>
      <c r="J279" s="260"/>
      <c r="K279" s="260"/>
      <c r="L279" s="260"/>
      <c r="M279" s="260"/>
      <c r="N279" s="260"/>
      <c r="O279" s="260"/>
      <c r="P279" s="260"/>
      <c r="Q279" s="260"/>
      <c r="R279" s="260"/>
      <c r="S279" s="260"/>
      <c r="T279" s="260"/>
      <c r="U279" s="260"/>
      <c r="V279" s="260"/>
      <c r="W279" s="260"/>
      <c r="X279" s="260"/>
    </row>
    <row r="280" spans="1:24" ht="13.5">
      <c r="A280" s="263"/>
      <c r="B280" s="260"/>
      <c r="C280" s="260"/>
      <c r="E280" s="4"/>
      <c r="F280" s="260"/>
      <c r="G280" s="4"/>
      <c r="H280" s="260"/>
      <c r="I280" s="260"/>
      <c r="J280" s="260"/>
      <c r="K280" s="260"/>
      <c r="L280" s="260"/>
      <c r="M280" s="260"/>
      <c r="N280" s="260"/>
      <c r="O280" s="260"/>
      <c r="P280" s="260"/>
      <c r="Q280" s="260"/>
      <c r="R280" s="260"/>
      <c r="S280" s="260"/>
      <c r="T280" s="260"/>
      <c r="U280" s="260"/>
      <c r="V280" s="260"/>
      <c r="W280" s="260"/>
      <c r="X280" s="260"/>
    </row>
    <row r="281" spans="1:24" ht="13.5">
      <c r="A281" s="263"/>
      <c r="B281" s="260"/>
      <c r="C281" s="260"/>
      <c r="E281" s="4"/>
      <c r="F281" s="260"/>
      <c r="G281" s="4"/>
      <c r="H281" s="260"/>
      <c r="I281" s="260"/>
      <c r="J281" s="260"/>
      <c r="K281" s="260"/>
      <c r="L281" s="260"/>
      <c r="M281" s="260"/>
      <c r="N281" s="260"/>
      <c r="O281" s="260"/>
      <c r="P281" s="260"/>
      <c r="Q281" s="260"/>
      <c r="R281" s="260"/>
      <c r="S281" s="260"/>
      <c r="T281" s="260"/>
      <c r="U281" s="260"/>
      <c r="V281" s="260"/>
      <c r="W281" s="260"/>
      <c r="X281" s="260"/>
    </row>
    <row r="282" spans="1:24" ht="13.5">
      <c r="A282" s="263"/>
      <c r="B282" s="260"/>
      <c r="C282" s="260"/>
      <c r="E282" s="4"/>
      <c r="F282" s="260"/>
      <c r="G282" s="4"/>
      <c r="H282" s="260"/>
      <c r="I282" s="260"/>
      <c r="J282" s="260"/>
      <c r="K282" s="260"/>
      <c r="L282" s="260"/>
      <c r="M282" s="260"/>
      <c r="N282" s="260"/>
      <c r="O282" s="260"/>
      <c r="P282" s="260"/>
      <c r="Q282" s="260"/>
      <c r="R282" s="260"/>
      <c r="S282" s="260"/>
      <c r="T282" s="260"/>
      <c r="U282" s="260"/>
      <c r="V282" s="260"/>
      <c r="W282" s="260"/>
      <c r="X282" s="260"/>
    </row>
    <row r="283" spans="1:24" ht="13.5">
      <c r="A283" s="263"/>
      <c r="B283" s="260"/>
      <c r="C283" s="260"/>
      <c r="E283" s="4"/>
      <c r="F283" s="260"/>
      <c r="G283" s="4"/>
      <c r="H283" s="260"/>
      <c r="I283" s="260"/>
      <c r="J283" s="260"/>
      <c r="K283" s="260"/>
      <c r="L283" s="260"/>
      <c r="M283" s="260"/>
      <c r="N283" s="260"/>
      <c r="O283" s="260"/>
      <c r="P283" s="260"/>
      <c r="Q283" s="260"/>
      <c r="R283" s="260"/>
      <c r="S283" s="260"/>
      <c r="T283" s="260"/>
      <c r="U283" s="260"/>
      <c r="V283" s="260"/>
      <c r="W283" s="260"/>
      <c r="X283" s="260"/>
    </row>
    <row r="284" spans="1:24" ht="13.5">
      <c r="A284" s="263"/>
      <c r="B284" s="260"/>
      <c r="C284" s="260"/>
      <c r="E284" s="4"/>
      <c r="F284" s="260"/>
      <c r="G284" s="4"/>
      <c r="H284" s="260"/>
      <c r="I284" s="260"/>
      <c r="J284" s="260"/>
      <c r="K284" s="260"/>
      <c r="L284" s="260"/>
      <c r="M284" s="260"/>
      <c r="N284" s="260"/>
      <c r="O284" s="260"/>
      <c r="P284" s="260"/>
      <c r="Q284" s="260"/>
      <c r="R284" s="260"/>
      <c r="S284" s="260"/>
      <c r="T284" s="260"/>
      <c r="U284" s="260"/>
      <c r="V284" s="260"/>
      <c r="W284" s="260"/>
      <c r="X284" s="260"/>
    </row>
    <row r="285" spans="1:24" ht="13.5">
      <c r="A285" s="263"/>
      <c r="B285" s="260"/>
      <c r="C285" s="260"/>
      <c r="E285" s="4"/>
      <c r="F285" s="260"/>
      <c r="G285" s="4"/>
      <c r="H285" s="260"/>
      <c r="I285" s="260"/>
      <c r="J285" s="260"/>
      <c r="K285" s="260"/>
      <c r="L285" s="260"/>
      <c r="M285" s="260"/>
      <c r="N285" s="260"/>
      <c r="O285" s="260"/>
      <c r="P285" s="260"/>
      <c r="Q285" s="260"/>
      <c r="R285" s="260"/>
      <c r="S285" s="260"/>
      <c r="T285" s="260"/>
      <c r="U285" s="260"/>
      <c r="V285" s="260"/>
      <c r="W285" s="260"/>
      <c r="X285" s="260"/>
    </row>
    <row r="286" spans="1:24" ht="13.5">
      <c r="A286" s="263"/>
      <c r="B286" s="260"/>
      <c r="C286" s="260"/>
      <c r="E286" s="4"/>
      <c r="F286" s="260"/>
      <c r="G286" s="4"/>
      <c r="H286" s="260"/>
      <c r="I286" s="260"/>
      <c r="J286" s="260"/>
      <c r="K286" s="260"/>
      <c r="L286" s="260"/>
      <c r="M286" s="260"/>
      <c r="N286" s="260"/>
      <c r="O286" s="260"/>
      <c r="P286" s="260"/>
      <c r="Q286" s="260"/>
      <c r="R286" s="260"/>
      <c r="S286" s="260"/>
      <c r="T286" s="260"/>
      <c r="U286" s="260"/>
      <c r="V286" s="260"/>
      <c r="W286" s="260"/>
      <c r="X286" s="260"/>
    </row>
    <row r="287" spans="1:24" ht="13.5">
      <c r="A287" s="263"/>
      <c r="B287" s="260"/>
      <c r="C287" s="260"/>
      <c r="E287" s="4"/>
      <c r="F287" s="260"/>
      <c r="G287" s="4"/>
      <c r="H287" s="260"/>
      <c r="I287" s="260"/>
      <c r="J287" s="260"/>
      <c r="K287" s="260"/>
      <c r="L287" s="260"/>
      <c r="M287" s="260"/>
      <c r="N287" s="260"/>
      <c r="O287" s="260"/>
      <c r="P287" s="260"/>
      <c r="Q287" s="260"/>
      <c r="R287" s="260"/>
      <c r="S287" s="260"/>
      <c r="T287" s="260"/>
      <c r="U287" s="260"/>
      <c r="V287" s="260"/>
      <c r="W287" s="260"/>
      <c r="X287" s="260"/>
    </row>
    <row r="288" spans="1:24" ht="13.5">
      <c r="A288" s="263"/>
      <c r="B288" s="260"/>
      <c r="C288" s="260"/>
      <c r="E288" s="4"/>
      <c r="F288" s="260"/>
      <c r="G288" s="4"/>
      <c r="H288" s="260"/>
      <c r="I288" s="260"/>
      <c r="J288" s="260"/>
      <c r="K288" s="260"/>
      <c r="L288" s="260"/>
      <c r="M288" s="260"/>
      <c r="N288" s="260"/>
      <c r="O288" s="260"/>
      <c r="P288" s="260"/>
      <c r="Q288" s="260"/>
      <c r="R288" s="260"/>
      <c r="S288" s="260"/>
      <c r="T288" s="260"/>
      <c r="U288" s="260"/>
      <c r="V288" s="260"/>
      <c r="W288" s="260"/>
      <c r="X288" s="260"/>
    </row>
    <row r="289" spans="1:24" ht="13.5">
      <c r="A289" s="263"/>
      <c r="B289" s="260"/>
      <c r="C289" s="260"/>
      <c r="E289" s="4"/>
      <c r="F289" s="260"/>
      <c r="G289" s="4"/>
      <c r="H289" s="260"/>
      <c r="I289" s="260"/>
      <c r="J289" s="260"/>
      <c r="K289" s="260"/>
      <c r="L289" s="260"/>
      <c r="M289" s="260"/>
      <c r="N289" s="260"/>
      <c r="O289" s="260"/>
      <c r="P289" s="260"/>
      <c r="Q289" s="260"/>
      <c r="R289" s="260"/>
      <c r="S289" s="260"/>
      <c r="T289" s="260"/>
      <c r="U289" s="260"/>
      <c r="V289" s="260"/>
      <c r="W289" s="260"/>
      <c r="X289" s="260"/>
    </row>
    <row r="290" spans="1:24" ht="13.5">
      <c r="A290" s="263"/>
      <c r="B290" s="260"/>
      <c r="C290" s="260"/>
      <c r="E290" s="4"/>
      <c r="F290" s="260"/>
      <c r="G290" s="4"/>
      <c r="H290" s="260"/>
      <c r="I290" s="260"/>
      <c r="J290" s="260"/>
      <c r="K290" s="260"/>
      <c r="L290" s="260"/>
      <c r="M290" s="260"/>
      <c r="N290" s="260"/>
      <c r="O290" s="260"/>
      <c r="P290" s="260"/>
      <c r="Q290" s="260"/>
      <c r="R290" s="260"/>
      <c r="S290" s="260"/>
      <c r="T290" s="260"/>
      <c r="U290" s="260"/>
      <c r="V290" s="260"/>
      <c r="W290" s="260"/>
      <c r="X290" s="260"/>
    </row>
    <row r="291" spans="1:24" ht="13.5">
      <c r="A291" s="263"/>
      <c r="B291" s="260"/>
      <c r="C291" s="260"/>
      <c r="E291" s="4"/>
      <c r="F291" s="260"/>
      <c r="G291" s="4"/>
      <c r="H291" s="260"/>
      <c r="I291" s="260"/>
      <c r="J291" s="260"/>
      <c r="K291" s="260"/>
      <c r="L291" s="260"/>
      <c r="M291" s="260"/>
      <c r="N291" s="260"/>
      <c r="O291" s="260"/>
      <c r="P291" s="260"/>
      <c r="Q291" s="260"/>
      <c r="R291" s="260"/>
      <c r="S291" s="260"/>
      <c r="T291" s="260"/>
      <c r="U291" s="260"/>
      <c r="V291" s="260"/>
      <c r="W291" s="260"/>
      <c r="X291" s="260"/>
    </row>
    <row r="292" spans="1:24" ht="13.5">
      <c r="A292" s="263"/>
      <c r="B292" s="260"/>
      <c r="C292" s="260"/>
      <c r="E292" s="4"/>
      <c r="F292" s="260"/>
      <c r="G292" s="4"/>
      <c r="H292" s="260"/>
      <c r="I292" s="260"/>
      <c r="J292" s="260"/>
      <c r="K292" s="260"/>
      <c r="L292" s="260"/>
      <c r="M292" s="260"/>
      <c r="N292" s="260"/>
      <c r="O292" s="260"/>
      <c r="P292" s="260"/>
      <c r="Q292" s="260"/>
      <c r="R292" s="260"/>
      <c r="S292" s="260"/>
      <c r="T292" s="260"/>
      <c r="U292" s="260"/>
      <c r="V292" s="260"/>
      <c r="W292" s="260"/>
      <c r="X292" s="260"/>
    </row>
    <row r="293" spans="1:24" ht="13.5">
      <c r="A293" s="263"/>
      <c r="B293" s="260"/>
      <c r="C293" s="260"/>
      <c r="E293" s="4"/>
      <c r="F293" s="260"/>
      <c r="G293" s="4"/>
      <c r="H293" s="260"/>
      <c r="I293" s="260"/>
      <c r="J293" s="260"/>
      <c r="K293" s="260"/>
      <c r="L293" s="260"/>
      <c r="M293" s="260"/>
      <c r="N293" s="260"/>
      <c r="O293" s="260"/>
      <c r="P293" s="260"/>
      <c r="Q293" s="260"/>
      <c r="R293" s="260"/>
      <c r="S293" s="260"/>
      <c r="T293" s="260"/>
      <c r="U293" s="260"/>
      <c r="V293" s="260"/>
      <c r="W293" s="260"/>
      <c r="X293" s="260"/>
    </row>
    <row r="294" spans="1:24" ht="13.5">
      <c r="A294" s="263"/>
      <c r="B294" s="260"/>
      <c r="C294" s="260"/>
      <c r="E294" s="4"/>
      <c r="F294" s="260"/>
      <c r="G294" s="4"/>
      <c r="H294" s="260"/>
      <c r="I294" s="260"/>
      <c r="J294" s="260"/>
      <c r="K294" s="260"/>
      <c r="L294" s="260"/>
      <c r="M294" s="260"/>
      <c r="N294" s="260"/>
      <c r="O294" s="260"/>
      <c r="P294" s="260"/>
      <c r="Q294" s="260"/>
      <c r="R294" s="260"/>
      <c r="S294" s="260"/>
      <c r="T294" s="260"/>
      <c r="U294" s="260"/>
      <c r="V294" s="260"/>
      <c r="W294" s="260"/>
      <c r="X294" s="260"/>
    </row>
    <row r="295" spans="1:24" ht="13.5">
      <c r="A295" s="263"/>
      <c r="B295" s="260"/>
      <c r="C295" s="260"/>
      <c r="E295" s="4"/>
      <c r="F295" s="260"/>
      <c r="G295" s="4"/>
      <c r="H295" s="260"/>
      <c r="I295" s="260"/>
      <c r="J295" s="260"/>
      <c r="K295" s="260"/>
      <c r="L295" s="260"/>
      <c r="M295" s="260"/>
      <c r="N295" s="260"/>
      <c r="O295" s="260"/>
      <c r="P295" s="260"/>
      <c r="Q295" s="260"/>
      <c r="R295" s="260"/>
      <c r="S295" s="260"/>
      <c r="T295" s="260"/>
      <c r="U295" s="260"/>
      <c r="V295" s="260"/>
      <c r="W295" s="260"/>
      <c r="X295" s="260"/>
    </row>
    <row r="296" spans="1:24" ht="13.5">
      <c r="A296" s="263"/>
      <c r="B296" s="260"/>
      <c r="C296" s="260"/>
      <c r="E296" s="4"/>
      <c r="F296" s="260"/>
      <c r="G296" s="4"/>
      <c r="H296" s="260"/>
      <c r="I296" s="260"/>
      <c r="J296" s="260"/>
      <c r="K296" s="260"/>
      <c r="L296" s="260"/>
      <c r="M296" s="260"/>
      <c r="N296" s="260"/>
      <c r="O296" s="260"/>
      <c r="P296" s="260"/>
      <c r="Q296" s="260"/>
      <c r="R296" s="260"/>
      <c r="S296" s="260"/>
      <c r="T296" s="260"/>
      <c r="U296" s="260"/>
      <c r="V296" s="260"/>
      <c r="W296" s="260"/>
      <c r="X296" s="260"/>
    </row>
    <row r="297" spans="1:24" ht="13.5">
      <c r="A297" s="263"/>
      <c r="B297" s="260"/>
      <c r="C297" s="260"/>
      <c r="E297" s="4"/>
      <c r="F297" s="260"/>
      <c r="G297" s="4"/>
      <c r="H297" s="260"/>
      <c r="I297" s="260"/>
      <c r="J297" s="260"/>
      <c r="K297" s="260"/>
      <c r="L297" s="260"/>
      <c r="M297" s="260"/>
      <c r="N297" s="260"/>
      <c r="O297" s="260"/>
      <c r="P297" s="260"/>
      <c r="Q297" s="260"/>
      <c r="R297" s="260"/>
      <c r="S297" s="260"/>
      <c r="T297" s="260"/>
      <c r="U297" s="260"/>
      <c r="V297" s="260"/>
      <c r="W297" s="260"/>
      <c r="X297" s="260"/>
    </row>
    <row r="298" spans="1:24" ht="13.5">
      <c r="A298" s="263"/>
      <c r="B298" s="260"/>
      <c r="C298" s="260"/>
      <c r="E298" s="4"/>
      <c r="F298" s="260"/>
      <c r="G298" s="4"/>
      <c r="H298" s="260"/>
      <c r="I298" s="260"/>
      <c r="J298" s="260"/>
      <c r="K298" s="260"/>
      <c r="L298" s="260"/>
      <c r="M298" s="260"/>
      <c r="N298" s="260"/>
      <c r="O298" s="260"/>
      <c r="P298" s="260"/>
      <c r="Q298" s="260"/>
      <c r="R298" s="260"/>
      <c r="S298" s="260"/>
      <c r="T298" s="260"/>
      <c r="U298" s="260"/>
      <c r="V298" s="260"/>
      <c r="W298" s="260"/>
      <c r="X298" s="260"/>
    </row>
    <row r="299" spans="1:24" ht="13.5">
      <c r="A299" s="263"/>
      <c r="B299" s="260"/>
      <c r="C299" s="260"/>
      <c r="E299" s="4"/>
      <c r="F299" s="260"/>
      <c r="G299" s="4"/>
      <c r="H299" s="260"/>
      <c r="I299" s="260"/>
      <c r="J299" s="260"/>
      <c r="K299" s="260"/>
      <c r="L299" s="260"/>
      <c r="M299" s="260"/>
      <c r="N299" s="260"/>
      <c r="O299" s="260"/>
      <c r="P299" s="260"/>
      <c r="Q299" s="260"/>
      <c r="R299" s="260"/>
      <c r="S299" s="260"/>
      <c r="T299" s="260"/>
      <c r="U299" s="260"/>
      <c r="V299" s="260"/>
      <c r="W299" s="260"/>
      <c r="X299" s="260"/>
    </row>
    <row r="300" spans="1:24" ht="13.5">
      <c r="A300" s="263"/>
      <c r="B300" s="260"/>
      <c r="C300" s="260"/>
      <c r="E300" s="4"/>
      <c r="F300" s="260"/>
      <c r="G300" s="4"/>
      <c r="H300" s="260"/>
      <c r="I300" s="260"/>
      <c r="J300" s="260"/>
      <c r="K300" s="260"/>
      <c r="L300" s="260"/>
      <c r="M300" s="260"/>
      <c r="N300" s="260"/>
      <c r="O300" s="260"/>
      <c r="P300" s="260"/>
      <c r="Q300" s="260"/>
      <c r="R300" s="260"/>
      <c r="S300" s="260"/>
      <c r="T300" s="260"/>
      <c r="U300" s="260"/>
      <c r="V300" s="260"/>
      <c r="W300" s="260"/>
      <c r="X300" s="260"/>
    </row>
    <row r="301" spans="1:24" ht="13.5">
      <c r="A301" s="263"/>
      <c r="B301" s="260"/>
      <c r="C301" s="260"/>
      <c r="E301" s="4"/>
      <c r="F301" s="260"/>
      <c r="G301" s="4"/>
      <c r="H301" s="260"/>
      <c r="I301" s="260"/>
      <c r="J301" s="260"/>
      <c r="K301" s="260"/>
      <c r="L301" s="260"/>
      <c r="M301" s="260"/>
      <c r="N301" s="260"/>
      <c r="O301" s="260"/>
      <c r="P301" s="260"/>
      <c r="Q301" s="260"/>
      <c r="R301" s="260"/>
      <c r="S301" s="260"/>
      <c r="T301" s="260"/>
      <c r="U301" s="260"/>
      <c r="V301" s="260"/>
      <c r="W301" s="260"/>
      <c r="X301" s="260"/>
    </row>
    <row r="302" spans="1:24" ht="13.5">
      <c r="A302" s="263"/>
      <c r="B302" s="260"/>
      <c r="C302" s="260"/>
      <c r="E302" s="4"/>
      <c r="F302" s="260"/>
      <c r="G302" s="4"/>
      <c r="H302" s="260"/>
      <c r="I302" s="260"/>
      <c r="J302" s="260"/>
      <c r="K302" s="260"/>
      <c r="L302" s="260"/>
      <c r="M302" s="260"/>
      <c r="N302" s="260"/>
      <c r="O302" s="260"/>
      <c r="P302" s="260"/>
      <c r="Q302" s="260"/>
      <c r="R302" s="260"/>
      <c r="S302" s="260"/>
      <c r="T302" s="260"/>
      <c r="U302" s="260"/>
      <c r="V302" s="260"/>
      <c r="W302" s="260"/>
      <c r="X302" s="260"/>
    </row>
    <row r="303" spans="1:24" ht="13.5">
      <c r="A303" s="263"/>
      <c r="B303" s="260"/>
      <c r="C303" s="260"/>
      <c r="E303" s="4"/>
      <c r="F303" s="260"/>
      <c r="G303" s="4"/>
      <c r="H303" s="260"/>
      <c r="I303" s="260"/>
      <c r="J303" s="260"/>
      <c r="K303" s="260"/>
      <c r="L303" s="260"/>
      <c r="M303" s="260"/>
      <c r="N303" s="260"/>
      <c r="O303" s="260"/>
      <c r="P303" s="260"/>
      <c r="Q303" s="260"/>
      <c r="R303" s="260"/>
      <c r="S303" s="260"/>
      <c r="T303" s="260"/>
      <c r="U303" s="260"/>
      <c r="V303" s="260"/>
      <c r="W303" s="260"/>
      <c r="X303" s="260"/>
    </row>
    <row r="304" spans="1:24" ht="13.5">
      <c r="A304" s="263"/>
      <c r="B304" s="260"/>
      <c r="C304" s="260"/>
      <c r="E304" s="4"/>
      <c r="F304" s="260"/>
      <c r="G304" s="4"/>
      <c r="H304" s="260"/>
      <c r="I304" s="260"/>
      <c r="J304" s="260"/>
      <c r="K304" s="260"/>
      <c r="L304" s="260"/>
      <c r="M304" s="260"/>
      <c r="N304" s="260"/>
      <c r="O304" s="260"/>
      <c r="P304" s="260"/>
      <c r="Q304" s="260"/>
      <c r="R304" s="260"/>
      <c r="S304" s="260"/>
      <c r="T304" s="260"/>
      <c r="U304" s="260"/>
      <c r="V304" s="260"/>
      <c r="W304" s="260"/>
      <c r="X304" s="260"/>
    </row>
    <row r="305" spans="1:24" ht="13.5">
      <c r="A305" s="263"/>
      <c r="B305" s="260"/>
      <c r="C305" s="260"/>
      <c r="E305" s="4"/>
      <c r="F305" s="260"/>
      <c r="G305" s="4"/>
      <c r="H305" s="260"/>
      <c r="I305" s="260"/>
      <c r="J305" s="260"/>
      <c r="K305" s="260"/>
      <c r="L305" s="260"/>
      <c r="M305" s="260"/>
      <c r="N305" s="260"/>
      <c r="O305" s="260"/>
      <c r="P305" s="260"/>
      <c r="Q305" s="260"/>
      <c r="R305" s="260"/>
      <c r="S305" s="260"/>
      <c r="T305" s="260"/>
      <c r="U305" s="260"/>
      <c r="V305" s="260"/>
      <c r="W305" s="260"/>
      <c r="X305" s="260"/>
    </row>
    <row r="306" spans="1:24" ht="13.5">
      <c r="A306" s="263"/>
      <c r="B306" s="260"/>
      <c r="C306" s="260"/>
      <c r="E306" s="4"/>
      <c r="F306" s="260"/>
      <c r="G306" s="4"/>
      <c r="H306" s="260"/>
      <c r="I306" s="260"/>
      <c r="J306" s="260"/>
      <c r="K306" s="260"/>
      <c r="L306" s="260"/>
      <c r="M306" s="260"/>
      <c r="N306" s="260"/>
      <c r="O306" s="260"/>
      <c r="P306" s="260"/>
      <c r="Q306" s="260"/>
      <c r="R306" s="260"/>
      <c r="S306" s="260"/>
      <c r="T306" s="260"/>
      <c r="U306" s="260"/>
      <c r="V306" s="260"/>
      <c r="W306" s="260"/>
      <c r="X306" s="260"/>
    </row>
    <row r="307" spans="1:24" ht="13.5">
      <c r="A307" s="263"/>
      <c r="B307" s="260"/>
      <c r="C307" s="260"/>
      <c r="E307" s="4"/>
      <c r="F307" s="260"/>
      <c r="G307" s="4"/>
      <c r="H307" s="260"/>
      <c r="I307" s="260"/>
      <c r="J307" s="260"/>
      <c r="K307" s="260"/>
      <c r="L307" s="260"/>
      <c r="M307" s="260"/>
      <c r="N307" s="260"/>
      <c r="O307" s="260"/>
      <c r="P307" s="260"/>
      <c r="Q307" s="260"/>
      <c r="R307" s="260"/>
      <c r="S307" s="260"/>
      <c r="T307" s="260"/>
      <c r="U307" s="260"/>
      <c r="V307" s="260"/>
      <c r="W307" s="260"/>
      <c r="X307" s="260"/>
    </row>
    <row r="308" spans="1:24" ht="13.5">
      <c r="A308" s="263"/>
      <c r="B308" s="260"/>
      <c r="C308" s="260"/>
      <c r="E308" s="4"/>
      <c r="F308" s="260"/>
      <c r="G308" s="4"/>
      <c r="H308" s="260"/>
      <c r="I308" s="260"/>
      <c r="J308" s="260"/>
      <c r="K308" s="260"/>
      <c r="L308" s="260"/>
      <c r="M308" s="260"/>
      <c r="N308" s="260"/>
      <c r="O308" s="260"/>
      <c r="P308" s="260"/>
      <c r="Q308" s="260"/>
      <c r="R308" s="260"/>
      <c r="S308" s="260"/>
      <c r="T308" s="260"/>
      <c r="U308" s="260"/>
      <c r="V308" s="260"/>
      <c r="W308" s="260"/>
      <c r="X308" s="260"/>
    </row>
    <row r="309" spans="1:24" ht="13.5">
      <c r="A309" s="263"/>
      <c r="B309" s="260"/>
      <c r="C309" s="260"/>
      <c r="E309" s="4"/>
      <c r="F309" s="260"/>
      <c r="G309" s="4"/>
      <c r="H309" s="260"/>
      <c r="I309" s="260"/>
      <c r="J309" s="260"/>
      <c r="K309" s="260"/>
      <c r="L309" s="260"/>
      <c r="M309" s="260"/>
      <c r="N309" s="260"/>
      <c r="O309" s="260"/>
      <c r="P309" s="260"/>
      <c r="Q309" s="260"/>
      <c r="R309" s="260"/>
      <c r="S309" s="260"/>
      <c r="T309" s="260"/>
      <c r="U309" s="260"/>
      <c r="V309" s="260"/>
      <c r="W309" s="260"/>
      <c r="X309" s="260"/>
    </row>
    <row r="310" spans="1:24" ht="13.5">
      <c r="A310" s="263"/>
      <c r="B310" s="260"/>
      <c r="C310" s="260"/>
      <c r="E310" s="4"/>
      <c r="F310" s="260"/>
      <c r="G310" s="4"/>
      <c r="H310" s="260"/>
      <c r="I310" s="260"/>
      <c r="J310" s="260"/>
      <c r="K310" s="260"/>
      <c r="L310" s="260"/>
      <c r="M310" s="260"/>
      <c r="N310" s="260"/>
      <c r="O310" s="260"/>
      <c r="P310" s="260"/>
      <c r="Q310" s="260"/>
      <c r="R310" s="260"/>
      <c r="S310" s="260"/>
      <c r="T310" s="260"/>
      <c r="U310" s="260"/>
      <c r="V310" s="260"/>
      <c r="W310" s="260"/>
      <c r="X310" s="260"/>
    </row>
    <row r="311" spans="1:24" ht="13.5">
      <c r="A311" s="263"/>
      <c r="B311" s="260"/>
      <c r="C311" s="260"/>
      <c r="E311" s="4"/>
      <c r="F311" s="260"/>
      <c r="G311" s="4"/>
      <c r="H311" s="260"/>
      <c r="I311" s="260"/>
      <c r="J311" s="260"/>
      <c r="K311" s="260"/>
      <c r="L311" s="260"/>
      <c r="M311" s="260"/>
      <c r="N311" s="260"/>
      <c r="O311" s="260"/>
      <c r="P311" s="260"/>
      <c r="Q311" s="260"/>
      <c r="R311" s="260"/>
      <c r="S311" s="260"/>
      <c r="T311" s="260"/>
      <c r="U311" s="260"/>
      <c r="V311" s="260"/>
      <c r="W311" s="260"/>
      <c r="X311" s="260"/>
    </row>
    <row r="312" spans="1:24" ht="13.5">
      <c r="A312" s="263"/>
      <c r="B312" s="260"/>
      <c r="C312" s="260"/>
      <c r="E312" s="4"/>
      <c r="F312" s="260"/>
      <c r="G312" s="4"/>
      <c r="H312" s="260"/>
      <c r="I312" s="260"/>
      <c r="J312" s="260"/>
      <c r="K312" s="260"/>
      <c r="L312" s="260"/>
      <c r="M312" s="260"/>
      <c r="N312" s="260"/>
      <c r="O312" s="260"/>
      <c r="P312" s="260"/>
      <c r="Q312" s="260"/>
      <c r="R312" s="260"/>
      <c r="S312" s="260"/>
      <c r="T312" s="260"/>
      <c r="U312" s="260"/>
      <c r="V312" s="260"/>
      <c r="W312" s="260"/>
      <c r="X312" s="260"/>
    </row>
    <row r="313" spans="1:24" ht="13.5">
      <c r="A313" s="263"/>
      <c r="B313" s="260"/>
      <c r="C313" s="260"/>
      <c r="E313" s="4"/>
      <c r="F313" s="260"/>
      <c r="G313" s="4"/>
      <c r="H313" s="260"/>
      <c r="I313" s="260"/>
      <c r="J313" s="260"/>
      <c r="K313" s="260"/>
      <c r="L313" s="260"/>
      <c r="M313" s="260"/>
      <c r="N313" s="260"/>
      <c r="O313" s="260"/>
      <c r="P313" s="260"/>
      <c r="Q313" s="260"/>
      <c r="R313" s="260"/>
      <c r="S313" s="260"/>
      <c r="T313" s="260"/>
      <c r="U313" s="260"/>
      <c r="V313" s="260"/>
      <c r="W313" s="260"/>
      <c r="X313" s="260"/>
    </row>
    <row r="314" spans="1:24" ht="13.5">
      <c r="A314" s="263"/>
      <c r="B314" s="260"/>
      <c r="C314" s="260"/>
      <c r="E314" s="4"/>
      <c r="F314" s="260"/>
      <c r="G314" s="4"/>
      <c r="H314" s="260"/>
      <c r="I314" s="260"/>
      <c r="J314" s="260"/>
      <c r="K314" s="260"/>
      <c r="L314" s="260"/>
      <c r="M314" s="260"/>
      <c r="N314" s="260"/>
      <c r="O314" s="260"/>
      <c r="P314" s="260"/>
      <c r="Q314" s="260"/>
      <c r="R314" s="260"/>
      <c r="S314" s="260"/>
      <c r="T314" s="260"/>
      <c r="U314" s="260"/>
      <c r="V314" s="260"/>
      <c r="W314" s="260"/>
      <c r="X314" s="260"/>
    </row>
    <row r="315" spans="1:24" ht="13.5">
      <c r="A315" s="263"/>
      <c r="B315" s="260"/>
      <c r="C315" s="260"/>
      <c r="E315" s="4"/>
      <c r="F315" s="260"/>
      <c r="G315" s="4"/>
      <c r="H315" s="260"/>
      <c r="I315" s="260"/>
      <c r="J315" s="260"/>
      <c r="K315" s="260"/>
      <c r="L315" s="260"/>
      <c r="M315" s="260"/>
      <c r="N315" s="260"/>
      <c r="O315" s="260"/>
      <c r="P315" s="260"/>
      <c r="Q315" s="260"/>
      <c r="R315" s="260"/>
      <c r="S315" s="260"/>
      <c r="T315" s="260"/>
      <c r="U315" s="260"/>
      <c r="V315" s="260"/>
      <c r="W315" s="260"/>
      <c r="X315" s="260"/>
    </row>
    <row r="316" spans="1:24" ht="13.5">
      <c r="A316" s="263"/>
      <c r="B316" s="260"/>
      <c r="C316" s="260"/>
      <c r="E316" s="4"/>
      <c r="F316" s="260"/>
      <c r="G316" s="4"/>
      <c r="H316" s="260"/>
      <c r="I316" s="260"/>
      <c r="J316" s="260"/>
      <c r="K316" s="260"/>
      <c r="L316" s="260"/>
      <c r="M316" s="260"/>
      <c r="N316" s="260"/>
      <c r="O316" s="260"/>
      <c r="P316" s="260"/>
      <c r="Q316" s="260"/>
      <c r="R316" s="260"/>
      <c r="S316" s="260"/>
      <c r="T316" s="260"/>
      <c r="U316" s="260"/>
      <c r="V316" s="260"/>
      <c r="W316" s="260"/>
      <c r="X316" s="260"/>
    </row>
    <row r="317" spans="1:24" ht="13.5">
      <c r="A317" s="263"/>
      <c r="B317" s="260"/>
      <c r="C317" s="260"/>
      <c r="E317" s="4"/>
      <c r="F317" s="260"/>
      <c r="G317" s="4"/>
      <c r="H317" s="260"/>
      <c r="I317" s="260"/>
      <c r="J317" s="260"/>
      <c r="K317" s="260"/>
      <c r="L317" s="260"/>
      <c r="M317" s="260"/>
      <c r="N317" s="260"/>
      <c r="O317" s="260"/>
      <c r="P317" s="260"/>
      <c r="Q317" s="260"/>
      <c r="R317" s="260"/>
      <c r="S317" s="260"/>
      <c r="T317" s="260"/>
      <c r="U317" s="260"/>
      <c r="V317" s="260"/>
      <c r="W317" s="260"/>
      <c r="X317" s="260"/>
    </row>
    <row r="318" spans="1:24" ht="13.5">
      <c r="A318" s="263"/>
      <c r="B318" s="260"/>
      <c r="C318" s="260"/>
      <c r="E318" s="4"/>
      <c r="F318" s="260"/>
      <c r="G318" s="4"/>
      <c r="H318" s="260"/>
      <c r="I318" s="260"/>
      <c r="J318" s="260"/>
      <c r="K318" s="260"/>
      <c r="L318" s="260"/>
      <c r="M318" s="260"/>
      <c r="N318" s="260"/>
      <c r="O318" s="260"/>
      <c r="P318" s="260"/>
      <c r="Q318" s="260"/>
      <c r="R318" s="260"/>
      <c r="S318" s="260"/>
      <c r="T318" s="260"/>
      <c r="U318" s="260"/>
      <c r="V318" s="260"/>
      <c r="W318" s="260"/>
      <c r="X318" s="260"/>
    </row>
    <row r="319" spans="1:24" ht="13.5">
      <c r="A319" s="263"/>
      <c r="B319" s="260"/>
      <c r="C319" s="260"/>
      <c r="E319" s="4"/>
      <c r="F319" s="260"/>
      <c r="G319" s="4"/>
      <c r="H319" s="260"/>
      <c r="I319" s="260"/>
      <c r="J319" s="260"/>
      <c r="K319" s="260"/>
      <c r="L319" s="260"/>
      <c r="M319" s="260"/>
      <c r="N319" s="260"/>
      <c r="O319" s="260"/>
      <c r="P319" s="260"/>
      <c r="Q319" s="260"/>
      <c r="R319" s="260"/>
      <c r="S319" s="260"/>
      <c r="T319" s="260"/>
      <c r="U319" s="260"/>
      <c r="V319" s="260"/>
      <c r="W319" s="260"/>
      <c r="X319" s="260"/>
    </row>
    <row r="320" spans="1:24" ht="13.5">
      <c r="A320" s="263"/>
      <c r="B320" s="260"/>
      <c r="C320" s="260"/>
      <c r="E320" s="4"/>
      <c r="F320" s="260"/>
      <c r="G320" s="4"/>
      <c r="H320" s="260"/>
      <c r="I320" s="260"/>
      <c r="J320" s="260"/>
      <c r="K320" s="260"/>
      <c r="L320" s="260"/>
      <c r="M320" s="260"/>
      <c r="N320" s="260"/>
      <c r="O320" s="260"/>
      <c r="P320" s="260"/>
      <c r="Q320" s="260"/>
      <c r="R320" s="260"/>
      <c r="S320" s="260"/>
      <c r="T320" s="260"/>
      <c r="U320" s="260"/>
      <c r="V320" s="260"/>
      <c r="W320" s="260"/>
      <c r="X320" s="260"/>
    </row>
    <row r="321" spans="1:24" ht="13.5">
      <c r="A321" s="263"/>
      <c r="B321" s="260"/>
      <c r="C321" s="260"/>
      <c r="E321" s="4"/>
      <c r="F321" s="260"/>
      <c r="G321" s="4"/>
      <c r="H321" s="260"/>
      <c r="I321" s="260"/>
      <c r="J321" s="260"/>
      <c r="K321" s="260"/>
      <c r="L321" s="260"/>
      <c r="M321" s="260"/>
      <c r="N321" s="260"/>
      <c r="O321" s="260"/>
      <c r="P321" s="260"/>
      <c r="Q321" s="260"/>
      <c r="R321" s="260"/>
      <c r="S321" s="260"/>
      <c r="T321" s="260"/>
      <c r="U321" s="260"/>
      <c r="V321" s="260"/>
      <c r="W321" s="260"/>
      <c r="X321" s="260"/>
    </row>
    <row r="322" spans="1:24" ht="13.5">
      <c r="A322" s="263"/>
      <c r="B322" s="260"/>
      <c r="C322" s="260"/>
      <c r="E322" s="4"/>
      <c r="F322" s="260"/>
      <c r="G322" s="4"/>
      <c r="H322" s="260"/>
      <c r="I322" s="260"/>
      <c r="J322" s="260"/>
      <c r="K322" s="260"/>
      <c r="L322" s="260"/>
      <c r="M322" s="260"/>
      <c r="N322" s="260"/>
      <c r="O322" s="260"/>
      <c r="P322" s="260"/>
      <c r="Q322" s="260"/>
      <c r="R322" s="260"/>
      <c r="S322" s="260"/>
      <c r="T322" s="260"/>
      <c r="U322" s="260"/>
      <c r="V322" s="260"/>
      <c r="W322" s="260"/>
      <c r="X322" s="260"/>
    </row>
    <row r="323" spans="1:24" ht="13.5">
      <c r="A323" s="263"/>
      <c r="B323" s="260"/>
      <c r="C323" s="260"/>
      <c r="E323" s="4"/>
      <c r="F323" s="260"/>
      <c r="G323" s="4"/>
      <c r="H323" s="260"/>
      <c r="I323" s="260"/>
      <c r="J323" s="260"/>
      <c r="K323" s="260"/>
      <c r="L323" s="260"/>
      <c r="M323" s="260"/>
      <c r="N323" s="260"/>
      <c r="O323" s="260"/>
      <c r="P323" s="260"/>
      <c r="Q323" s="260"/>
      <c r="R323" s="260"/>
      <c r="S323" s="260"/>
      <c r="T323" s="260"/>
      <c r="U323" s="260"/>
      <c r="V323" s="260"/>
      <c r="W323" s="260"/>
      <c r="X323" s="260"/>
    </row>
    <row r="324" spans="1:24" ht="13.5">
      <c r="A324" s="263"/>
      <c r="B324" s="260"/>
      <c r="C324" s="260"/>
      <c r="E324" s="4"/>
      <c r="F324" s="260"/>
      <c r="G324" s="4"/>
      <c r="H324" s="260"/>
      <c r="I324" s="260"/>
      <c r="J324" s="260"/>
      <c r="K324" s="260"/>
      <c r="L324" s="260"/>
      <c r="M324" s="260"/>
      <c r="N324" s="260"/>
      <c r="O324" s="260"/>
      <c r="P324" s="260"/>
      <c r="Q324" s="260"/>
      <c r="R324" s="260"/>
      <c r="S324" s="260"/>
      <c r="T324" s="260"/>
      <c r="U324" s="260"/>
      <c r="V324" s="260"/>
      <c r="W324" s="260"/>
      <c r="X324" s="260"/>
    </row>
    <row r="325" spans="1:24" ht="13.5">
      <c r="A325" s="263"/>
      <c r="B325" s="260"/>
      <c r="C325" s="260"/>
      <c r="E325" s="4"/>
      <c r="F325" s="260"/>
      <c r="G325" s="4"/>
      <c r="H325" s="260"/>
      <c r="I325" s="260"/>
      <c r="J325" s="260"/>
      <c r="K325" s="260"/>
      <c r="L325" s="260"/>
      <c r="M325" s="260"/>
      <c r="N325" s="260"/>
      <c r="O325" s="260"/>
      <c r="P325" s="260"/>
      <c r="Q325" s="260"/>
      <c r="R325" s="260"/>
      <c r="S325" s="260"/>
      <c r="T325" s="260"/>
      <c r="U325" s="260"/>
      <c r="V325" s="260"/>
      <c r="W325" s="260"/>
      <c r="X325" s="260"/>
    </row>
    <row r="326" spans="1:24" ht="13.5">
      <c r="A326" s="263"/>
      <c r="B326" s="260"/>
      <c r="C326" s="260"/>
      <c r="E326" s="4"/>
      <c r="F326" s="260"/>
      <c r="G326" s="4"/>
      <c r="H326" s="260"/>
      <c r="I326" s="260"/>
      <c r="J326" s="260"/>
      <c r="K326" s="260"/>
      <c r="L326" s="260"/>
      <c r="M326" s="260"/>
      <c r="N326" s="260"/>
      <c r="O326" s="260"/>
      <c r="P326" s="260"/>
      <c r="Q326" s="260"/>
      <c r="R326" s="260"/>
      <c r="S326" s="260"/>
      <c r="T326" s="260"/>
      <c r="U326" s="260"/>
      <c r="V326" s="260"/>
      <c r="W326" s="260"/>
      <c r="X326" s="260"/>
    </row>
    <row r="327" spans="1:24" ht="13.5">
      <c r="A327" s="263"/>
      <c r="B327" s="260"/>
      <c r="C327" s="260"/>
      <c r="E327" s="4"/>
      <c r="F327" s="260"/>
      <c r="G327" s="4"/>
      <c r="H327" s="260"/>
      <c r="I327" s="260"/>
      <c r="J327" s="260"/>
      <c r="K327" s="260"/>
      <c r="L327" s="260"/>
      <c r="M327" s="260"/>
      <c r="N327" s="260"/>
      <c r="O327" s="260"/>
      <c r="P327" s="260"/>
      <c r="Q327" s="260"/>
      <c r="R327" s="260"/>
      <c r="S327" s="260"/>
      <c r="T327" s="260"/>
      <c r="U327" s="260"/>
      <c r="V327" s="260"/>
      <c r="W327" s="260"/>
      <c r="X327" s="260"/>
    </row>
    <row r="328" spans="1:24" ht="13.5">
      <c r="A328" s="263"/>
      <c r="B328" s="260"/>
      <c r="C328" s="260"/>
      <c r="E328" s="4"/>
      <c r="F328" s="260"/>
      <c r="G328" s="4"/>
      <c r="H328" s="260"/>
      <c r="I328" s="260"/>
      <c r="J328" s="260"/>
      <c r="K328" s="260"/>
      <c r="L328" s="260"/>
      <c r="M328" s="260"/>
      <c r="N328" s="260"/>
      <c r="O328" s="260"/>
      <c r="P328" s="260"/>
      <c r="Q328" s="260"/>
      <c r="R328" s="260"/>
      <c r="S328" s="260"/>
      <c r="T328" s="260"/>
      <c r="U328" s="260"/>
      <c r="V328" s="260"/>
      <c r="W328" s="260"/>
      <c r="X328" s="260"/>
    </row>
    <row r="329" spans="1:24" ht="13.5">
      <c r="A329" s="263"/>
      <c r="B329" s="260"/>
      <c r="C329" s="260"/>
      <c r="E329" s="4"/>
      <c r="F329" s="260"/>
      <c r="G329" s="4"/>
      <c r="H329" s="260"/>
      <c r="I329" s="260"/>
      <c r="J329" s="260"/>
      <c r="K329" s="260"/>
      <c r="L329" s="260"/>
      <c r="M329" s="260"/>
      <c r="N329" s="260"/>
      <c r="O329" s="260"/>
      <c r="P329" s="260"/>
      <c r="Q329" s="260"/>
      <c r="R329" s="260"/>
      <c r="S329" s="260"/>
      <c r="T329" s="260"/>
      <c r="U329" s="260"/>
      <c r="V329" s="260"/>
      <c r="W329" s="260"/>
      <c r="X329" s="260"/>
    </row>
    <row r="330" spans="1:24" ht="13.5">
      <c r="A330" s="263"/>
      <c r="B330" s="260"/>
      <c r="C330" s="260"/>
      <c r="E330" s="4"/>
      <c r="F330" s="260"/>
      <c r="G330" s="4"/>
      <c r="H330" s="260"/>
      <c r="I330" s="260"/>
      <c r="J330" s="260"/>
      <c r="K330" s="260"/>
      <c r="L330" s="260"/>
      <c r="M330" s="260"/>
      <c r="N330" s="260"/>
      <c r="O330" s="260"/>
      <c r="P330" s="260"/>
      <c r="Q330" s="260"/>
      <c r="R330" s="260"/>
      <c r="S330" s="260"/>
      <c r="T330" s="260"/>
      <c r="U330" s="260"/>
      <c r="V330" s="260"/>
      <c r="W330" s="260"/>
      <c r="X330" s="260"/>
    </row>
    <row r="331" spans="1:24" ht="13.5">
      <c r="A331" s="263"/>
      <c r="B331" s="260"/>
      <c r="C331" s="260"/>
      <c r="E331" s="4"/>
      <c r="F331" s="260"/>
      <c r="G331" s="4"/>
      <c r="H331" s="260"/>
      <c r="I331" s="260"/>
      <c r="J331" s="260"/>
      <c r="K331" s="260"/>
      <c r="L331" s="260"/>
      <c r="M331" s="260"/>
      <c r="N331" s="260"/>
      <c r="O331" s="260"/>
      <c r="P331" s="260"/>
      <c r="Q331" s="260"/>
      <c r="R331" s="260"/>
      <c r="S331" s="260"/>
      <c r="T331" s="260"/>
      <c r="U331" s="260"/>
      <c r="V331" s="260"/>
      <c r="W331" s="260"/>
      <c r="X331" s="260"/>
    </row>
    <row r="332" spans="1:24" ht="13.5">
      <c r="A332" s="263"/>
      <c r="B332" s="260"/>
      <c r="C332" s="260"/>
      <c r="E332" s="4"/>
      <c r="F332" s="260"/>
      <c r="G332" s="4"/>
      <c r="H332" s="260"/>
      <c r="I332" s="260"/>
      <c r="J332" s="260"/>
      <c r="K332" s="260"/>
      <c r="L332" s="260"/>
      <c r="M332" s="260"/>
      <c r="N332" s="260"/>
      <c r="O332" s="260"/>
      <c r="P332" s="260"/>
      <c r="Q332" s="260"/>
      <c r="R332" s="260"/>
      <c r="S332" s="260"/>
      <c r="T332" s="260"/>
      <c r="U332" s="260"/>
      <c r="V332" s="260"/>
      <c r="W332" s="260"/>
      <c r="X332" s="260"/>
    </row>
    <row r="333" spans="1:24" ht="13.5">
      <c r="A333" s="263"/>
      <c r="B333" s="260"/>
      <c r="C333" s="260"/>
      <c r="E333" s="4"/>
      <c r="F333" s="260"/>
      <c r="G333" s="4"/>
      <c r="H333" s="260"/>
      <c r="I333" s="260"/>
      <c r="J333" s="260"/>
      <c r="K333" s="260"/>
      <c r="L333" s="260"/>
      <c r="M333" s="260"/>
      <c r="N333" s="260"/>
      <c r="O333" s="260"/>
      <c r="P333" s="260"/>
      <c r="Q333" s="260"/>
      <c r="R333" s="260"/>
      <c r="S333" s="260"/>
      <c r="T333" s="260"/>
      <c r="U333" s="260"/>
      <c r="V333" s="260"/>
      <c r="W333" s="260"/>
      <c r="X333" s="260"/>
    </row>
    <row r="334" spans="1:24" ht="13.5">
      <c r="A334" s="263"/>
      <c r="B334" s="260"/>
      <c r="C334" s="260"/>
      <c r="E334" s="4"/>
      <c r="F334" s="260"/>
      <c r="G334" s="4"/>
      <c r="H334" s="260"/>
      <c r="I334" s="260"/>
      <c r="J334" s="260"/>
      <c r="K334" s="260"/>
      <c r="L334" s="260"/>
      <c r="M334" s="260"/>
      <c r="N334" s="260"/>
      <c r="O334" s="260"/>
      <c r="P334" s="260"/>
      <c r="Q334" s="260"/>
      <c r="R334" s="260"/>
      <c r="S334" s="260"/>
      <c r="T334" s="260"/>
      <c r="U334" s="260"/>
      <c r="V334" s="260"/>
      <c r="W334" s="260"/>
      <c r="X334" s="260"/>
    </row>
    <row r="335" spans="1:24" ht="13.5">
      <c r="A335" s="263"/>
      <c r="B335" s="260"/>
      <c r="C335" s="260"/>
      <c r="E335" s="4"/>
      <c r="F335" s="260"/>
      <c r="G335" s="4"/>
      <c r="H335" s="260"/>
      <c r="I335" s="260"/>
      <c r="J335" s="260"/>
      <c r="K335" s="260"/>
      <c r="L335" s="260"/>
      <c r="M335" s="260"/>
      <c r="N335" s="260"/>
      <c r="O335" s="260"/>
      <c r="P335" s="260"/>
      <c r="Q335" s="260"/>
      <c r="R335" s="260"/>
      <c r="S335" s="260"/>
      <c r="T335" s="260"/>
      <c r="U335" s="260"/>
      <c r="V335" s="260"/>
      <c r="W335" s="260"/>
      <c r="X335" s="260"/>
    </row>
    <row r="336" spans="1:24" ht="13.5">
      <c r="A336" s="263"/>
      <c r="B336" s="260"/>
      <c r="C336" s="260"/>
      <c r="E336" s="4"/>
      <c r="F336" s="260"/>
      <c r="G336" s="4"/>
      <c r="H336" s="260"/>
      <c r="I336" s="260"/>
      <c r="J336" s="260"/>
      <c r="K336" s="260"/>
      <c r="L336" s="260"/>
      <c r="M336" s="260"/>
      <c r="N336" s="260"/>
      <c r="O336" s="260"/>
      <c r="P336" s="260"/>
      <c r="Q336" s="260"/>
      <c r="R336" s="260"/>
      <c r="S336" s="260"/>
      <c r="T336" s="260"/>
      <c r="U336" s="260"/>
      <c r="V336" s="260"/>
      <c r="W336" s="260"/>
      <c r="X336" s="260"/>
    </row>
    <row r="337" spans="1:24" ht="13.5">
      <c r="A337" s="263"/>
      <c r="B337" s="260"/>
      <c r="C337" s="260"/>
      <c r="E337" s="4"/>
      <c r="F337" s="260"/>
      <c r="G337" s="4"/>
      <c r="H337" s="260"/>
      <c r="I337" s="260"/>
      <c r="J337" s="260"/>
      <c r="K337" s="260"/>
      <c r="L337" s="260"/>
      <c r="M337" s="260"/>
      <c r="N337" s="260"/>
      <c r="O337" s="260"/>
      <c r="P337" s="260"/>
      <c r="Q337" s="260"/>
      <c r="R337" s="260"/>
      <c r="S337" s="260"/>
      <c r="T337" s="260"/>
      <c r="U337" s="260"/>
      <c r="V337" s="260"/>
      <c r="W337" s="260"/>
      <c r="X337" s="260"/>
    </row>
    <row r="338" spans="1:24" ht="13.5">
      <c r="A338" s="263"/>
      <c r="B338" s="260"/>
      <c r="C338" s="260"/>
      <c r="E338" s="4"/>
      <c r="F338" s="260"/>
      <c r="G338" s="4"/>
      <c r="H338" s="260"/>
      <c r="I338" s="260"/>
      <c r="J338" s="260"/>
      <c r="K338" s="260"/>
      <c r="L338" s="260"/>
      <c r="M338" s="260"/>
      <c r="N338" s="260"/>
      <c r="O338" s="260"/>
      <c r="P338" s="260"/>
      <c r="Q338" s="260"/>
      <c r="R338" s="260"/>
      <c r="S338" s="260"/>
      <c r="T338" s="260"/>
      <c r="U338" s="260"/>
      <c r="V338" s="260"/>
      <c r="W338" s="260"/>
      <c r="X338" s="260"/>
    </row>
    <row r="339" spans="1:24" ht="13.5">
      <c r="A339" s="263"/>
      <c r="B339" s="260"/>
      <c r="C339" s="260"/>
      <c r="E339" s="4"/>
      <c r="F339" s="260"/>
      <c r="G339" s="4"/>
      <c r="H339" s="260"/>
      <c r="I339" s="260"/>
      <c r="J339" s="260"/>
      <c r="K339" s="260"/>
      <c r="L339" s="260"/>
      <c r="M339" s="260"/>
      <c r="N339" s="260"/>
      <c r="O339" s="260"/>
      <c r="P339" s="260"/>
      <c r="Q339" s="260"/>
      <c r="R339" s="260"/>
      <c r="S339" s="260"/>
      <c r="T339" s="260"/>
      <c r="U339" s="260"/>
      <c r="V339" s="260"/>
      <c r="W339" s="260"/>
      <c r="X339" s="260"/>
    </row>
    <row r="340" spans="1:24" ht="13.5">
      <c r="A340" s="263"/>
      <c r="B340" s="260"/>
      <c r="C340" s="260"/>
      <c r="E340" s="4"/>
      <c r="F340" s="260"/>
      <c r="G340" s="4"/>
      <c r="H340" s="260"/>
      <c r="I340" s="260"/>
      <c r="J340" s="260"/>
      <c r="K340" s="260"/>
      <c r="L340" s="260"/>
      <c r="M340" s="260"/>
      <c r="N340" s="260"/>
      <c r="O340" s="260"/>
      <c r="P340" s="260"/>
      <c r="Q340" s="260"/>
      <c r="R340" s="260"/>
      <c r="S340" s="260"/>
      <c r="T340" s="260"/>
      <c r="U340" s="260"/>
      <c r="V340" s="260"/>
      <c r="W340" s="260"/>
      <c r="X340" s="260"/>
    </row>
    <row r="341" spans="1:24" ht="13.5">
      <c r="A341" s="263"/>
      <c r="B341" s="260"/>
      <c r="C341" s="260"/>
      <c r="E341" s="4"/>
      <c r="F341" s="260"/>
      <c r="G341" s="4"/>
      <c r="H341" s="260"/>
      <c r="I341" s="260"/>
      <c r="J341" s="260"/>
      <c r="K341" s="260"/>
      <c r="L341" s="260"/>
      <c r="M341" s="260"/>
      <c r="N341" s="260"/>
      <c r="O341" s="260"/>
      <c r="P341" s="260"/>
      <c r="Q341" s="260"/>
      <c r="R341" s="260"/>
      <c r="S341" s="260"/>
      <c r="T341" s="260"/>
      <c r="U341" s="260"/>
      <c r="V341" s="260"/>
      <c r="W341" s="260"/>
      <c r="X341" s="260"/>
    </row>
    <row r="342" spans="1:24" ht="13.5">
      <c r="A342" s="263"/>
      <c r="B342" s="260"/>
      <c r="C342" s="260"/>
      <c r="E342" s="4"/>
      <c r="F342" s="260"/>
      <c r="G342" s="4"/>
      <c r="H342" s="260"/>
      <c r="I342" s="260"/>
      <c r="J342" s="260"/>
      <c r="K342" s="260"/>
      <c r="L342" s="260"/>
      <c r="M342" s="260"/>
      <c r="N342" s="260"/>
      <c r="O342" s="260"/>
      <c r="P342" s="260"/>
      <c r="Q342" s="260"/>
      <c r="R342" s="260"/>
      <c r="S342" s="260"/>
      <c r="T342" s="260"/>
      <c r="U342" s="260"/>
      <c r="V342" s="260"/>
      <c r="W342" s="260"/>
      <c r="X342" s="260"/>
    </row>
    <row r="343" spans="1:24" ht="13.5">
      <c r="A343" s="263"/>
      <c r="B343" s="260"/>
      <c r="C343" s="260"/>
      <c r="E343" s="4"/>
      <c r="F343" s="260"/>
      <c r="G343" s="4"/>
      <c r="H343" s="260"/>
      <c r="I343" s="260"/>
      <c r="J343" s="260"/>
      <c r="K343" s="260"/>
      <c r="L343" s="260"/>
      <c r="M343" s="260"/>
      <c r="N343" s="260"/>
      <c r="O343" s="260"/>
      <c r="P343" s="260"/>
      <c r="Q343" s="260"/>
      <c r="R343" s="260"/>
      <c r="S343" s="260"/>
      <c r="T343" s="260"/>
      <c r="U343" s="260"/>
      <c r="V343" s="260"/>
      <c r="W343" s="260"/>
      <c r="X343" s="260"/>
    </row>
    <row r="344" spans="1:24" ht="13.5">
      <c r="A344" s="263"/>
      <c r="B344" s="260"/>
      <c r="C344" s="260"/>
      <c r="E344" s="4"/>
      <c r="F344" s="260"/>
      <c r="G344" s="4"/>
      <c r="H344" s="260"/>
      <c r="I344" s="260"/>
      <c r="J344" s="260"/>
      <c r="K344" s="260"/>
      <c r="L344" s="260"/>
      <c r="M344" s="260"/>
      <c r="N344" s="260"/>
      <c r="O344" s="260"/>
      <c r="P344" s="260"/>
      <c r="Q344" s="260"/>
      <c r="R344" s="260"/>
      <c r="S344" s="260"/>
      <c r="T344" s="260"/>
      <c r="U344" s="260"/>
      <c r="V344" s="260"/>
      <c r="W344" s="260"/>
      <c r="X344" s="260"/>
    </row>
    <row r="345" spans="1:24" ht="13.5">
      <c r="A345" s="263"/>
      <c r="B345" s="260"/>
      <c r="C345" s="260"/>
      <c r="E345" s="4"/>
      <c r="F345" s="260"/>
      <c r="G345" s="4"/>
      <c r="H345" s="260"/>
      <c r="I345" s="260"/>
      <c r="J345" s="260"/>
      <c r="K345" s="260"/>
      <c r="L345" s="260"/>
      <c r="M345" s="260"/>
      <c r="N345" s="260"/>
      <c r="O345" s="260"/>
      <c r="P345" s="260"/>
      <c r="Q345" s="260"/>
      <c r="R345" s="260"/>
      <c r="S345" s="260"/>
      <c r="T345" s="260"/>
      <c r="U345" s="260"/>
      <c r="V345" s="260"/>
      <c r="W345" s="260"/>
      <c r="X345" s="260"/>
    </row>
    <row r="346" spans="1:24" ht="13.5">
      <c r="A346" s="263"/>
      <c r="B346" s="260"/>
      <c r="C346" s="260"/>
      <c r="E346" s="4"/>
      <c r="F346" s="260"/>
      <c r="G346" s="4"/>
      <c r="H346" s="260"/>
      <c r="I346" s="260"/>
      <c r="J346" s="260"/>
      <c r="K346" s="260"/>
      <c r="L346" s="260"/>
      <c r="M346" s="260"/>
      <c r="N346" s="260"/>
      <c r="O346" s="260"/>
      <c r="P346" s="260"/>
      <c r="Q346" s="260"/>
      <c r="R346" s="260"/>
      <c r="S346" s="260"/>
      <c r="T346" s="260"/>
      <c r="U346" s="260"/>
      <c r="V346" s="260"/>
      <c r="W346" s="260"/>
      <c r="X346" s="260"/>
    </row>
    <row r="347" spans="1:24" ht="13.5">
      <c r="A347" s="263"/>
      <c r="B347" s="260"/>
      <c r="C347" s="260"/>
      <c r="E347" s="4"/>
      <c r="F347" s="260"/>
      <c r="G347" s="4"/>
      <c r="H347" s="260"/>
      <c r="I347" s="260"/>
      <c r="J347" s="260"/>
      <c r="K347" s="260"/>
      <c r="L347" s="260"/>
      <c r="M347" s="260"/>
      <c r="N347" s="260"/>
      <c r="O347" s="260"/>
      <c r="P347" s="260"/>
      <c r="Q347" s="260"/>
      <c r="R347" s="260"/>
      <c r="S347" s="260"/>
      <c r="T347" s="260"/>
      <c r="U347" s="260"/>
      <c r="V347" s="260"/>
      <c r="W347" s="260"/>
      <c r="X347" s="260"/>
    </row>
    <row r="348" spans="1:24" ht="13.5">
      <c r="A348" s="263"/>
      <c r="B348" s="260"/>
      <c r="C348" s="260"/>
      <c r="E348" s="4"/>
      <c r="F348" s="260"/>
      <c r="G348" s="4"/>
      <c r="H348" s="260"/>
      <c r="I348" s="260"/>
      <c r="J348" s="260"/>
      <c r="K348" s="260"/>
      <c r="L348" s="260"/>
      <c r="M348" s="260"/>
      <c r="N348" s="260"/>
      <c r="O348" s="260"/>
      <c r="P348" s="260"/>
      <c r="Q348" s="260"/>
      <c r="R348" s="260"/>
      <c r="S348" s="260"/>
      <c r="T348" s="260"/>
      <c r="U348" s="260"/>
      <c r="V348" s="260"/>
      <c r="W348" s="260"/>
      <c r="X348" s="260"/>
    </row>
    <row r="349" spans="1:24" ht="13.5">
      <c r="A349" s="263"/>
      <c r="B349" s="260"/>
      <c r="C349" s="260"/>
      <c r="E349" s="4"/>
      <c r="F349" s="260"/>
      <c r="G349" s="4"/>
      <c r="H349" s="260"/>
      <c r="I349" s="260"/>
      <c r="J349" s="260"/>
      <c r="K349" s="260"/>
      <c r="L349" s="260"/>
      <c r="M349" s="260"/>
      <c r="N349" s="260"/>
      <c r="O349" s="260"/>
      <c r="P349" s="260"/>
      <c r="Q349" s="260"/>
      <c r="R349" s="260"/>
      <c r="S349" s="260"/>
      <c r="T349" s="260"/>
      <c r="U349" s="260"/>
      <c r="V349" s="260"/>
      <c r="W349" s="260"/>
      <c r="X349" s="260"/>
    </row>
    <row r="350" spans="1:24" ht="13.5">
      <c r="A350" s="263"/>
      <c r="B350" s="260"/>
      <c r="C350" s="260"/>
      <c r="E350" s="4"/>
      <c r="F350" s="260"/>
      <c r="G350" s="4"/>
      <c r="H350" s="260"/>
      <c r="I350" s="260"/>
      <c r="J350" s="260"/>
      <c r="K350" s="260"/>
      <c r="L350" s="260"/>
      <c r="M350" s="260"/>
      <c r="N350" s="260"/>
      <c r="O350" s="260"/>
      <c r="P350" s="260"/>
      <c r="Q350" s="260"/>
      <c r="R350" s="260"/>
      <c r="S350" s="260"/>
      <c r="T350" s="260"/>
      <c r="U350" s="260"/>
      <c r="V350" s="260"/>
      <c r="W350" s="260"/>
      <c r="X350" s="260"/>
    </row>
    <row r="351" spans="1:24" ht="13.5">
      <c r="A351" s="263"/>
      <c r="B351" s="260"/>
      <c r="C351" s="260"/>
      <c r="E351" s="4"/>
      <c r="F351" s="260"/>
      <c r="G351" s="4"/>
      <c r="H351" s="260"/>
      <c r="I351" s="260"/>
      <c r="J351" s="260"/>
      <c r="K351" s="260"/>
      <c r="L351" s="260"/>
      <c r="M351" s="260"/>
      <c r="N351" s="260"/>
      <c r="O351" s="260"/>
      <c r="P351" s="260"/>
      <c r="Q351" s="260"/>
      <c r="R351" s="260"/>
      <c r="S351" s="260"/>
      <c r="T351" s="260"/>
      <c r="U351" s="260"/>
      <c r="V351" s="260"/>
      <c r="W351" s="260"/>
      <c r="X351" s="260"/>
    </row>
    <row r="352" spans="1:24" ht="13.5">
      <c r="A352" s="263"/>
      <c r="B352" s="260"/>
      <c r="C352" s="260"/>
      <c r="E352" s="4"/>
      <c r="F352" s="260"/>
      <c r="G352" s="4"/>
      <c r="H352" s="260"/>
      <c r="I352" s="260"/>
      <c r="J352" s="260"/>
      <c r="K352" s="260"/>
      <c r="L352" s="260"/>
      <c r="M352" s="260"/>
      <c r="N352" s="260"/>
      <c r="O352" s="260"/>
      <c r="P352" s="260"/>
      <c r="Q352" s="260"/>
      <c r="R352" s="260"/>
      <c r="S352" s="260"/>
      <c r="T352" s="260"/>
      <c r="U352" s="260"/>
      <c r="V352" s="260"/>
      <c r="W352" s="260"/>
      <c r="X352" s="260"/>
    </row>
    <row r="353" spans="1:24" ht="13.5">
      <c r="A353" s="263"/>
      <c r="B353" s="260"/>
      <c r="C353" s="260"/>
      <c r="E353" s="4"/>
      <c r="F353" s="260"/>
      <c r="G353" s="4"/>
      <c r="H353" s="260"/>
      <c r="I353" s="260"/>
      <c r="J353" s="260"/>
      <c r="K353" s="260"/>
      <c r="L353" s="260"/>
      <c r="M353" s="260"/>
      <c r="N353" s="260"/>
      <c r="O353" s="260"/>
      <c r="P353" s="260"/>
      <c r="Q353" s="260"/>
      <c r="R353" s="260"/>
      <c r="S353" s="260"/>
      <c r="T353" s="260"/>
      <c r="U353" s="260"/>
      <c r="V353" s="260"/>
      <c r="W353" s="260"/>
      <c r="X353" s="260"/>
    </row>
    <row r="354" spans="1:24" ht="13.5">
      <c r="A354" s="263"/>
      <c r="B354" s="260"/>
      <c r="C354" s="260"/>
      <c r="E354" s="4"/>
      <c r="F354" s="260"/>
      <c r="G354" s="4"/>
      <c r="H354" s="260"/>
      <c r="I354" s="260"/>
      <c r="J354" s="260"/>
      <c r="K354" s="260"/>
      <c r="L354" s="260"/>
      <c r="M354" s="260"/>
      <c r="N354" s="260"/>
      <c r="O354" s="260"/>
      <c r="P354" s="260"/>
      <c r="Q354" s="260"/>
      <c r="R354" s="260"/>
      <c r="S354" s="260"/>
      <c r="T354" s="260"/>
      <c r="U354" s="260"/>
      <c r="V354" s="260"/>
      <c r="W354" s="260"/>
      <c r="X354" s="260"/>
    </row>
    <row r="355" spans="1:24" ht="13.5">
      <c r="A355" s="263"/>
      <c r="B355" s="260"/>
      <c r="C355" s="260"/>
      <c r="E355" s="4"/>
      <c r="F355" s="260"/>
      <c r="G355" s="4"/>
      <c r="H355" s="260"/>
      <c r="I355" s="260"/>
      <c r="J355" s="260"/>
      <c r="K355" s="260"/>
      <c r="L355" s="260"/>
      <c r="M355" s="260"/>
      <c r="N355" s="260"/>
      <c r="O355" s="260"/>
      <c r="P355" s="260"/>
      <c r="Q355" s="260"/>
      <c r="R355" s="260"/>
      <c r="S355" s="260"/>
      <c r="T355" s="260"/>
      <c r="U355" s="260"/>
      <c r="V355" s="260"/>
      <c r="W355" s="260"/>
      <c r="X355" s="260"/>
    </row>
    <row r="356" spans="1:24" ht="13.5">
      <c r="A356" s="263"/>
      <c r="B356" s="260"/>
      <c r="C356" s="260"/>
      <c r="E356" s="4"/>
      <c r="F356" s="260"/>
      <c r="G356" s="4"/>
      <c r="H356" s="260"/>
      <c r="I356" s="260"/>
      <c r="J356" s="260"/>
      <c r="K356" s="260"/>
      <c r="L356" s="260"/>
      <c r="M356" s="260"/>
      <c r="N356" s="260"/>
      <c r="O356" s="260"/>
      <c r="P356" s="260"/>
      <c r="Q356" s="260"/>
      <c r="R356" s="260"/>
      <c r="S356" s="260"/>
      <c r="T356" s="260"/>
      <c r="U356" s="260"/>
      <c r="V356" s="260"/>
      <c r="W356" s="260"/>
      <c r="X356" s="260"/>
    </row>
    <row r="357" spans="1:24" ht="13.5">
      <c r="A357" s="263"/>
      <c r="B357" s="260"/>
      <c r="C357" s="260"/>
      <c r="E357" s="4"/>
      <c r="F357" s="260"/>
      <c r="G357" s="4"/>
      <c r="H357" s="260"/>
      <c r="I357" s="260"/>
      <c r="J357" s="260"/>
      <c r="K357" s="260"/>
      <c r="L357" s="260"/>
      <c r="M357" s="260"/>
      <c r="N357" s="260"/>
      <c r="O357" s="260"/>
      <c r="P357" s="260"/>
      <c r="Q357" s="260"/>
      <c r="R357" s="260"/>
      <c r="S357" s="260"/>
      <c r="T357" s="260"/>
      <c r="U357" s="260"/>
      <c r="V357" s="260"/>
      <c r="W357" s="260"/>
      <c r="X357" s="260"/>
    </row>
    <row r="358" spans="1:24" ht="13.5">
      <c r="A358" s="263"/>
      <c r="B358" s="260"/>
      <c r="C358" s="260"/>
      <c r="E358" s="4"/>
      <c r="F358" s="260"/>
      <c r="G358" s="4"/>
      <c r="H358" s="260"/>
      <c r="I358" s="260"/>
      <c r="J358" s="260"/>
      <c r="K358" s="260"/>
      <c r="L358" s="260"/>
      <c r="M358" s="260"/>
      <c r="N358" s="260"/>
      <c r="O358" s="260"/>
      <c r="P358" s="260"/>
      <c r="Q358" s="260"/>
      <c r="R358" s="260"/>
      <c r="S358" s="260"/>
      <c r="T358" s="260"/>
      <c r="U358" s="260"/>
      <c r="V358" s="260"/>
      <c r="W358" s="260"/>
      <c r="X358" s="260"/>
    </row>
    <row r="359" spans="1:24" ht="13.5">
      <c r="A359" s="263"/>
      <c r="B359" s="260"/>
      <c r="C359" s="260"/>
      <c r="E359" s="4"/>
      <c r="F359" s="260"/>
      <c r="G359" s="4"/>
      <c r="H359" s="260"/>
      <c r="I359" s="260"/>
      <c r="J359" s="260"/>
      <c r="K359" s="260"/>
      <c r="L359" s="260"/>
      <c r="M359" s="260"/>
      <c r="N359" s="260"/>
      <c r="O359" s="260"/>
      <c r="P359" s="260"/>
      <c r="Q359" s="260"/>
      <c r="R359" s="260"/>
      <c r="S359" s="260"/>
      <c r="T359" s="260"/>
      <c r="U359" s="260"/>
      <c r="V359" s="260"/>
      <c r="W359" s="260"/>
      <c r="X359" s="260"/>
    </row>
    <row r="360" spans="1:24" ht="13.5">
      <c r="A360" s="263"/>
      <c r="B360" s="260"/>
      <c r="C360" s="260"/>
      <c r="E360" s="4"/>
      <c r="F360" s="260"/>
      <c r="G360" s="4"/>
      <c r="H360" s="260"/>
      <c r="I360" s="260"/>
      <c r="J360" s="260"/>
      <c r="K360" s="260"/>
      <c r="L360" s="260"/>
      <c r="M360" s="260"/>
      <c r="N360" s="260"/>
      <c r="O360" s="260"/>
      <c r="P360" s="260"/>
      <c r="Q360" s="260"/>
      <c r="R360" s="260"/>
      <c r="S360" s="260"/>
      <c r="T360" s="260"/>
      <c r="U360" s="260"/>
      <c r="V360" s="260"/>
      <c r="W360" s="260"/>
      <c r="X360" s="260"/>
    </row>
    <row r="361" spans="1:24" ht="13.5">
      <c r="A361" s="263"/>
      <c r="B361" s="260"/>
      <c r="C361" s="260"/>
      <c r="E361" s="4"/>
      <c r="F361" s="260"/>
      <c r="G361" s="4"/>
      <c r="H361" s="260"/>
      <c r="I361" s="260"/>
      <c r="J361" s="260"/>
      <c r="K361" s="260"/>
      <c r="L361" s="260"/>
      <c r="M361" s="260"/>
      <c r="N361" s="260"/>
      <c r="O361" s="260"/>
      <c r="P361" s="260"/>
      <c r="Q361" s="260"/>
      <c r="R361" s="260"/>
      <c r="S361" s="260"/>
      <c r="T361" s="260"/>
      <c r="U361" s="260"/>
      <c r="V361" s="260"/>
      <c r="W361" s="260"/>
      <c r="X361" s="260"/>
    </row>
    <row r="362" spans="1:24" ht="13.5">
      <c r="A362" s="263"/>
      <c r="B362" s="260"/>
      <c r="C362" s="260"/>
      <c r="E362" s="4"/>
      <c r="F362" s="260"/>
      <c r="G362" s="4"/>
      <c r="H362" s="260"/>
      <c r="I362" s="260"/>
      <c r="J362" s="260"/>
      <c r="K362" s="260"/>
      <c r="L362" s="260"/>
      <c r="M362" s="260"/>
      <c r="N362" s="260"/>
      <c r="O362" s="260"/>
      <c r="P362" s="260"/>
      <c r="Q362" s="260"/>
      <c r="R362" s="260"/>
      <c r="S362" s="260"/>
      <c r="T362" s="260"/>
      <c r="U362" s="260"/>
      <c r="V362" s="260"/>
      <c r="W362" s="260"/>
      <c r="X362" s="260"/>
    </row>
    <row r="363" spans="1:24" ht="13.5">
      <c r="A363" s="263"/>
      <c r="B363" s="260"/>
      <c r="C363" s="260"/>
      <c r="E363" s="4"/>
      <c r="F363" s="260"/>
      <c r="G363" s="4"/>
      <c r="H363" s="260"/>
      <c r="I363" s="260"/>
      <c r="J363" s="260"/>
      <c r="K363" s="260"/>
      <c r="L363" s="260"/>
      <c r="M363" s="260"/>
      <c r="N363" s="260"/>
      <c r="O363" s="260"/>
      <c r="P363" s="260"/>
      <c r="Q363" s="260"/>
      <c r="R363" s="260"/>
      <c r="S363" s="260"/>
      <c r="T363" s="260"/>
      <c r="U363" s="260"/>
      <c r="V363" s="260"/>
      <c r="W363" s="260"/>
      <c r="X363" s="260"/>
    </row>
    <row r="364" spans="1:24" ht="13.5">
      <c r="A364" s="263"/>
      <c r="B364" s="260"/>
      <c r="C364" s="260"/>
      <c r="E364" s="4"/>
      <c r="F364" s="260"/>
      <c r="G364" s="4"/>
      <c r="H364" s="260"/>
      <c r="I364" s="260"/>
      <c r="J364" s="260"/>
      <c r="K364" s="260"/>
      <c r="L364" s="260"/>
      <c r="M364" s="260"/>
      <c r="N364" s="260"/>
      <c r="O364" s="260"/>
      <c r="P364" s="260"/>
      <c r="Q364" s="260"/>
      <c r="R364" s="260"/>
      <c r="S364" s="260"/>
      <c r="T364" s="260"/>
      <c r="U364" s="260"/>
      <c r="V364" s="260"/>
      <c r="W364" s="260"/>
      <c r="X364" s="260"/>
    </row>
    <row r="365" spans="1:24" ht="13.5">
      <c r="A365" s="263"/>
      <c r="B365" s="260"/>
      <c r="C365" s="260"/>
      <c r="E365" s="4"/>
      <c r="F365" s="260"/>
      <c r="G365" s="4"/>
      <c r="H365" s="260"/>
      <c r="I365" s="260"/>
      <c r="J365" s="260"/>
      <c r="K365" s="260"/>
      <c r="L365" s="260"/>
      <c r="M365" s="260"/>
      <c r="N365" s="260"/>
      <c r="O365" s="260"/>
      <c r="P365" s="260"/>
      <c r="Q365" s="260"/>
      <c r="R365" s="260"/>
      <c r="S365" s="260"/>
      <c r="T365" s="260"/>
      <c r="U365" s="260"/>
      <c r="V365" s="260"/>
      <c r="W365" s="260"/>
      <c r="X365" s="260"/>
    </row>
    <row r="366" spans="1:24" ht="13.5">
      <c r="A366" s="263"/>
      <c r="B366" s="260"/>
      <c r="C366" s="260"/>
      <c r="E366" s="4"/>
      <c r="F366" s="260"/>
      <c r="G366" s="4"/>
      <c r="H366" s="260"/>
      <c r="I366" s="260"/>
      <c r="J366" s="260"/>
      <c r="K366" s="260"/>
      <c r="L366" s="260"/>
      <c r="M366" s="260"/>
      <c r="N366" s="260"/>
      <c r="O366" s="260"/>
      <c r="P366" s="260"/>
      <c r="Q366" s="260"/>
      <c r="R366" s="260"/>
      <c r="S366" s="260"/>
      <c r="T366" s="260"/>
      <c r="U366" s="260"/>
      <c r="V366" s="260"/>
      <c r="W366" s="260"/>
      <c r="X366" s="260"/>
    </row>
    <row r="367" spans="1:24" ht="13.5">
      <c r="A367" s="263"/>
      <c r="B367" s="260"/>
      <c r="C367" s="260"/>
      <c r="E367" s="4"/>
      <c r="F367" s="260"/>
      <c r="G367" s="4"/>
      <c r="H367" s="260"/>
      <c r="I367" s="260"/>
      <c r="J367" s="260"/>
      <c r="K367" s="260"/>
      <c r="L367" s="260"/>
      <c r="M367" s="260"/>
      <c r="N367" s="260"/>
      <c r="O367" s="260"/>
      <c r="P367" s="260"/>
      <c r="Q367" s="260"/>
      <c r="R367" s="260"/>
      <c r="S367" s="260"/>
      <c r="T367" s="260"/>
      <c r="U367" s="260"/>
      <c r="V367" s="260"/>
      <c r="W367" s="260"/>
      <c r="X367" s="260"/>
    </row>
    <row r="368" spans="1:24" ht="13.5">
      <c r="A368" s="263"/>
      <c r="B368" s="260"/>
      <c r="C368" s="260"/>
      <c r="E368" s="4"/>
      <c r="F368" s="260"/>
      <c r="G368" s="4"/>
      <c r="H368" s="260"/>
      <c r="I368" s="260"/>
      <c r="J368" s="260"/>
      <c r="K368" s="260"/>
      <c r="L368" s="260"/>
      <c r="M368" s="260"/>
      <c r="N368" s="260"/>
      <c r="O368" s="260"/>
      <c r="P368" s="260"/>
      <c r="Q368" s="260"/>
      <c r="R368" s="260"/>
      <c r="S368" s="260"/>
      <c r="T368" s="260"/>
      <c r="U368" s="260"/>
      <c r="V368" s="260"/>
      <c r="W368" s="260"/>
      <c r="X368" s="260"/>
    </row>
    <row r="369" spans="1:24" ht="13.5">
      <c r="A369" s="263"/>
      <c r="B369" s="260"/>
      <c r="C369" s="260"/>
      <c r="E369" s="4"/>
      <c r="F369" s="260"/>
      <c r="G369" s="4"/>
      <c r="H369" s="260"/>
      <c r="I369" s="260"/>
      <c r="J369" s="260"/>
      <c r="K369" s="260"/>
      <c r="L369" s="260"/>
      <c r="M369" s="260"/>
      <c r="N369" s="260"/>
      <c r="O369" s="260"/>
      <c r="P369" s="260"/>
      <c r="Q369" s="260"/>
      <c r="R369" s="260"/>
      <c r="S369" s="260"/>
      <c r="T369" s="260"/>
      <c r="U369" s="260"/>
      <c r="V369" s="260"/>
      <c r="W369" s="260"/>
      <c r="X369" s="260"/>
    </row>
    <row r="370" spans="1:24" ht="13.5">
      <c r="A370" s="263"/>
      <c r="B370" s="260"/>
      <c r="C370" s="260"/>
      <c r="E370" s="4"/>
      <c r="F370" s="260"/>
      <c r="G370" s="4"/>
      <c r="H370" s="260"/>
      <c r="I370" s="260"/>
      <c r="J370" s="260"/>
      <c r="K370" s="260"/>
      <c r="L370" s="260"/>
      <c r="M370" s="260"/>
      <c r="N370" s="260"/>
      <c r="O370" s="260"/>
      <c r="P370" s="260"/>
      <c r="Q370" s="260"/>
      <c r="R370" s="260"/>
      <c r="S370" s="260"/>
      <c r="T370" s="260"/>
      <c r="U370" s="260"/>
      <c r="V370" s="260"/>
      <c r="W370" s="260"/>
      <c r="X370" s="260"/>
    </row>
    <row r="371" spans="1:24" ht="13.5">
      <c r="A371" s="263"/>
      <c r="B371" s="260"/>
      <c r="C371" s="260"/>
      <c r="E371" s="4"/>
      <c r="F371" s="260"/>
      <c r="G371" s="4"/>
      <c r="H371" s="260"/>
      <c r="I371" s="260"/>
      <c r="J371" s="260"/>
      <c r="K371" s="260"/>
      <c r="L371" s="260"/>
      <c r="M371" s="260"/>
      <c r="N371" s="260"/>
      <c r="O371" s="260"/>
      <c r="P371" s="260"/>
      <c r="Q371" s="260"/>
      <c r="R371" s="260"/>
      <c r="S371" s="260"/>
      <c r="T371" s="260"/>
      <c r="U371" s="260"/>
      <c r="V371" s="260"/>
      <c r="W371" s="260"/>
      <c r="X371" s="260"/>
    </row>
    <row r="372" spans="1:24" ht="13.5">
      <c r="A372" s="263"/>
      <c r="B372" s="260"/>
      <c r="C372" s="260"/>
      <c r="E372" s="4"/>
      <c r="F372" s="260"/>
      <c r="G372" s="4"/>
      <c r="H372" s="260"/>
      <c r="I372" s="260"/>
      <c r="J372" s="260"/>
      <c r="K372" s="260"/>
      <c r="L372" s="260"/>
      <c r="M372" s="260"/>
      <c r="N372" s="260"/>
      <c r="O372" s="260"/>
      <c r="P372" s="260"/>
      <c r="Q372" s="260"/>
      <c r="R372" s="260"/>
      <c r="S372" s="260"/>
      <c r="T372" s="260"/>
      <c r="U372" s="260"/>
      <c r="V372" s="260"/>
      <c r="W372" s="260"/>
      <c r="X372" s="260"/>
    </row>
    <row r="373" spans="1:24" ht="13.5">
      <c r="A373" s="263"/>
      <c r="B373" s="260"/>
      <c r="C373" s="260"/>
      <c r="E373" s="4"/>
      <c r="F373" s="260"/>
      <c r="G373" s="4"/>
      <c r="H373" s="260"/>
      <c r="I373" s="260"/>
      <c r="J373" s="260"/>
      <c r="K373" s="260"/>
      <c r="L373" s="260"/>
      <c r="M373" s="260"/>
      <c r="N373" s="260"/>
      <c r="O373" s="260"/>
      <c r="P373" s="260"/>
      <c r="Q373" s="260"/>
      <c r="R373" s="260"/>
      <c r="S373" s="260"/>
      <c r="T373" s="260"/>
      <c r="U373" s="260"/>
      <c r="V373" s="260"/>
      <c r="W373" s="260"/>
      <c r="X373" s="260"/>
    </row>
    <row r="374" spans="1:24" ht="13.5">
      <c r="A374" s="263"/>
      <c r="B374" s="260"/>
      <c r="C374" s="260"/>
      <c r="E374" s="4"/>
      <c r="F374" s="260"/>
      <c r="G374" s="4"/>
      <c r="H374" s="260"/>
      <c r="I374" s="260"/>
      <c r="J374" s="260"/>
      <c r="K374" s="260"/>
      <c r="L374" s="260"/>
      <c r="M374" s="260"/>
      <c r="N374" s="260"/>
      <c r="O374" s="260"/>
      <c r="P374" s="260"/>
      <c r="Q374" s="260"/>
      <c r="R374" s="260"/>
      <c r="S374" s="260"/>
      <c r="T374" s="260"/>
      <c r="U374" s="260"/>
      <c r="V374" s="260"/>
      <c r="W374" s="260"/>
      <c r="X374" s="260"/>
    </row>
    <row r="375" spans="1:24" ht="13.5">
      <c r="A375" s="263"/>
      <c r="B375" s="260"/>
      <c r="C375" s="260"/>
      <c r="E375" s="4"/>
      <c r="F375" s="260"/>
      <c r="G375" s="4"/>
      <c r="H375" s="260"/>
      <c r="I375" s="260"/>
      <c r="J375" s="260"/>
      <c r="K375" s="260"/>
      <c r="L375" s="260"/>
      <c r="M375" s="260"/>
      <c r="N375" s="260"/>
      <c r="O375" s="260"/>
      <c r="P375" s="260"/>
      <c r="Q375" s="260"/>
      <c r="R375" s="260"/>
      <c r="S375" s="260"/>
      <c r="T375" s="260"/>
      <c r="U375" s="260"/>
      <c r="V375" s="260"/>
      <c r="W375" s="260"/>
      <c r="X375" s="260"/>
    </row>
    <row r="376" spans="1:24" ht="13.5">
      <c r="A376" s="263"/>
      <c r="B376" s="260"/>
      <c r="C376" s="260"/>
      <c r="E376" s="4"/>
      <c r="F376" s="260"/>
      <c r="G376" s="4"/>
      <c r="H376" s="260"/>
      <c r="I376" s="260"/>
      <c r="J376" s="260"/>
      <c r="K376" s="260"/>
      <c r="L376" s="260"/>
      <c r="M376" s="260"/>
      <c r="N376" s="260"/>
      <c r="O376" s="260"/>
      <c r="P376" s="260"/>
      <c r="Q376" s="260"/>
      <c r="R376" s="260"/>
      <c r="S376" s="260"/>
      <c r="T376" s="260"/>
      <c r="U376" s="260"/>
      <c r="V376" s="260"/>
      <c r="W376" s="260"/>
      <c r="X376" s="260"/>
    </row>
    <row r="377" spans="1:24" ht="13.5">
      <c r="A377" s="263"/>
      <c r="B377" s="260"/>
      <c r="C377" s="260"/>
      <c r="E377" s="4"/>
      <c r="F377" s="260"/>
      <c r="G377" s="4"/>
      <c r="H377" s="260"/>
      <c r="I377" s="260"/>
      <c r="J377" s="260"/>
      <c r="K377" s="260"/>
      <c r="L377" s="260"/>
      <c r="M377" s="260"/>
      <c r="N377" s="260"/>
      <c r="O377" s="260"/>
      <c r="P377" s="260"/>
      <c r="Q377" s="260"/>
      <c r="R377" s="260"/>
      <c r="S377" s="260"/>
      <c r="T377" s="260"/>
      <c r="U377" s="260"/>
      <c r="V377" s="260"/>
      <c r="W377" s="260"/>
      <c r="X377" s="260"/>
    </row>
    <row r="378" spans="1:24" ht="13.5">
      <c r="A378" s="263"/>
      <c r="B378" s="260"/>
      <c r="C378" s="260"/>
      <c r="E378" s="4"/>
      <c r="F378" s="260"/>
      <c r="G378" s="4"/>
      <c r="H378" s="260"/>
      <c r="I378" s="260"/>
      <c r="J378" s="260"/>
      <c r="K378" s="260"/>
      <c r="L378" s="260"/>
      <c r="M378" s="260"/>
      <c r="N378" s="260"/>
      <c r="O378" s="260"/>
      <c r="P378" s="260"/>
      <c r="Q378" s="260"/>
      <c r="R378" s="260"/>
      <c r="S378" s="260"/>
      <c r="T378" s="260"/>
      <c r="U378" s="260"/>
      <c r="V378" s="260"/>
      <c r="W378" s="260"/>
      <c r="X378" s="260"/>
    </row>
    <row r="379" spans="1:24" ht="13.5">
      <c r="A379" s="263"/>
      <c r="B379" s="260"/>
      <c r="C379" s="260"/>
      <c r="E379" s="4"/>
      <c r="F379" s="260"/>
      <c r="G379" s="4"/>
      <c r="H379" s="260"/>
      <c r="I379" s="260"/>
      <c r="J379" s="260"/>
      <c r="K379" s="260"/>
      <c r="L379" s="260"/>
      <c r="M379" s="260"/>
      <c r="N379" s="260"/>
      <c r="O379" s="260"/>
      <c r="P379" s="260"/>
      <c r="Q379" s="260"/>
      <c r="R379" s="260"/>
      <c r="S379" s="260"/>
      <c r="T379" s="260"/>
      <c r="U379" s="260"/>
      <c r="V379" s="260"/>
      <c r="W379" s="260"/>
      <c r="X379" s="260"/>
    </row>
    <row r="380" spans="1:24" ht="13.5">
      <c r="A380" s="263"/>
      <c r="B380" s="260"/>
      <c r="C380" s="260"/>
      <c r="E380" s="4"/>
      <c r="F380" s="260"/>
      <c r="G380" s="4"/>
      <c r="H380" s="260"/>
      <c r="I380" s="260"/>
      <c r="J380" s="260"/>
      <c r="K380" s="260"/>
      <c r="L380" s="260"/>
      <c r="M380" s="260"/>
      <c r="N380" s="260"/>
      <c r="O380" s="260"/>
      <c r="P380" s="260"/>
      <c r="Q380" s="260"/>
      <c r="R380" s="260"/>
      <c r="S380" s="260"/>
      <c r="T380" s="260"/>
      <c r="U380" s="260"/>
      <c r="V380" s="260"/>
      <c r="W380" s="260"/>
      <c r="X380" s="260"/>
    </row>
    <row r="381" spans="1:24" ht="13.5">
      <c r="A381" s="263"/>
      <c r="B381" s="260"/>
      <c r="C381" s="260"/>
      <c r="E381" s="4"/>
      <c r="F381" s="260"/>
      <c r="G381" s="4"/>
      <c r="H381" s="260"/>
      <c r="I381" s="260"/>
      <c r="J381" s="260"/>
      <c r="K381" s="260"/>
      <c r="L381" s="260"/>
      <c r="M381" s="260"/>
      <c r="N381" s="260"/>
      <c r="O381" s="260"/>
      <c r="P381" s="260"/>
      <c r="Q381" s="260"/>
      <c r="R381" s="260"/>
      <c r="S381" s="260"/>
      <c r="T381" s="260"/>
      <c r="U381" s="260"/>
      <c r="V381" s="260"/>
      <c r="W381" s="260"/>
      <c r="X381" s="260"/>
    </row>
    <row r="382" spans="1:24" ht="13.5">
      <c r="A382" s="263"/>
      <c r="B382" s="260"/>
      <c r="C382" s="260"/>
      <c r="E382" s="4"/>
      <c r="F382" s="260"/>
      <c r="G382" s="4"/>
      <c r="H382" s="260"/>
      <c r="I382" s="260"/>
      <c r="J382" s="260"/>
      <c r="K382" s="260"/>
      <c r="L382" s="260"/>
      <c r="M382" s="260"/>
      <c r="N382" s="260"/>
      <c r="O382" s="260"/>
      <c r="P382" s="260"/>
      <c r="Q382" s="260"/>
      <c r="R382" s="260"/>
      <c r="S382" s="260"/>
      <c r="T382" s="260"/>
      <c r="U382" s="260"/>
      <c r="V382" s="260"/>
      <c r="W382" s="260"/>
      <c r="X382" s="260"/>
    </row>
    <row r="383" spans="1:24" ht="13.5">
      <c r="A383" s="263"/>
      <c r="B383" s="260"/>
      <c r="C383" s="260"/>
      <c r="E383" s="4"/>
      <c r="F383" s="260"/>
      <c r="G383" s="4"/>
      <c r="H383" s="260"/>
      <c r="I383" s="260"/>
      <c r="J383" s="260"/>
      <c r="K383" s="260"/>
      <c r="L383" s="260"/>
      <c r="M383" s="260"/>
      <c r="N383" s="260"/>
      <c r="O383" s="260"/>
      <c r="P383" s="260"/>
      <c r="Q383" s="260"/>
      <c r="R383" s="260"/>
      <c r="S383" s="260"/>
      <c r="T383" s="260"/>
      <c r="U383" s="260"/>
      <c r="V383" s="260"/>
      <c r="W383" s="260"/>
      <c r="X383" s="260"/>
    </row>
    <row r="384" spans="1:24" ht="13.5">
      <c r="A384" s="263"/>
      <c r="B384" s="260"/>
      <c r="C384" s="260"/>
      <c r="E384" s="4"/>
      <c r="F384" s="260"/>
      <c r="G384" s="4"/>
      <c r="H384" s="260"/>
      <c r="I384" s="260"/>
      <c r="J384" s="260"/>
      <c r="K384" s="260"/>
      <c r="L384" s="260"/>
      <c r="M384" s="260"/>
      <c r="N384" s="260"/>
      <c r="O384" s="260"/>
      <c r="P384" s="260"/>
      <c r="Q384" s="260"/>
      <c r="R384" s="260"/>
      <c r="S384" s="260"/>
      <c r="T384" s="260"/>
      <c r="U384" s="260"/>
      <c r="V384" s="260"/>
      <c r="W384" s="260"/>
      <c r="X384" s="260"/>
    </row>
    <row r="385" spans="1:24" ht="13.5">
      <c r="A385" s="263"/>
      <c r="B385" s="260"/>
      <c r="C385" s="260"/>
      <c r="E385" s="4"/>
      <c r="F385" s="260"/>
      <c r="G385" s="4"/>
      <c r="H385" s="260"/>
      <c r="I385" s="260"/>
      <c r="J385" s="260"/>
      <c r="K385" s="260"/>
      <c r="L385" s="260"/>
      <c r="M385" s="260"/>
      <c r="N385" s="260"/>
      <c r="O385" s="260"/>
      <c r="P385" s="260"/>
      <c r="Q385" s="260"/>
      <c r="R385" s="260"/>
      <c r="S385" s="260"/>
      <c r="T385" s="260"/>
      <c r="U385" s="260"/>
      <c r="V385" s="260"/>
      <c r="W385" s="260"/>
      <c r="X385" s="260"/>
    </row>
    <row r="386" spans="1:24" ht="13.5">
      <c r="A386" s="263"/>
      <c r="B386" s="260"/>
      <c r="C386" s="260"/>
      <c r="E386" s="4"/>
      <c r="F386" s="260"/>
      <c r="G386" s="4"/>
      <c r="H386" s="260"/>
      <c r="I386" s="260"/>
      <c r="J386" s="260"/>
      <c r="K386" s="260"/>
      <c r="L386" s="260"/>
      <c r="M386" s="260"/>
      <c r="N386" s="260"/>
      <c r="O386" s="260"/>
      <c r="P386" s="260"/>
      <c r="Q386" s="260"/>
      <c r="R386" s="260"/>
      <c r="S386" s="260"/>
      <c r="T386" s="260"/>
      <c r="U386" s="260"/>
      <c r="V386" s="260"/>
      <c r="W386" s="260"/>
      <c r="X386" s="260"/>
    </row>
    <row r="387" spans="1:24" ht="13.5">
      <c r="A387" s="263"/>
      <c r="B387" s="260"/>
      <c r="C387" s="260"/>
      <c r="E387" s="4"/>
      <c r="F387" s="260"/>
      <c r="G387" s="4"/>
      <c r="H387" s="260"/>
      <c r="I387" s="260"/>
      <c r="J387" s="260"/>
      <c r="K387" s="260"/>
      <c r="L387" s="260"/>
      <c r="M387" s="260"/>
      <c r="N387" s="260"/>
      <c r="O387" s="260"/>
      <c r="P387" s="260"/>
      <c r="Q387" s="260"/>
      <c r="R387" s="260"/>
      <c r="S387" s="260"/>
      <c r="T387" s="260"/>
      <c r="U387" s="260"/>
      <c r="V387" s="260"/>
      <c r="W387" s="260"/>
      <c r="X387" s="260"/>
    </row>
    <row r="388" spans="1:24" ht="13.5">
      <c r="A388" s="263"/>
      <c r="B388" s="260"/>
      <c r="C388" s="260"/>
      <c r="E388" s="4"/>
      <c r="F388" s="260"/>
      <c r="G388" s="4"/>
      <c r="H388" s="260"/>
      <c r="I388" s="260"/>
      <c r="J388" s="260"/>
      <c r="K388" s="260"/>
      <c r="L388" s="260"/>
      <c r="M388" s="260"/>
      <c r="N388" s="260"/>
      <c r="O388" s="260"/>
      <c r="P388" s="260"/>
      <c r="Q388" s="260"/>
      <c r="R388" s="260"/>
      <c r="S388" s="260"/>
      <c r="T388" s="260"/>
      <c r="U388" s="260"/>
      <c r="V388" s="260"/>
      <c r="W388" s="260"/>
      <c r="X388" s="260"/>
    </row>
    <row r="389" spans="1:24" ht="13.5">
      <c r="A389" s="263"/>
      <c r="B389" s="260"/>
      <c r="C389" s="260"/>
      <c r="E389" s="4"/>
      <c r="F389" s="260"/>
      <c r="G389" s="4"/>
      <c r="H389" s="260"/>
      <c r="I389" s="260"/>
      <c r="J389" s="260"/>
      <c r="K389" s="260"/>
      <c r="L389" s="260"/>
      <c r="M389" s="260"/>
      <c r="N389" s="260"/>
      <c r="O389" s="260"/>
      <c r="P389" s="260"/>
      <c r="Q389" s="260"/>
      <c r="R389" s="260"/>
      <c r="S389" s="260"/>
      <c r="T389" s="260"/>
      <c r="U389" s="260"/>
      <c r="V389" s="260"/>
      <c r="W389" s="260"/>
      <c r="X389" s="260"/>
    </row>
    <row r="390" spans="1:24" ht="13.5">
      <c r="A390" s="263"/>
      <c r="B390" s="260"/>
      <c r="C390" s="260"/>
      <c r="E390" s="4"/>
      <c r="F390" s="260"/>
      <c r="G390" s="4"/>
      <c r="H390" s="260"/>
      <c r="I390" s="260"/>
      <c r="J390" s="260"/>
      <c r="K390" s="260"/>
      <c r="L390" s="260"/>
      <c r="M390" s="260"/>
      <c r="N390" s="260"/>
      <c r="O390" s="260"/>
      <c r="P390" s="260"/>
      <c r="Q390" s="260"/>
      <c r="R390" s="260"/>
      <c r="S390" s="260"/>
      <c r="T390" s="260"/>
      <c r="U390" s="260"/>
      <c r="V390" s="260"/>
      <c r="W390" s="260"/>
      <c r="X390" s="260"/>
    </row>
    <row r="391" spans="1:24" ht="13.5">
      <c r="A391" s="263"/>
      <c r="B391" s="260"/>
      <c r="C391" s="260"/>
      <c r="E391" s="4"/>
      <c r="F391" s="260"/>
      <c r="G391" s="4"/>
      <c r="H391" s="260"/>
      <c r="I391" s="260"/>
      <c r="J391" s="260"/>
      <c r="K391" s="260"/>
      <c r="L391" s="260"/>
      <c r="M391" s="260"/>
      <c r="N391" s="260"/>
      <c r="O391" s="260"/>
      <c r="P391" s="260"/>
      <c r="Q391" s="260"/>
      <c r="R391" s="260"/>
      <c r="S391" s="260"/>
      <c r="T391" s="260"/>
      <c r="U391" s="260"/>
      <c r="V391" s="260"/>
      <c r="W391" s="260"/>
      <c r="X391" s="260"/>
    </row>
    <row r="392" spans="1:24" ht="13.5">
      <c r="A392" s="263"/>
      <c r="B392" s="260"/>
      <c r="C392" s="260"/>
      <c r="E392" s="4"/>
      <c r="F392" s="260"/>
      <c r="G392" s="4"/>
      <c r="H392" s="260"/>
      <c r="I392" s="260"/>
      <c r="J392" s="260"/>
      <c r="K392" s="260"/>
      <c r="L392" s="260"/>
      <c r="M392" s="260"/>
      <c r="N392" s="260"/>
      <c r="O392" s="260"/>
      <c r="P392" s="260"/>
      <c r="Q392" s="260"/>
      <c r="R392" s="260"/>
      <c r="S392" s="260"/>
      <c r="T392" s="260"/>
      <c r="U392" s="260"/>
      <c r="V392" s="260"/>
      <c r="W392" s="260"/>
      <c r="X392" s="260"/>
    </row>
    <row r="393" spans="1:24" ht="13.5">
      <c r="A393" s="263"/>
      <c r="B393" s="260"/>
      <c r="C393" s="260"/>
      <c r="E393" s="4"/>
      <c r="F393" s="260"/>
      <c r="G393" s="4"/>
      <c r="H393" s="260"/>
      <c r="I393" s="260"/>
      <c r="J393" s="260"/>
      <c r="K393" s="260"/>
      <c r="L393" s="260"/>
      <c r="M393" s="260"/>
      <c r="N393" s="260"/>
      <c r="O393" s="260"/>
      <c r="P393" s="260"/>
      <c r="Q393" s="260"/>
      <c r="R393" s="260"/>
      <c r="S393" s="260"/>
      <c r="T393" s="260"/>
      <c r="U393" s="260"/>
      <c r="V393" s="260"/>
      <c r="W393" s="260"/>
      <c r="X393" s="260"/>
    </row>
    <row r="394" spans="1:24" ht="13.5">
      <c r="A394" s="263"/>
      <c r="B394" s="260"/>
      <c r="C394" s="260"/>
      <c r="E394" s="4"/>
      <c r="F394" s="260"/>
      <c r="G394" s="4"/>
      <c r="H394" s="260"/>
      <c r="I394" s="260"/>
      <c r="J394" s="260"/>
      <c r="K394" s="260"/>
      <c r="L394" s="260"/>
      <c r="M394" s="260"/>
      <c r="N394" s="260"/>
      <c r="O394" s="260"/>
      <c r="P394" s="260"/>
      <c r="Q394" s="260"/>
      <c r="R394" s="260"/>
      <c r="S394" s="260"/>
      <c r="T394" s="260"/>
      <c r="U394" s="260"/>
      <c r="V394" s="260"/>
      <c r="W394" s="260"/>
      <c r="X394" s="260"/>
    </row>
    <row r="395" spans="1:24" ht="13.5">
      <c r="A395" s="263"/>
      <c r="B395" s="260"/>
      <c r="C395" s="260"/>
      <c r="E395" s="4"/>
      <c r="F395" s="260"/>
      <c r="G395" s="4"/>
      <c r="H395" s="260"/>
      <c r="I395" s="260"/>
      <c r="J395" s="260"/>
      <c r="K395" s="260"/>
      <c r="L395" s="260"/>
      <c r="M395" s="260"/>
      <c r="N395" s="260"/>
      <c r="O395" s="260"/>
      <c r="P395" s="260"/>
      <c r="Q395" s="260"/>
      <c r="R395" s="260"/>
      <c r="S395" s="260"/>
      <c r="T395" s="260"/>
      <c r="U395" s="260"/>
      <c r="V395" s="260"/>
      <c r="W395" s="260"/>
      <c r="X395" s="260"/>
    </row>
    <row r="396" spans="1:24" ht="13.5">
      <c r="A396" s="263"/>
      <c r="B396" s="260"/>
      <c r="C396" s="260"/>
      <c r="E396" s="4"/>
      <c r="F396" s="260"/>
      <c r="G396" s="4"/>
      <c r="H396" s="260"/>
      <c r="I396" s="260"/>
      <c r="J396" s="260"/>
      <c r="K396" s="260"/>
      <c r="L396" s="260"/>
      <c r="M396" s="260"/>
      <c r="N396" s="260"/>
      <c r="O396" s="260"/>
      <c r="P396" s="260"/>
      <c r="Q396" s="260"/>
      <c r="R396" s="260"/>
      <c r="S396" s="260"/>
      <c r="T396" s="260"/>
      <c r="U396" s="260"/>
      <c r="V396" s="260"/>
      <c r="W396" s="260"/>
      <c r="X396" s="260"/>
    </row>
    <row r="397" spans="1:24" ht="13.5">
      <c r="A397" s="263"/>
      <c r="B397" s="260"/>
      <c r="C397" s="260"/>
      <c r="E397" s="4"/>
      <c r="F397" s="260"/>
      <c r="G397" s="4"/>
      <c r="H397" s="260"/>
      <c r="I397" s="260"/>
      <c r="J397" s="260"/>
      <c r="K397" s="260"/>
      <c r="L397" s="260"/>
      <c r="M397" s="260"/>
      <c r="N397" s="260"/>
      <c r="O397" s="260"/>
      <c r="P397" s="260"/>
      <c r="Q397" s="260"/>
      <c r="R397" s="260"/>
      <c r="S397" s="260"/>
      <c r="T397" s="260"/>
      <c r="U397" s="260"/>
      <c r="V397" s="260"/>
      <c r="W397" s="260"/>
      <c r="X397" s="260"/>
    </row>
    <row r="398" spans="1:24" ht="13.5">
      <c r="A398" s="263"/>
      <c r="B398" s="260"/>
      <c r="C398" s="260"/>
      <c r="E398" s="4"/>
      <c r="F398" s="260"/>
      <c r="G398" s="4"/>
      <c r="H398" s="260"/>
      <c r="I398" s="260"/>
      <c r="J398" s="260"/>
      <c r="K398" s="260"/>
      <c r="L398" s="260"/>
      <c r="M398" s="260"/>
      <c r="N398" s="260"/>
      <c r="O398" s="260"/>
      <c r="P398" s="260"/>
      <c r="Q398" s="260"/>
      <c r="R398" s="260"/>
      <c r="S398" s="260"/>
      <c r="T398" s="260"/>
      <c r="U398" s="260"/>
      <c r="V398" s="260"/>
      <c r="W398" s="260"/>
      <c r="X398" s="260"/>
    </row>
    <row r="399" spans="1:24" ht="13.5">
      <c r="A399" s="263"/>
      <c r="B399" s="260"/>
      <c r="C399" s="260"/>
      <c r="E399" s="4"/>
      <c r="F399" s="260"/>
      <c r="G399" s="4"/>
      <c r="H399" s="260"/>
      <c r="I399" s="260"/>
      <c r="J399" s="260"/>
      <c r="K399" s="260"/>
      <c r="L399" s="260"/>
      <c r="M399" s="260"/>
      <c r="N399" s="260"/>
      <c r="O399" s="260"/>
      <c r="P399" s="260"/>
      <c r="Q399" s="260"/>
      <c r="R399" s="260"/>
      <c r="S399" s="260"/>
      <c r="T399" s="260"/>
      <c r="U399" s="260"/>
      <c r="V399" s="260"/>
      <c r="W399" s="260"/>
      <c r="X399" s="260"/>
    </row>
    <row r="400" spans="1:24" ht="13.5">
      <c r="A400" s="263"/>
      <c r="B400" s="260"/>
      <c r="C400" s="260"/>
      <c r="E400" s="4"/>
      <c r="F400" s="260"/>
      <c r="G400" s="4"/>
      <c r="H400" s="260"/>
      <c r="I400" s="260"/>
      <c r="J400" s="260"/>
      <c r="K400" s="260"/>
      <c r="L400" s="260"/>
      <c r="M400" s="260"/>
      <c r="N400" s="260"/>
      <c r="O400" s="260"/>
      <c r="P400" s="260"/>
      <c r="Q400" s="260"/>
      <c r="R400" s="260"/>
      <c r="S400" s="260"/>
      <c r="T400" s="260"/>
      <c r="U400" s="260"/>
      <c r="V400" s="260"/>
      <c r="W400" s="260"/>
      <c r="X400" s="260"/>
    </row>
    <row r="401" spans="1:24" ht="13.5">
      <c r="A401" s="263"/>
      <c r="B401" s="260"/>
      <c r="C401" s="260"/>
      <c r="E401" s="4"/>
      <c r="F401" s="260"/>
      <c r="G401" s="4"/>
      <c r="H401" s="260"/>
      <c r="I401" s="260"/>
      <c r="J401" s="260"/>
      <c r="K401" s="260"/>
      <c r="L401" s="260"/>
      <c r="M401" s="260"/>
      <c r="N401" s="260"/>
      <c r="O401" s="260"/>
      <c r="P401" s="260"/>
      <c r="Q401" s="260"/>
      <c r="R401" s="260"/>
      <c r="S401" s="260"/>
      <c r="T401" s="260"/>
      <c r="U401" s="260"/>
      <c r="V401" s="260"/>
      <c r="W401" s="260"/>
      <c r="X401" s="260"/>
    </row>
    <row r="402" spans="1:24" ht="13.5">
      <c r="A402" s="263"/>
      <c r="B402" s="260"/>
      <c r="C402" s="260"/>
      <c r="E402" s="4"/>
      <c r="F402" s="260"/>
      <c r="G402" s="4"/>
      <c r="H402" s="260"/>
      <c r="I402" s="260"/>
      <c r="J402" s="260"/>
      <c r="K402" s="260"/>
      <c r="L402" s="260"/>
      <c r="M402" s="260"/>
      <c r="N402" s="260"/>
      <c r="O402" s="260"/>
      <c r="P402" s="260"/>
      <c r="Q402" s="260"/>
      <c r="R402" s="260"/>
      <c r="S402" s="260"/>
      <c r="T402" s="260"/>
      <c r="U402" s="260"/>
      <c r="V402" s="260"/>
      <c r="W402" s="260"/>
      <c r="X402" s="260"/>
    </row>
    <row r="403" spans="1:24" ht="13.5">
      <c r="A403" s="263"/>
      <c r="B403" s="260"/>
      <c r="C403" s="260"/>
      <c r="E403" s="4"/>
      <c r="F403" s="260"/>
      <c r="G403" s="4"/>
      <c r="H403" s="260"/>
      <c r="I403" s="260"/>
      <c r="J403" s="260"/>
      <c r="K403" s="260"/>
      <c r="L403" s="260"/>
      <c r="M403" s="260"/>
      <c r="N403" s="260"/>
      <c r="O403" s="260"/>
      <c r="P403" s="260"/>
      <c r="Q403" s="260"/>
      <c r="R403" s="260"/>
      <c r="S403" s="260"/>
      <c r="T403" s="260"/>
      <c r="U403" s="260"/>
      <c r="V403" s="260"/>
      <c r="W403" s="260"/>
      <c r="X403" s="260"/>
    </row>
    <row r="404" spans="1:24" ht="13.5">
      <c r="A404" s="263"/>
      <c r="B404" s="260"/>
      <c r="C404" s="260"/>
      <c r="E404" s="4"/>
      <c r="F404" s="260"/>
      <c r="G404" s="4"/>
      <c r="H404" s="260"/>
      <c r="I404" s="260"/>
      <c r="J404" s="260"/>
      <c r="K404" s="260"/>
      <c r="L404" s="260"/>
      <c r="M404" s="260"/>
      <c r="N404" s="260"/>
      <c r="O404" s="260"/>
      <c r="P404" s="260"/>
      <c r="Q404" s="260"/>
      <c r="R404" s="260"/>
      <c r="S404" s="260"/>
      <c r="T404" s="260"/>
      <c r="U404" s="260"/>
      <c r="V404" s="260"/>
      <c r="W404" s="260"/>
      <c r="X404" s="260"/>
    </row>
    <row r="405" spans="1:24" ht="13.5">
      <c r="A405" s="263"/>
      <c r="B405" s="260"/>
      <c r="C405" s="260"/>
      <c r="E405" s="4"/>
      <c r="F405" s="260"/>
      <c r="G405" s="4"/>
      <c r="H405" s="260"/>
      <c r="I405" s="260"/>
      <c r="J405" s="260"/>
      <c r="K405" s="260"/>
      <c r="L405" s="260"/>
      <c r="M405" s="260"/>
      <c r="N405" s="260"/>
      <c r="O405" s="260"/>
      <c r="P405" s="260"/>
      <c r="Q405" s="260"/>
      <c r="R405" s="260"/>
      <c r="S405" s="260"/>
      <c r="T405" s="260"/>
      <c r="U405" s="260"/>
      <c r="V405" s="260"/>
      <c r="W405" s="260"/>
      <c r="X405" s="260"/>
    </row>
    <row r="406" spans="1:24" ht="13.5">
      <c r="A406" s="263"/>
      <c r="B406" s="260"/>
      <c r="C406" s="260"/>
      <c r="E406" s="4"/>
      <c r="F406" s="260"/>
      <c r="G406" s="4"/>
      <c r="H406" s="260"/>
      <c r="I406" s="260"/>
      <c r="J406" s="260"/>
      <c r="K406" s="260"/>
      <c r="L406" s="260"/>
      <c r="M406" s="260"/>
      <c r="N406" s="260"/>
      <c r="O406" s="260"/>
      <c r="P406" s="260"/>
      <c r="Q406" s="260"/>
      <c r="R406" s="260"/>
      <c r="S406" s="260"/>
      <c r="T406" s="260"/>
      <c r="U406" s="260"/>
      <c r="V406" s="260"/>
      <c r="W406" s="260"/>
      <c r="X406" s="260"/>
    </row>
    <row r="407" spans="1:24" ht="13.5">
      <c r="A407" s="263"/>
      <c r="B407" s="260"/>
      <c r="C407" s="260"/>
      <c r="E407" s="4"/>
      <c r="F407" s="260"/>
      <c r="G407" s="4"/>
      <c r="H407" s="260"/>
      <c r="I407" s="260"/>
      <c r="J407" s="260"/>
      <c r="K407" s="260"/>
      <c r="L407" s="260"/>
      <c r="M407" s="260"/>
      <c r="N407" s="260"/>
      <c r="O407" s="260"/>
      <c r="P407" s="260"/>
      <c r="Q407" s="260"/>
      <c r="R407" s="260"/>
      <c r="S407" s="260"/>
      <c r="T407" s="260"/>
      <c r="U407" s="260"/>
      <c r="V407" s="260"/>
      <c r="W407" s="260"/>
      <c r="X407" s="260"/>
    </row>
    <row r="408" spans="1:24" ht="13.5">
      <c r="A408" s="263"/>
      <c r="B408" s="260"/>
      <c r="C408" s="260"/>
      <c r="E408" s="4"/>
      <c r="F408" s="260"/>
      <c r="G408" s="4"/>
      <c r="H408" s="260"/>
      <c r="I408" s="260"/>
      <c r="J408" s="260"/>
      <c r="K408" s="260"/>
      <c r="L408" s="260"/>
      <c r="M408" s="260"/>
      <c r="N408" s="260"/>
      <c r="O408" s="260"/>
      <c r="P408" s="260"/>
      <c r="Q408" s="260"/>
      <c r="R408" s="260"/>
      <c r="S408" s="260"/>
      <c r="T408" s="260"/>
      <c r="U408" s="260"/>
      <c r="V408" s="260"/>
      <c r="W408" s="260"/>
      <c r="X408" s="260"/>
    </row>
    <row r="409" spans="1:24" ht="13.5">
      <c r="A409" s="263"/>
      <c r="B409" s="260"/>
      <c r="C409" s="260"/>
      <c r="E409" s="4"/>
      <c r="F409" s="260"/>
      <c r="G409" s="4"/>
      <c r="H409" s="260"/>
      <c r="I409" s="260"/>
      <c r="J409" s="260"/>
      <c r="K409" s="260"/>
      <c r="L409" s="260"/>
      <c r="M409" s="260"/>
      <c r="N409" s="260"/>
      <c r="O409" s="260"/>
      <c r="P409" s="260"/>
      <c r="Q409" s="260"/>
      <c r="R409" s="260"/>
      <c r="S409" s="260"/>
      <c r="T409" s="260"/>
      <c r="U409" s="260"/>
      <c r="V409" s="260"/>
      <c r="W409" s="260"/>
      <c r="X409" s="260"/>
    </row>
    <row r="410" spans="1:24" ht="13.5">
      <c r="A410" s="263"/>
      <c r="B410" s="260"/>
      <c r="C410" s="260"/>
      <c r="E410" s="4"/>
      <c r="F410" s="260"/>
      <c r="G410" s="4"/>
      <c r="H410" s="260"/>
      <c r="I410" s="260"/>
      <c r="J410" s="260"/>
      <c r="K410" s="260"/>
      <c r="L410" s="260"/>
      <c r="M410" s="260"/>
      <c r="N410" s="260"/>
      <c r="O410" s="260"/>
      <c r="P410" s="260"/>
      <c r="Q410" s="260"/>
      <c r="R410" s="260"/>
      <c r="S410" s="260"/>
      <c r="T410" s="260"/>
      <c r="U410" s="260"/>
      <c r="V410" s="260"/>
      <c r="W410" s="260"/>
      <c r="X410" s="260"/>
    </row>
    <row r="411" spans="1:24" ht="13.5">
      <c r="A411" s="263"/>
      <c r="B411" s="260"/>
      <c r="C411" s="260"/>
      <c r="E411" s="4"/>
      <c r="F411" s="260"/>
      <c r="G411" s="4"/>
      <c r="H411" s="260"/>
      <c r="I411" s="260"/>
      <c r="J411" s="260"/>
      <c r="K411" s="260"/>
      <c r="L411" s="260"/>
      <c r="M411" s="260"/>
      <c r="N411" s="260"/>
      <c r="O411" s="260"/>
      <c r="P411" s="260"/>
      <c r="Q411" s="260"/>
      <c r="R411" s="260"/>
      <c r="S411" s="260"/>
      <c r="T411" s="260"/>
      <c r="U411" s="260"/>
      <c r="V411" s="260"/>
      <c r="W411" s="260"/>
      <c r="X411" s="260"/>
    </row>
    <row r="412" spans="1:24" ht="13.5">
      <c r="A412" s="263"/>
      <c r="B412" s="260"/>
      <c r="C412" s="260"/>
      <c r="E412" s="4"/>
      <c r="F412" s="260"/>
      <c r="G412" s="4"/>
      <c r="H412" s="260"/>
      <c r="I412" s="260"/>
      <c r="J412" s="260"/>
      <c r="K412" s="260"/>
      <c r="L412" s="260"/>
      <c r="M412" s="260"/>
      <c r="N412" s="260"/>
      <c r="O412" s="260"/>
      <c r="P412" s="260"/>
      <c r="Q412" s="260"/>
      <c r="R412" s="260"/>
      <c r="S412" s="260"/>
      <c r="T412" s="260"/>
      <c r="U412" s="260"/>
      <c r="V412" s="260"/>
      <c r="W412" s="260"/>
      <c r="X412" s="260"/>
    </row>
    <row r="413" spans="1:24" ht="13.5">
      <c r="A413" s="263"/>
      <c r="B413" s="260"/>
      <c r="C413" s="260"/>
      <c r="E413" s="4"/>
      <c r="F413" s="260"/>
      <c r="G413" s="4"/>
      <c r="H413" s="260"/>
      <c r="I413" s="260"/>
      <c r="J413" s="260"/>
      <c r="K413" s="260"/>
      <c r="L413" s="260"/>
      <c r="M413" s="260"/>
      <c r="N413" s="260"/>
      <c r="O413" s="260"/>
      <c r="P413" s="260"/>
      <c r="Q413" s="260"/>
      <c r="R413" s="260"/>
      <c r="S413" s="260"/>
      <c r="T413" s="260"/>
      <c r="U413" s="260"/>
      <c r="V413" s="260"/>
      <c r="W413" s="260"/>
      <c r="X413" s="260"/>
    </row>
    <row r="414" spans="1:24" ht="13.5">
      <c r="A414" s="263"/>
      <c r="B414" s="260"/>
      <c r="C414" s="260"/>
      <c r="E414" s="4"/>
      <c r="F414" s="260"/>
      <c r="G414" s="4"/>
      <c r="H414" s="260"/>
      <c r="I414" s="260"/>
      <c r="J414" s="260"/>
      <c r="K414" s="260"/>
      <c r="L414" s="260"/>
      <c r="M414" s="260"/>
      <c r="N414" s="260"/>
      <c r="O414" s="260"/>
      <c r="P414" s="260"/>
      <c r="Q414" s="260"/>
      <c r="R414" s="260"/>
      <c r="S414" s="260"/>
      <c r="T414" s="260"/>
      <c r="U414" s="260"/>
      <c r="V414" s="260"/>
      <c r="W414" s="260"/>
      <c r="X414" s="260"/>
    </row>
    <row r="415" spans="1:24" ht="13.5">
      <c r="A415" s="263"/>
      <c r="B415" s="260"/>
      <c r="C415" s="260"/>
      <c r="E415" s="4"/>
      <c r="F415" s="260"/>
      <c r="G415" s="4"/>
      <c r="H415" s="260"/>
      <c r="I415" s="260"/>
      <c r="J415" s="260"/>
      <c r="K415" s="260"/>
      <c r="L415" s="260"/>
      <c r="M415" s="260"/>
      <c r="N415" s="260"/>
      <c r="O415" s="260"/>
      <c r="P415" s="260"/>
      <c r="Q415" s="260"/>
      <c r="R415" s="260"/>
      <c r="S415" s="260"/>
      <c r="T415" s="260"/>
      <c r="U415" s="260"/>
      <c r="V415" s="260"/>
      <c r="W415" s="260"/>
      <c r="X415" s="260"/>
    </row>
    <row r="416" spans="1:24" ht="13.5">
      <c r="A416" s="263"/>
      <c r="B416" s="260"/>
      <c r="C416" s="260"/>
      <c r="E416" s="4"/>
      <c r="F416" s="260"/>
      <c r="G416" s="4"/>
      <c r="H416" s="260"/>
      <c r="I416" s="260"/>
      <c r="J416" s="260"/>
      <c r="K416" s="260"/>
      <c r="L416" s="260"/>
      <c r="M416" s="260"/>
      <c r="N416" s="260"/>
      <c r="O416" s="260"/>
      <c r="P416" s="260"/>
      <c r="Q416" s="260"/>
      <c r="R416" s="260"/>
      <c r="S416" s="260"/>
      <c r="T416" s="260"/>
      <c r="U416" s="260"/>
      <c r="V416" s="260"/>
      <c r="W416" s="260"/>
      <c r="X416" s="260"/>
    </row>
    <row r="417" spans="1:24" ht="13.5">
      <c r="A417" s="263"/>
      <c r="B417" s="260"/>
      <c r="C417" s="260"/>
      <c r="E417" s="4"/>
      <c r="F417" s="260"/>
      <c r="G417" s="4"/>
      <c r="H417" s="260"/>
      <c r="I417" s="260"/>
      <c r="J417" s="260"/>
      <c r="K417" s="260"/>
      <c r="L417" s="260"/>
      <c r="M417" s="260"/>
      <c r="N417" s="260"/>
      <c r="O417" s="260"/>
      <c r="P417" s="260"/>
      <c r="Q417" s="260"/>
      <c r="R417" s="260"/>
      <c r="S417" s="260"/>
      <c r="T417" s="260"/>
      <c r="U417" s="260"/>
      <c r="V417" s="260"/>
      <c r="W417" s="260"/>
      <c r="X417" s="260"/>
    </row>
    <row r="418" spans="1:24" ht="13.5">
      <c r="A418" s="263"/>
      <c r="B418" s="260"/>
      <c r="C418" s="260"/>
      <c r="E418" s="4"/>
      <c r="F418" s="260"/>
      <c r="G418" s="4"/>
      <c r="H418" s="260"/>
      <c r="I418" s="260"/>
      <c r="J418" s="260"/>
      <c r="K418" s="260"/>
      <c r="L418" s="260"/>
      <c r="M418" s="260"/>
      <c r="N418" s="260"/>
      <c r="O418" s="260"/>
      <c r="P418" s="260"/>
      <c r="Q418" s="260"/>
      <c r="R418" s="260"/>
      <c r="S418" s="260"/>
      <c r="T418" s="260"/>
      <c r="U418" s="260"/>
      <c r="V418" s="260"/>
      <c r="W418" s="260"/>
      <c r="X418" s="260"/>
    </row>
    <row r="419" spans="1:24" ht="13.5">
      <c r="A419" s="263"/>
      <c r="B419" s="260"/>
      <c r="C419" s="260"/>
      <c r="E419" s="4"/>
      <c r="F419" s="260"/>
      <c r="G419" s="4"/>
      <c r="H419" s="260"/>
      <c r="I419" s="260"/>
      <c r="J419" s="260"/>
      <c r="K419" s="260"/>
      <c r="L419" s="260"/>
      <c r="M419" s="260"/>
      <c r="N419" s="260"/>
      <c r="O419" s="260"/>
      <c r="P419" s="260"/>
      <c r="Q419" s="260"/>
      <c r="R419" s="260"/>
      <c r="S419" s="260"/>
      <c r="T419" s="260"/>
      <c r="U419" s="260"/>
      <c r="V419" s="260"/>
      <c r="W419" s="260"/>
      <c r="X419" s="260"/>
    </row>
    <row r="420" spans="1:24" ht="13.5">
      <c r="A420" s="263"/>
      <c r="B420" s="260"/>
      <c r="C420" s="260"/>
      <c r="E420" s="4"/>
      <c r="F420" s="260"/>
      <c r="G420" s="4"/>
      <c r="H420" s="260"/>
      <c r="I420" s="260"/>
      <c r="J420" s="260"/>
      <c r="K420" s="260"/>
      <c r="L420" s="260"/>
      <c r="M420" s="260"/>
      <c r="N420" s="260"/>
      <c r="O420" s="260"/>
      <c r="P420" s="260"/>
      <c r="Q420" s="260"/>
      <c r="R420" s="260"/>
      <c r="S420" s="260"/>
      <c r="T420" s="260"/>
      <c r="U420" s="260"/>
      <c r="V420" s="260"/>
      <c r="W420" s="260"/>
      <c r="X420" s="260"/>
    </row>
    <row r="421" spans="1:24" ht="13.5">
      <c r="A421" s="263"/>
      <c r="B421" s="260"/>
      <c r="C421" s="260"/>
      <c r="E421" s="4"/>
      <c r="F421" s="260"/>
      <c r="G421" s="4"/>
      <c r="H421" s="260"/>
      <c r="I421" s="260"/>
      <c r="J421" s="260"/>
      <c r="K421" s="260"/>
      <c r="L421" s="260"/>
      <c r="M421" s="260"/>
      <c r="N421" s="260"/>
      <c r="O421" s="260"/>
      <c r="P421" s="260"/>
      <c r="Q421" s="260"/>
      <c r="R421" s="260"/>
      <c r="S421" s="260"/>
      <c r="T421" s="260"/>
      <c r="U421" s="260"/>
      <c r="V421" s="260"/>
      <c r="W421" s="260"/>
      <c r="X421" s="260"/>
    </row>
    <row r="422" spans="1:24" ht="13.5">
      <c r="A422" s="263"/>
      <c r="B422" s="260"/>
      <c r="C422" s="260"/>
      <c r="E422" s="4"/>
      <c r="F422" s="260"/>
      <c r="G422" s="4"/>
      <c r="H422" s="260"/>
      <c r="I422" s="260"/>
      <c r="J422" s="260"/>
      <c r="K422" s="260"/>
      <c r="L422" s="260"/>
      <c r="M422" s="260"/>
      <c r="N422" s="260"/>
      <c r="O422" s="260"/>
      <c r="P422" s="260"/>
      <c r="Q422" s="260"/>
      <c r="R422" s="260"/>
      <c r="S422" s="260"/>
      <c r="T422" s="260"/>
      <c r="U422" s="260"/>
      <c r="V422" s="260"/>
      <c r="W422" s="260"/>
      <c r="X422" s="260"/>
    </row>
    <row r="423" spans="1:24" ht="13.5">
      <c r="A423" s="263"/>
      <c r="B423" s="260"/>
      <c r="C423" s="260"/>
      <c r="E423" s="4"/>
      <c r="F423" s="260"/>
      <c r="G423" s="4"/>
      <c r="H423" s="260"/>
      <c r="I423" s="260"/>
      <c r="J423" s="260"/>
      <c r="K423" s="260"/>
      <c r="L423" s="260"/>
      <c r="M423" s="260"/>
      <c r="N423" s="260"/>
      <c r="O423" s="260"/>
      <c r="P423" s="260"/>
      <c r="Q423" s="260"/>
      <c r="R423" s="260"/>
      <c r="S423" s="260"/>
      <c r="T423" s="260"/>
      <c r="U423" s="260"/>
      <c r="V423" s="260"/>
      <c r="W423" s="260"/>
      <c r="X423" s="260"/>
    </row>
    <row r="424" spans="1:24" ht="13.5">
      <c r="A424" s="263"/>
      <c r="B424" s="260"/>
      <c r="C424" s="260"/>
      <c r="E424" s="4"/>
      <c r="F424" s="260"/>
      <c r="G424" s="4"/>
      <c r="H424" s="260"/>
      <c r="I424" s="260"/>
      <c r="J424" s="260"/>
      <c r="K424" s="260"/>
      <c r="L424" s="260"/>
      <c r="M424" s="260"/>
      <c r="N424" s="260"/>
      <c r="O424" s="260"/>
      <c r="P424" s="260"/>
      <c r="Q424" s="260"/>
      <c r="R424" s="260"/>
      <c r="S424" s="260"/>
      <c r="T424" s="260"/>
      <c r="U424" s="260"/>
      <c r="V424" s="260"/>
      <c r="W424" s="260"/>
      <c r="X424" s="260"/>
    </row>
    <row r="425" spans="1:24" ht="13.5">
      <c r="A425" s="263"/>
      <c r="B425" s="260"/>
      <c r="C425" s="260"/>
      <c r="E425" s="4"/>
      <c r="F425" s="260"/>
      <c r="G425" s="4"/>
      <c r="H425" s="260"/>
      <c r="I425" s="260"/>
      <c r="J425" s="260"/>
      <c r="K425" s="260"/>
      <c r="L425" s="260"/>
      <c r="M425" s="260"/>
      <c r="N425" s="260"/>
      <c r="O425" s="260"/>
      <c r="P425" s="260"/>
      <c r="Q425" s="260"/>
      <c r="R425" s="260"/>
      <c r="S425" s="260"/>
      <c r="T425" s="260"/>
      <c r="U425" s="260"/>
      <c r="V425" s="260"/>
      <c r="W425" s="260"/>
      <c r="X425" s="260"/>
    </row>
    <row r="426" spans="1:24" ht="13.5">
      <c r="A426" s="263"/>
      <c r="B426" s="260"/>
      <c r="C426" s="260"/>
      <c r="E426" s="4"/>
      <c r="F426" s="260"/>
      <c r="G426" s="4"/>
      <c r="H426" s="260"/>
      <c r="I426" s="260"/>
      <c r="J426" s="260"/>
      <c r="K426" s="260"/>
      <c r="L426" s="260"/>
      <c r="M426" s="260"/>
      <c r="N426" s="260"/>
      <c r="O426" s="260"/>
      <c r="P426" s="260"/>
      <c r="Q426" s="260"/>
      <c r="R426" s="260"/>
      <c r="S426" s="260"/>
      <c r="T426" s="260"/>
      <c r="U426" s="260"/>
      <c r="V426" s="260"/>
      <c r="W426" s="260"/>
      <c r="X426" s="260"/>
    </row>
    <row r="427" spans="1:24" ht="13.5">
      <c r="A427" s="263"/>
      <c r="B427" s="260"/>
      <c r="C427" s="260"/>
      <c r="E427" s="4"/>
      <c r="F427" s="260"/>
      <c r="G427" s="4"/>
      <c r="H427" s="260"/>
      <c r="I427" s="260"/>
      <c r="J427" s="260"/>
      <c r="K427" s="260"/>
      <c r="L427" s="260"/>
      <c r="M427" s="260"/>
      <c r="N427" s="260"/>
      <c r="O427" s="260"/>
      <c r="P427" s="260"/>
      <c r="Q427" s="260"/>
      <c r="R427" s="260"/>
      <c r="S427" s="260"/>
      <c r="T427" s="260"/>
      <c r="U427" s="260"/>
      <c r="V427" s="260"/>
      <c r="W427" s="260"/>
      <c r="X427" s="260"/>
    </row>
    <row r="428" spans="1:24" ht="13.5">
      <c r="A428" s="263"/>
      <c r="B428" s="260"/>
      <c r="C428" s="260"/>
      <c r="E428" s="4"/>
      <c r="F428" s="260"/>
      <c r="G428" s="4"/>
      <c r="H428" s="260"/>
      <c r="I428" s="260"/>
      <c r="J428" s="260"/>
      <c r="K428" s="260"/>
      <c r="L428" s="260"/>
      <c r="M428" s="260"/>
      <c r="N428" s="260"/>
      <c r="O428" s="260"/>
      <c r="P428" s="260"/>
      <c r="Q428" s="260"/>
      <c r="R428" s="260"/>
      <c r="S428" s="260"/>
      <c r="T428" s="260"/>
      <c r="U428" s="260"/>
      <c r="V428" s="260"/>
      <c r="W428" s="260"/>
      <c r="X428" s="260"/>
    </row>
    <row r="429" spans="1:24" ht="13.5">
      <c r="A429" s="263"/>
      <c r="B429" s="260"/>
      <c r="C429" s="260"/>
      <c r="E429" s="4"/>
      <c r="F429" s="260"/>
      <c r="G429" s="4"/>
      <c r="H429" s="260"/>
      <c r="I429" s="260"/>
      <c r="J429" s="260"/>
      <c r="K429" s="260"/>
      <c r="L429" s="260"/>
      <c r="M429" s="260"/>
      <c r="N429" s="260"/>
      <c r="O429" s="260"/>
      <c r="P429" s="260"/>
      <c r="Q429" s="260"/>
      <c r="R429" s="260"/>
      <c r="S429" s="260"/>
      <c r="T429" s="260"/>
      <c r="U429" s="260"/>
      <c r="V429" s="260"/>
      <c r="W429" s="260"/>
      <c r="X429" s="260"/>
    </row>
    <row r="430" spans="1:24" ht="13.5">
      <c r="A430" s="263"/>
      <c r="B430" s="260"/>
      <c r="C430" s="260"/>
      <c r="E430" s="4"/>
      <c r="F430" s="260"/>
      <c r="G430" s="4"/>
      <c r="H430" s="260"/>
      <c r="I430" s="260"/>
      <c r="J430" s="260"/>
      <c r="K430" s="260"/>
      <c r="L430" s="260"/>
      <c r="M430" s="260"/>
      <c r="N430" s="260"/>
      <c r="O430" s="260"/>
      <c r="P430" s="260"/>
      <c r="Q430" s="260"/>
      <c r="R430" s="260"/>
      <c r="S430" s="260"/>
      <c r="T430" s="260"/>
      <c r="U430" s="260"/>
      <c r="V430" s="260"/>
      <c r="W430" s="260"/>
      <c r="X430" s="260"/>
    </row>
    <row r="431" spans="1:24" ht="13.5">
      <c r="A431" s="263"/>
      <c r="B431" s="260"/>
      <c r="C431" s="260"/>
      <c r="E431" s="4"/>
      <c r="F431" s="260"/>
      <c r="G431" s="4"/>
      <c r="H431" s="260"/>
      <c r="I431" s="260"/>
      <c r="J431" s="260"/>
      <c r="K431" s="260"/>
      <c r="L431" s="260"/>
      <c r="M431" s="260"/>
      <c r="N431" s="260"/>
      <c r="O431" s="260"/>
      <c r="P431" s="260"/>
      <c r="Q431" s="260"/>
      <c r="R431" s="260"/>
      <c r="S431" s="260"/>
      <c r="T431" s="260"/>
      <c r="U431" s="260"/>
      <c r="V431" s="260"/>
      <c r="W431" s="260"/>
      <c r="X431" s="260"/>
    </row>
    <row r="432" spans="1:24" ht="13.5">
      <c r="A432" s="263"/>
      <c r="B432" s="260"/>
      <c r="C432" s="260"/>
      <c r="E432" s="4"/>
      <c r="F432" s="260"/>
      <c r="G432" s="4"/>
      <c r="H432" s="260"/>
      <c r="I432" s="260"/>
      <c r="J432" s="260"/>
      <c r="K432" s="260"/>
      <c r="L432" s="260"/>
      <c r="M432" s="260"/>
      <c r="N432" s="260"/>
      <c r="O432" s="260"/>
      <c r="P432" s="260"/>
      <c r="Q432" s="260"/>
      <c r="R432" s="260"/>
      <c r="S432" s="260"/>
      <c r="T432" s="260"/>
      <c r="U432" s="260"/>
      <c r="V432" s="260"/>
      <c r="W432" s="260"/>
      <c r="X432" s="260"/>
    </row>
    <row r="433" spans="1:24" ht="13.5">
      <c r="A433" s="263"/>
      <c r="B433" s="260"/>
      <c r="C433" s="260"/>
      <c r="E433" s="4"/>
      <c r="F433" s="260"/>
      <c r="G433" s="4"/>
      <c r="H433" s="260"/>
      <c r="I433" s="260"/>
      <c r="J433" s="260"/>
      <c r="K433" s="260"/>
      <c r="L433" s="260"/>
      <c r="M433" s="260"/>
      <c r="N433" s="260"/>
      <c r="O433" s="260"/>
      <c r="P433" s="260"/>
      <c r="Q433" s="260"/>
      <c r="R433" s="260"/>
      <c r="S433" s="260"/>
      <c r="T433" s="260"/>
      <c r="U433" s="260"/>
      <c r="V433" s="260"/>
      <c r="W433" s="260"/>
      <c r="X433" s="260"/>
    </row>
    <row r="434" spans="1:24" ht="13.5">
      <c r="A434" s="263"/>
      <c r="B434" s="260"/>
      <c r="C434" s="260"/>
      <c r="E434" s="4"/>
      <c r="F434" s="260"/>
      <c r="G434" s="4"/>
      <c r="H434" s="260"/>
      <c r="I434" s="260"/>
      <c r="J434" s="260"/>
      <c r="K434" s="260"/>
      <c r="L434" s="260"/>
      <c r="M434" s="260"/>
      <c r="N434" s="260"/>
      <c r="O434" s="260"/>
      <c r="P434" s="260"/>
      <c r="Q434" s="260"/>
      <c r="R434" s="260"/>
      <c r="S434" s="260"/>
      <c r="T434" s="260"/>
      <c r="U434" s="260"/>
      <c r="V434" s="260"/>
      <c r="W434" s="260"/>
      <c r="X434" s="260"/>
    </row>
    <row r="435" spans="1:24" ht="13.5">
      <c r="A435" s="263"/>
      <c r="B435" s="260"/>
      <c r="C435" s="260"/>
      <c r="E435" s="4"/>
      <c r="F435" s="260"/>
      <c r="G435" s="4"/>
      <c r="H435" s="260"/>
      <c r="I435" s="260"/>
      <c r="J435" s="260"/>
      <c r="K435" s="260"/>
      <c r="L435" s="260"/>
      <c r="M435" s="260"/>
      <c r="N435" s="260"/>
      <c r="O435" s="260"/>
      <c r="P435" s="260"/>
      <c r="Q435" s="260"/>
      <c r="R435" s="260"/>
      <c r="S435" s="260"/>
      <c r="T435" s="260"/>
      <c r="U435" s="260"/>
      <c r="V435" s="260"/>
      <c r="W435" s="260"/>
      <c r="X435" s="260"/>
    </row>
    <row r="436" spans="1:24" ht="13.5">
      <c r="A436" s="263"/>
      <c r="B436" s="260"/>
      <c r="C436" s="260"/>
      <c r="E436" s="4"/>
      <c r="F436" s="260"/>
      <c r="G436" s="4"/>
      <c r="H436" s="260"/>
      <c r="I436" s="260"/>
      <c r="J436" s="260"/>
      <c r="K436" s="260"/>
      <c r="L436" s="260"/>
      <c r="M436" s="260"/>
      <c r="N436" s="260"/>
      <c r="O436" s="260"/>
      <c r="P436" s="260"/>
      <c r="Q436" s="260"/>
      <c r="R436" s="260"/>
      <c r="S436" s="260"/>
      <c r="T436" s="260"/>
      <c r="U436" s="260"/>
      <c r="V436" s="260"/>
      <c r="W436" s="260"/>
      <c r="X436" s="260"/>
    </row>
    <row r="437" spans="1:24" ht="13.5">
      <c r="A437" s="263"/>
      <c r="B437" s="260"/>
      <c r="C437" s="260"/>
      <c r="E437" s="4"/>
      <c r="F437" s="260"/>
      <c r="G437" s="4"/>
      <c r="H437" s="260"/>
      <c r="I437" s="260"/>
      <c r="J437" s="260"/>
      <c r="K437" s="260"/>
      <c r="L437" s="260"/>
      <c r="M437" s="260"/>
      <c r="N437" s="260"/>
      <c r="O437" s="260"/>
      <c r="P437" s="260"/>
      <c r="Q437" s="260"/>
      <c r="R437" s="260"/>
      <c r="S437" s="260"/>
      <c r="T437" s="260"/>
      <c r="U437" s="260"/>
      <c r="V437" s="260"/>
      <c r="W437" s="260"/>
      <c r="X437" s="260"/>
    </row>
    <row r="438" spans="1:24" ht="13.5">
      <c r="A438" s="263"/>
      <c r="B438" s="260"/>
      <c r="C438" s="260"/>
      <c r="E438" s="4"/>
      <c r="F438" s="260"/>
      <c r="G438" s="4"/>
      <c r="H438" s="260"/>
      <c r="I438" s="260"/>
      <c r="J438" s="260"/>
      <c r="K438" s="260"/>
      <c r="L438" s="260"/>
      <c r="M438" s="260"/>
      <c r="N438" s="260"/>
      <c r="O438" s="260"/>
      <c r="P438" s="260"/>
      <c r="Q438" s="260"/>
      <c r="R438" s="260"/>
      <c r="S438" s="260"/>
      <c r="T438" s="260"/>
      <c r="U438" s="260"/>
      <c r="V438" s="260"/>
      <c r="W438" s="260"/>
      <c r="X438" s="260"/>
    </row>
    <row r="439" spans="1:24" ht="13.5">
      <c r="A439" s="263"/>
      <c r="B439" s="260"/>
      <c r="C439" s="260"/>
      <c r="E439" s="4"/>
      <c r="F439" s="260"/>
      <c r="G439" s="4"/>
      <c r="H439" s="260"/>
      <c r="I439" s="260"/>
      <c r="J439" s="260"/>
      <c r="K439" s="260"/>
      <c r="L439" s="260"/>
      <c r="M439" s="260"/>
      <c r="N439" s="260"/>
      <c r="O439" s="260"/>
      <c r="P439" s="260"/>
      <c r="Q439" s="260"/>
      <c r="R439" s="260"/>
      <c r="S439" s="260"/>
      <c r="T439" s="260"/>
      <c r="U439" s="260"/>
      <c r="V439" s="260"/>
      <c r="W439" s="260"/>
      <c r="X439" s="260"/>
    </row>
    <row r="440" spans="1:24" ht="13.5">
      <c r="A440" s="263"/>
      <c r="B440" s="260"/>
      <c r="C440" s="260"/>
      <c r="E440" s="4"/>
      <c r="F440" s="260"/>
      <c r="G440" s="4"/>
      <c r="H440" s="260"/>
      <c r="I440" s="260"/>
      <c r="J440" s="260"/>
      <c r="K440" s="260"/>
      <c r="L440" s="260"/>
      <c r="M440" s="260"/>
      <c r="N440" s="260"/>
      <c r="O440" s="260"/>
      <c r="P440" s="260"/>
      <c r="Q440" s="260"/>
      <c r="R440" s="260"/>
      <c r="S440" s="260"/>
      <c r="T440" s="260"/>
      <c r="U440" s="260"/>
      <c r="V440" s="260"/>
      <c r="W440" s="260"/>
      <c r="X440" s="260"/>
    </row>
    <row r="441" spans="1:24" ht="13.5">
      <c r="A441" s="263"/>
      <c r="B441" s="260"/>
      <c r="C441" s="260"/>
      <c r="E441" s="4"/>
      <c r="F441" s="260"/>
      <c r="G441" s="4"/>
      <c r="H441" s="260"/>
      <c r="I441" s="260"/>
      <c r="J441" s="260"/>
      <c r="K441" s="260"/>
      <c r="L441" s="260"/>
      <c r="M441" s="260"/>
      <c r="N441" s="260"/>
      <c r="O441" s="260"/>
      <c r="P441" s="260"/>
      <c r="Q441" s="260"/>
      <c r="R441" s="260"/>
      <c r="S441" s="260"/>
      <c r="T441" s="260"/>
      <c r="U441" s="260"/>
      <c r="V441" s="260"/>
      <c r="W441" s="260"/>
      <c r="X441" s="260"/>
    </row>
    <row r="442" spans="1:24" ht="13.5">
      <c r="A442" s="263"/>
      <c r="B442" s="260"/>
      <c r="C442" s="260"/>
      <c r="E442" s="4"/>
      <c r="F442" s="260"/>
      <c r="G442" s="4"/>
      <c r="H442" s="260"/>
      <c r="I442" s="260"/>
      <c r="J442" s="260"/>
      <c r="K442" s="260"/>
      <c r="L442" s="260"/>
      <c r="M442" s="260"/>
      <c r="N442" s="260"/>
      <c r="O442" s="260"/>
      <c r="P442" s="260"/>
      <c r="Q442" s="260"/>
      <c r="R442" s="260"/>
      <c r="S442" s="260"/>
      <c r="T442" s="260"/>
      <c r="U442" s="260"/>
      <c r="V442" s="260"/>
      <c r="W442" s="260"/>
      <c r="X442" s="260"/>
    </row>
    <row r="443" spans="1:24" ht="13.5">
      <c r="A443" s="263"/>
      <c r="B443" s="260"/>
      <c r="C443" s="260"/>
      <c r="E443" s="4"/>
      <c r="F443" s="260"/>
      <c r="G443" s="4"/>
      <c r="H443" s="260"/>
      <c r="I443" s="260"/>
      <c r="J443" s="260"/>
      <c r="K443" s="260"/>
      <c r="L443" s="260"/>
      <c r="M443" s="260"/>
      <c r="N443" s="260"/>
      <c r="O443" s="260"/>
      <c r="P443" s="260"/>
      <c r="Q443" s="260"/>
      <c r="R443" s="260"/>
      <c r="S443" s="260"/>
      <c r="T443" s="260"/>
      <c r="U443" s="260"/>
      <c r="V443" s="260"/>
      <c r="W443" s="260"/>
      <c r="X443" s="260"/>
    </row>
    <row r="444" spans="1:24" ht="13.5">
      <c r="A444" s="263"/>
      <c r="B444" s="260"/>
      <c r="C444" s="260"/>
      <c r="E444" s="4"/>
      <c r="F444" s="260"/>
      <c r="G444" s="4"/>
      <c r="H444" s="260"/>
      <c r="I444" s="260"/>
      <c r="J444" s="260"/>
      <c r="K444" s="260"/>
      <c r="L444" s="260"/>
      <c r="M444" s="260"/>
      <c r="N444" s="260"/>
      <c r="O444" s="260"/>
      <c r="P444" s="260"/>
      <c r="Q444" s="260"/>
      <c r="R444" s="260"/>
      <c r="S444" s="260"/>
      <c r="T444" s="260"/>
      <c r="U444" s="260"/>
      <c r="V444" s="260"/>
      <c r="W444" s="260"/>
      <c r="X444" s="260"/>
    </row>
    <row r="445" spans="1:24" ht="13.5">
      <c r="A445" s="263"/>
      <c r="B445" s="260"/>
      <c r="C445" s="260"/>
      <c r="E445" s="4"/>
      <c r="F445" s="260"/>
      <c r="G445" s="4"/>
      <c r="H445" s="260"/>
      <c r="I445" s="260"/>
      <c r="J445" s="260"/>
      <c r="K445" s="260"/>
      <c r="L445" s="260"/>
      <c r="M445" s="260"/>
      <c r="N445" s="260"/>
      <c r="O445" s="260"/>
      <c r="P445" s="260"/>
      <c r="Q445" s="260"/>
      <c r="R445" s="260"/>
      <c r="S445" s="260"/>
      <c r="T445" s="260"/>
      <c r="U445" s="260"/>
      <c r="V445" s="260"/>
      <c r="W445" s="260"/>
      <c r="X445" s="260"/>
    </row>
    <row r="446" spans="1:24" ht="13.5">
      <c r="A446" s="263"/>
      <c r="B446" s="260"/>
      <c r="C446" s="260"/>
      <c r="E446" s="4"/>
      <c r="F446" s="260"/>
      <c r="G446" s="4"/>
      <c r="H446" s="260"/>
      <c r="I446" s="260"/>
      <c r="J446" s="260"/>
      <c r="K446" s="260"/>
      <c r="L446" s="260"/>
      <c r="M446" s="260"/>
      <c r="N446" s="260"/>
      <c r="O446" s="260"/>
      <c r="P446" s="260"/>
      <c r="Q446" s="260"/>
      <c r="R446" s="260"/>
      <c r="S446" s="260"/>
      <c r="T446" s="260"/>
      <c r="U446" s="260"/>
      <c r="V446" s="260"/>
      <c r="W446" s="260"/>
      <c r="X446" s="260"/>
    </row>
    <row r="447" spans="1:24" ht="13.5">
      <c r="A447" s="263"/>
      <c r="B447" s="260"/>
      <c r="C447" s="260"/>
      <c r="E447" s="4"/>
      <c r="F447" s="260"/>
      <c r="G447" s="4"/>
      <c r="H447" s="260"/>
      <c r="I447" s="260"/>
      <c r="J447" s="260"/>
      <c r="K447" s="260"/>
      <c r="L447" s="260"/>
      <c r="M447" s="260"/>
      <c r="N447" s="260"/>
      <c r="O447" s="260"/>
      <c r="P447" s="260"/>
      <c r="Q447" s="260"/>
      <c r="R447" s="260"/>
      <c r="S447" s="260"/>
      <c r="T447" s="260"/>
      <c r="U447" s="260"/>
      <c r="V447" s="260"/>
      <c r="W447" s="260"/>
      <c r="X447" s="260"/>
    </row>
    <row r="448" spans="1:24" ht="13.5">
      <c r="A448" s="263"/>
      <c r="B448" s="260"/>
      <c r="C448" s="260"/>
      <c r="E448" s="4"/>
      <c r="F448" s="260"/>
      <c r="G448" s="4"/>
      <c r="H448" s="260"/>
      <c r="I448" s="260"/>
      <c r="J448" s="260"/>
      <c r="K448" s="260"/>
      <c r="L448" s="260"/>
      <c r="M448" s="260"/>
      <c r="N448" s="260"/>
      <c r="O448" s="260"/>
      <c r="P448" s="260"/>
      <c r="Q448" s="260"/>
      <c r="R448" s="260"/>
      <c r="S448" s="260"/>
      <c r="T448" s="260"/>
      <c r="U448" s="260"/>
      <c r="V448" s="260"/>
      <c r="W448" s="260"/>
      <c r="X448" s="260"/>
    </row>
    <row r="449" spans="1:24" ht="13.5">
      <c r="A449" s="263"/>
      <c r="B449" s="260"/>
      <c r="C449" s="260"/>
      <c r="E449" s="4"/>
      <c r="F449" s="260"/>
      <c r="G449" s="4"/>
      <c r="H449" s="260"/>
      <c r="I449" s="260"/>
      <c r="J449" s="260"/>
      <c r="K449" s="260"/>
      <c r="L449" s="260"/>
      <c r="M449" s="260"/>
      <c r="N449" s="260"/>
      <c r="O449" s="260"/>
      <c r="P449" s="260"/>
      <c r="Q449" s="260"/>
      <c r="R449" s="260"/>
      <c r="S449" s="260"/>
      <c r="T449" s="260"/>
      <c r="U449" s="260"/>
      <c r="V449" s="260"/>
      <c r="W449" s="260"/>
      <c r="X449" s="260"/>
    </row>
    <row r="450" spans="1:24" ht="13.5">
      <c r="A450" s="263"/>
      <c r="B450" s="260"/>
      <c r="C450" s="260"/>
      <c r="E450" s="4"/>
      <c r="F450" s="260"/>
      <c r="G450" s="4"/>
      <c r="H450" s="260"/>
      <c r="I450" s="260"/>
      <c r="J450" s="260"/>
      <c r="K450" s="260"/>
      <c r="L450" s="260"/>
      <c r="M450" s="260"/>
      <c r="N450" s="260"/>
      <c r="O450" s="260"/>
      <c r="P450" s="260"/>
      <c r="Q450" s="260"/>
      <c r="R450" s="260"/>
      <c r="S450" s="260"/>
      <c r="T450" s="260"/>
      <c r="U450" s="260"/>
      <c r="V450" s="260"/>
      <c r="W450" s="260"/>
      <c r="X450" s="260"/>
    </row>
    <row r="451" spans="1:24" ht="13.5">
      <c r="A451" s="263"/>
      <c r="B451" s="260"/>
      <c r="C451" s="260"/>
      <c r="E451" s="4"/>
      <c r="F451" s="260"/>
      <c r="G451" s="4"/>
      <c r="H451" s="260"/>
      <c r="I451" s="260"/>
      <c r="J451" s="260"/>
      <c r="K451" s="260"/>
      <c r="L451" s="260"/>
      <c r="M451" s="260"/>
      <c r="N451" s="260"/>
      <c r="O451" s="260"/>
      <c r="P451" s="260"/>
      <c r="Q451" s="260"/>
      <c r="R451" s="260"/>
      <c r="S451" s="260"/>
      <c r="T451" s="260"/>
      <c r="U451" s="260"/>
      <c r="V451" s="260"/>
      <c r="W451" s="260"/>
      <c r="X451" s="260"/>
    </row>
    <row r="452" spans="1:24" ht="13.5">
      <c r="A452" s="263"/>
      <c r="B452" s="260"/>
      <c r="C452" s="260"/>
      <c r="E452" s="4"/>
      <c r="F452" s="260"/>
      <c r="G452" s="4"/>
      <c r="H452" s="260"/>
      <c r="I452" s="260"/>
      <c r="J452" s="260"/>
      <c r="K452" s="260"/>
      <c r="L452" s="260"/>
      <c r="M452" s="260"/>
      <c r="N452" s="260"/>
      <c r="O452" s="260"/>
      <c r="P452" s="260"/>
      <c r="Q452" s="260"/>
      <c r="R452" s="260"/>
      <c r="S452" s="260"/>
      <c r="T452" s="260"/>
      <c r="U452" s="260"/>
      <c r="V452" s="260"/>
      <c r="W452" s="260"/>
      <c r="X452" s="260"/>
    </row>
    <row r="453" spans="1:24" ht="13.5">
      <c r="A453" s="263"/>
      <c r="B453" s="260"/>
      <c r="C453" s="260"/>
      <c r="E453" s="4"/>
      <c r="F453" s="260"/>
      <c r="G453" s="4"/>
      <c r="H453" s="260"/>
      <c r="I453" s="260"/>
      <c r="J453" s="260"/>
      <c r="K453" s="260"/>
      <c r="L453" s="260"/>
      <c r="M453" s="260"/>
      <c r="N453" s="260"/>
      <c r="O453" s="260"/>
      <c r="P453" s="260"/>
      <c r="Q453" s="260"/>
      <c r="R453" s="260"/>
      <c r="S453" s="260"/>
      <c r="T453" s="260"/>
      <c r="U453" s="260"/>
      <c r="V453" s="260"/>
      <c r="W453" s="260"/>
      <c r="X453" s="260"/>
    </row>
    <row r="454" spans="1:24" ht="13.5">
      <c r="A454" s="263"/>
      <c r="B454" s="260"/>
      <c r="C454" s="260"/>
      <c r="E454" s="4"/>
      <c r="F454" s="260"/>
      <c r="G454" s="4"/>
      <c r="H454" s="260"/>
      <c r="I454" s="260"/>
      <c r="J454" s="260"/>
      <c r="K454" s="260"/>
      <c r="L454" s="260"/>
      <c r="M454" s="260"/>
      <c r="N454" s="260"/>
      <c r="O454" s="260"/>
      <c r="P454" s="260"/>
      <c r="Q454" s="260"/>
      <c r="R454" s="260"/>
      <c r="S454" s="260"/>
      <c r="T454" s="260"/>
      <c r="U454" s="260"/>
      <c r="V454" s="260"/>
      <c r="W454" s="260"/>
      <c r="X454" s="260"/>
    </row>
    <row r="455" spans="1:24" ht="13.5">
      <c r="A455" s="263"/>
      <c r="B455" s="260"/>
      <c r="C455" s="260"/>
      <c r="E455" s="4"/>
      <c r="F455" s="260"/>
      <c r="G455" s="4"/>
      <c r="H455" s="260"/>
      <c r="I455" s="260"/>
      <c r="J455" s="260"/>
      <c r="K455" s="260"/>
      <c r="L455" s="260"/>
      <c r="M455" s="260"/>
      <c r="N455" s="260"/>
      <c r="O455" s="260"/>
      <c r="P455" s="260"/>
      <c r="Q455" s="260"/>
      <c r="R455" s="260"/>
      <c r="S455" s="260"/>
      <c r="T455" s="260"/>
      <c r="U455" s="260"/>
      <c r="V455" s="260"/>
      <c r="W455" s="260"/>
      <c r="X455" s="260"/>
    </row>
    <row r="456" spans="1:24" ht="13.5">
      <c r="A456" s="263"/>
      <c r="B456" s="260"/>
      <c r="C456" s="260"/>
      <c r="E456" s="4"/>
      <c r="F456" s="260"/>
      <c r="G456" s="4"/>
      <c r="H456" s="260"/>
      <c r="I456" s="260"/>
      <c r="J456" s="260"/>
      <c r="K456" s="260"/>
      <c r="L456" s="260"/>
      <c r="M456" s="260"/>
      <c r="N456" s="260"/>
      <c r="O456" s="260"/>
      <c r="P456" s="260"/>
      <c r="Q456" s="260"/>
      <c r="R456" s="260"/>
      <c r="S456" s="260"/>
      <c r="T456" s="260"/>
      <c r="U456" s="260"/>
      <c r="V456" s="260"/>
      <c r="W456" s="260"/>
      <c r="X456" s="260"/>
    </row>
    <row r="457" spans="1:24" ht="13.5">
      <c r="A457" s="263"/>
      <c r="B457" s="260"/>
      <c r="C457" s="260"/>
      <c r="E457" s="4"/>
      <c r="F457" s="260"/>
      <c r="G457" s="4"/>
      <c r="H457" s="260"/>
      <c r="I457" s="260"/>
      <c r="J457" s="260"/>
      <c r="K457" s="260"/>
      <c r="L457" s="260"/>
      <c r="M457" s="260"/>
      <c r="N457" s="260"/>
      <c r="O457" s="260"/>
      <c r="P457" s="260"/>
      <c r="Q457" s="260"/>
      <c r="R457" s="260"/>
      <c r="S457" s="260"/>
      <c r="T457" s="260"/>
      <c r="U457" s="260"/>
      <c r="V457" s="260"/>
      <c r="W457" s="260"/>
      <c r="X457" s="260"/>
    </row>
    <row r="458" spans="1:24" ht="13.5">
      <c r="A458" s="263"/>
      <c r="B458" s="260"/>
      <c r="C458" s="260"/>
      <c r="E458" s="4"/>
      <c r="F458" s="260"/>
      <c r="G458" s="4"/>
      <c r="H458" s="260"/>
      <c r="I458" s="260"/>
      <c r="J458" s="260"/>
      <c r="K458" s="260"/>
      <c r="L458" s="260"/>
      <c r="M458" s="260"/>
      <c r="N458" s="260"/>
      <c r="O458" s="260"/>
      <c r="P458" s="260"/>
      <c r="Q458" s="260"/>
      <c r="R458" s="260"/>
      <c r="S458" s="260"/>
      <c r="T458" s="260"/>
      <c r="U458" s="260"/>
      <c r="V458" s="260"/>
      <c r="W458" s="260"/>
      <c r="X458" s="260"/>
    </row>
    <row r="459" spans="1:24" ht="13.5">
      <c r="A459" s="263"/>
      <c r="B459" s="260"/>
      <c r="C459" s="260"/>
      <c r="E459" s="4"/>
      <c r="F459" s="260"/>
      <c r="G459" s="4"/>
      <c r="H459" s="260"/>
      <c r="I459" s="260"/>
      <c r="J459" s="260"/>
      <c r="K459" s="260"/>
      <c r="L459" s="260"/>
      <c r="M459" s="260"/>
      <c r="N459" s="260"/>
      <c r="O459" s="260"/>
      <c r="P459" s="260"/>
      <c r="Q459" s="260"/>
      <c r="R459" s="260"/>
      <c r="S459" s="260"/>
      <c r="T459" s="260"/>
      <c r="U459" s="260"/>
      <c r="V459" s="260"/>
      <c r="W459" s="260"/>
      <c r="X459" s="260"/>
    </row>
    <row r="460" spans="1:24" ht="13.5">
      <c r="A460" s="263"/>
      <c r="B460" s="260"/>
      <c r="C460" s="260"/>
      <c r="E460" s="4"/>
      <c r="F460" s="260"/>
      <c r="G460" s="4"/>
      <c r="H460" s="260"/>
      <c r="I460" s="260"/>
      <c r="J460" s="260"/>
      <c r="K460" s="260"/>
      <c r="L460" s="260"/>
      <c r="M460" s="260"/>
      <c r="N460" s="260"/>
      <c r="O460" s="260"/>
      <c r="P460" s="260"/>
      <c r="Q460" s="260"/>
      <c r="R460" s="260"/>
      <c r="S460" s="260"/>
      <c r="T460" s="260"/>
      <c r="U460" s="260"/>
      <c r="V460" s="260"/>
      <c r="W460" s="260"/>
      <c r="X460" s="260"/>
    </row>
    <row r="461" spans="1:24" ht="13.5">
      <c r="A461" s="263"/>
      <c r="B461" s="260"/>
      <c r="C461" s="260"/>
      <c r="E461" s="4"/>
      <c r="F461" s="260"/>
      <c r="G461" s="4"/>
      <c r="H461" s="260"/>
      <c r="I461" s="260"/>
      <c r="J461" s="260"/>
      <c r="K461" s="260"/>
      <c r="L461" s="260"/>
      <c r="M461" s="260"/>
      <c r="N461" s="260"/>
      <c r="O461" s="260"/>
      <c r="P461" s="260"/>
      <c r="Q461" s="260"/>
      <c r="R461" s="260"/>
      <c r="S461" s="260"/>
      <c r="T461" s="260"/>
      <c r="U461" s="260"/>
      <c r="V461" s="260"/>
      <c r="W461" s="260"/>
      <c r="X461" s="260"/>
    </row>
    <row r="462" spans="1:24" ht="13.5">
      <c r="A462" s="263"/>
      <c r="B462" s="260"/>
      <c r="C462" s="260"/>
      <c r="E462" s="4"/>
      <c r="F462" s="260"/>
      <c r="G462" s="4"/>
      <c r="H462" s="260"/>
      <c r="I462" s="260"/>
      <c r="J462" s="260"/>
      <c r="K462" s="260"/>
      <c r="L462" s="260"/>
      <c r="M462" s="260"/>
      <c r="N462" s="260"/>
      <c r="O462" s="260"/>
      <c r="P462" s="260"/>
      <c r="Q462" s="260"/>
      <c r="R462" s="260"/>
      <c r="S462" s="260"/>
      <c r="T462" s="260"/>
      <c r="U462" s="260"/>
      <c r="V462" s="260"/>
      <c r="W462" s="260"/>
      <c r="X462" s="260"/>
    </row>
    <row r="463" spans="1:24" ht="13.5">
      <c r="A463" s="263"/>
      <c r="B463" s="260"/>
      <c r="C463" s="260"/>
      <c r="E463" s="4"/>
      <c r="F463" s="260"/>
      <c r="G463" s="4"/>
      <c r="H463" s="260"/>
      <c r="I463" s="260"/>
      <c r="J463" s="260"/>
      <c r="K463" s="260"/>
      <c r="L463" s="260"/>
      <c r="M463" s="260"/>
      <c r="N463" s="260"/>
      <c r="O463" s="260"/>
      <c r="P463" s="260"/>
      <c r="Q463" s="260"/>
      <c r="R463" s="260"/>
      <c r="S463" s="260"/>
      <c r="T463" s="260"/>
      <c r="U463" s="260"/>
      <c r="V463" s="260"/>
      <c r="W463" s="260"/>
      <c r="X463" s="260"/>
    </row>
    <row r="464" spans="1:24" ht="13.5">
      <c r="A464" s="263"/>
      <c r="B464" s="260"/>
      <c r="C464" s="260"/>
      <c r="E464" s="4"/>
      <c r="F464" s="260"/>
      <c r="G464" s="4"/>
      <c r="H464" s="260"/>
      <c r="I464" s="260"/>
      <c r="J464" s="260"/>
      <c r="K464" s="260"/>
      <c r="L464" s="260"/>
      <c r="M464" s="260"/>
      <c r="N464" s="260"/>
      <c r="O464" s="260"/>
      <c r="P464" s="260"/>
      <c r="Q464" s="260"/>
      <c r="R464" s="260"/>
      <c r="S464" s="260"/>
      <c r="T464" s="260"/>
      <c r="U464" s="260"/>
      <c r="V464" s="260"/>
      <c r="W464" s="260"/>
      <c r="X464" s="260"/>
    </row>
    <row r="465" spans="1:24" ht="13.5">
      <c r="A465" s="263"/>
      <c r="B465" s="260"/>
      <c r="C465" s="260"/>
      <c r="E465" s="4"/>
      <c r="F465" s="260"/>
      <c r="G465" s="4"/>
      <c r="H465" s="260"/>
      <c r="I465" s="260"/>
      <c r="J465" s="260"/>
      <c r="K465" s="260"/>
      <c r="L465" s="260"/>
      <c r="M465" s="260"/>
      <c r="N465" s="260"/>
      <c r="O465" s="260"/>
      <c r="P465" s="260"/>
      <c r="Q465" s="260"/>
      <c r="R465" s="260"/>
      <c r="S465" s="260"/>
      <c r="T465" s="260"/>
      <c r="U465" s="260"/>
      <c r="V465" s="260"/>
      <c r="W465" s="260"/>
      <c r="X465" s="260"/>
    </row>
    <row r="466" spans="1:24" ht="13.5">
      <c r="A466" s="263"/>
      <c r="B466" s="260"/>
      <c r="C466" s="260"/>
      <c r="E466" s="4"/>
      <c r="F466" s="260"/>
      <c r="G466" s="4"/>
      <c r="H466" s="260"/>
      <c r="I466" s="260"/>
      <c r="J466" s="260"/>
      <c r="K466" s="260"/>
      <c r="L466" s="260"/>
      <c r="M466" s="260"/>
      <c r="N466" s="260"/>
      <c r="O466" s="260"/>
      <c r="P466" s="260"/>
      <c r="Q466" s="260"/>
      <c r="R466" s="260"/>
      <c r="S466" s="260"/>
      <c r="T466" s="260"/>
      <c r="U466" s="260"/>
      <c r="V466" s="260"/>
      <c r="W466" s="260"/>
      <c r="X466" s="260"/>
    </row>
    <row r="467" spans="1:24" ht="13.5">
      <c r="A467" s="263"/>
      <c r="B467" s="260"/>
      <c r="C467" s="260"/>
      <c r="E467" s="4"/>
      <c r="F467" s="260"/>
      <c r="G467" s="4"/>
      <c r="H467" s="260"/>
      <c r="I467" s="260"/>
      <c r="J467" s="260"/>
      <c r="K467" s="260"/>
      <c r="L467" s="260"/>
      <c r="M467" s="260"/>
      <c r="N467" s="260"/>
      <c r="O467" s="260"/>
      <c r="P467" s="260"/>
      <c r="Q467" s="260"/>
      <c r="R467" s="260"/>
      <c r="S467" s="260"/>
      <c r="T467" s="260"/>
      <c r="U467" s="260"/>
      <c r="V467" s="260"/>
      <c r="W467" s="260"/>
      <c r="X467" s="260"/>
    </row>
    <row r="468" spans="1:24" ht="13.5">
      <c r="A468" s="263"/>
      <c r="B468" s="260"/>
      <c r="C468" s="260"/>
      <c r="E468" s="4"/>
      <c r="F468" s="260"/>
      <c r="G468" s="4"/>
      <c r="H468" s="260"/>
      <c r="I468" s="260"/>
      <c r="J468" s="260"/>
      <c r="K468" s="260"/>
      <c r="L468" s="260"/>
      <c r="M468" s="260"/>
      <c r="N468" s="260"/>
      <c r="O468" s="260"/>
      <c r="P468" s="260"/>
      <c r="Q468" s="260"/>
      <c r="R468" s="260"/>
      <c r="S468" s="260"/>
      <c r="T468" s="260"/>
      <c r="U468" s="260"/>
      <c r="V468" s="260"/>
      <c r="W468" s="260"/>
      <c r="X468" s="260"/>
    </row>
    <row r="469" spans="1:24" ht="13.5">
      <c r="A469" s="263"/>
      <c r="B469" s="260"/>
      <c r="C469" s="260"/>
      <c r="E469" s="4"/>
      <c r="F469" s="260"/>
      <c r="G469" s="4"/>
      <c r="H469" s="260"/>
      <c r="I469" s="260"/>
      <c r="J469" s="260"/>
      <c r="K469" s="260"/>
      <c r="L469" s="260"/>
      <c r="M469" s="260"/>
      <c r="N469" s="260"/>
      <c r="O469" s="260"/>
      <c r="P469" s="260"/>
      <c r="Q469" s="260"/>
      <c r="R469" s="260"/>
      <c r="S469" s="260"/>
      <c r="T469" s="260"/>
      <c r="U469" s="260"/>
      <c r="V469" s="260"/>
      <c r="W469" s="260"/>
      <c r="X469" s="260"/>
    </row>
    <row r="470" spans="1:24" ht="13.5">
      <c r="A470" s="263"/>
      <c r="B470" s="260"/>
      <c r="C470" s="260"/>
      <c r="E470" s="4"/>
      <c r="F470" s="260"/>
      <c r="G470" s="4"/>
      <c r="H470" s="260"/>
      <c r="I470" s="260"/>
      <c r="J470" s="260"/>
      <c r="K470" s="260"/>
      <c r="L470" s="260"/>
      <c r="M470" s="260"/>
      <c r="N470" s="260"/>
      <c r="O470" s="260"/>
      <c r="P470" s="260"/>
      <c r="Q470" s="260"/>
      <c r="R470" s="260"/>
      <c r="S470" s="260"/>
      <c r="T470" s="260"/>
      <c r="U470" s="260"/>
      <c r="V470" s="260"/>
      <c r="W470" s="260"/>
      <c r="X470" s="260"/>
    </row>
    <row r="471" spans="1:24" ht="13.5">
      <c r="A471" s="263"/>
      <c r="B471" s="260"/>
      <c r="C471" s="260"/>
      <c r="E471" s="4"/>
      <c r="F471" s="260"/>
      <c r="G471" s="4"/>
      <c r="H471" s="260"/>
      <c r="I471" s="260"/>
      <c r="J471" s="260"/>
      <c r="K471" s="260"/>
      <c r="L471" s="260"/>
      <c r="M471" s="260"/>
      <c r="N471" s="260"/>
      <c r="O471" s="260"/>
      <c r="P471" s="260"/>
      <c r="Q471" s="260"/>
      <c r="R471" s="260"/>
      <c r="S471" s="260"/>
      <c r="T471" s="260"/>
      <c r="U471" s="260"/>
      <c r="V471" s="260"/>
      <c r="W471" s="260"/>
      <c r="X471" s="260"/>
    </row>
    <row r="472" spans="1:24" ht="13.5">
      <c r="A472" s="263"/>
      <c r="B472" s="260"/>
      <c r="C472" s="260"/>
      <c r="E472" s="4"/>
      <c r="F472" s="260"/>
      <c r="G472" s="4"/>
      <c r="H472" s="260"/>
      <c r="I472" s="260"/>
      <c r="J472" s="260"/>
      <c r="K472" s="260"/>
      <c r="L472" s="260"/>
      <c r="M472" s="260"/>
      <c r="N472" s="260"/>
      <c r="O472" s="260"/>
      <c r="P472" s="260"/>
      <c r="Q472" s="260"/>
      <c r="R472" s="260"/>
      <c r="S472" s="260"/>
      <c r="T472" s="260"/>
      <c r="U472" s="260"/>
      <c r="V472" s="260"/>
      <c r="W472" s="260"/>
      <c r="X472" s="260"/>
    </row>
    <row r="473" spans="1:24" ht="13.5">
      <c r="A473" s="263"/>
      <c r="B473" s="260"/>
      <c r="C473" s="260"/>
      <c r="E473" s="4"/>
      <c r="F473" s="260"/>
      <c r="G473" s="4"/>
      <c r="H473" s="260"/>
      <c r="I473" s="260"/>
      <c r="J473" s="260"/>
      <c r="K473" s="260"/>
      <c r="L473" s="260"/>
      <c r="M473" s="260"/>
      <c r="N473" s="260"/>
      <c r="O473" s="260"/>
      <c r="P473" s="260"/>
      <c r="Q473" s="260"/>
      <c r="R473" s="260"/>
      <c r="S473" s="260"/>
      <c r="T473" s="260"/>
      <c r="U473" s="260"/>
      <c r="V473" s="260"/>
      <c r="W473" s="260"/>
      <c r="X473" s="260"/>
    </row>
    <row r="474" spans="1:24" ht="13.5">
      <c r="A474" s="263"/>
      <c r="B474" s="260"/>
      <c r="C474" s="260"/>
      <c r="E474" s="4"/>
      <c r="F474" s="260"/>
      <c r="G474" s="4"/>
      <c r="H474" s="260"/>
      <c r="I474" s="260"/>
      <c r="J474" s="260"/>
      <c r="K474" s="260"/>
      <c r="L474" s="260"/>
      <c r="M474" s="260"/>
      <c r="N474" s="260"/>
      <c r="O474" s="260"/>
      <c r="P474" s="260"/>
      <c r="Q474" s="260"/>
      <c r="R474" s="260"/>
      <c r="S474" s="260"/>
      <c r="T474" s="260"/>
      <c r="U474" s="260"/>
      <c r="V474" s="260"/>
      <c r="W474" s="260"/>
      <c r="X474" s="260"/>
    </row>
    <row r="475" spans="1:24" ht="13.5">
      <c r="A475" s="263"/>
      <c r="B475" s="260"/>
      <c r="C475" s="260"/>
      <c r="E475" s="4"/>
      <c r="F475" s="260"/>
      <c r="G475" s="4"/>
      <c r="H475" s="260"/>
      <c r="I475" s="260"/>
      <c r="J475" s="260"/>
      <c r="K475" s="260"/>
      <c r="L475" s="260"/>
      <c r="M475" s="260"/>
      <c r="N475" s="260"/>
      <c r="O475" s="260"/>
      <c r="P475" s="260"/>
      <c r="Q475" s="260"/>
      <c r="R475" s="260"/>
      <c r="S475" s="260"/>
      <c r="T475" s="260"/>
      <c r="U475" s="260"/>
      <c r="V475" s="260"/>
      <c r="W475" s="260"/>
      <c r="X475" s="260"/>
    </row>
    <row r="476" spans="1:24" ht="13.5">
      <c r="A476" s="263"/>
      <c r="B476" s="260"/>
      <c r="C476" s="260"/>
      <c r="E476" s="4"/>
      <c r="F476" s="260"/>
      <c r="G476" s="4"/>
      <c r="H476" s="260"/>
      <c r="I476" s="260"/>
      <c r="J476" s="260"/>
      <c r="K476" s="260"/>
      <c r="L476" s="260"/>
      <c r="M476" s="260"/>
      <c r="N476" s="260"/>
      <c r="O476" s="260"/>
      <c r="P476" s="260"/>
      <c r="Q476" s="260"/>
      <c r="R476" s="260"/>
      <c r="S476" s="260"/>
      <c r="T476" s="260"/>
      <c r="U476" s="260"/>
      <c r="V476" s="260"/>
      <c r="W476" s="260"/>
      <c r="X476" s="260"/>
    </row>
    <row r="477" spans="1:24" ht="13.5">
      <c r="A477" s="263"/>
      <c r="B477" s="260"/>
      <c r="C477" s="260"/>
      <c r="E477" s="4"/>
      <c r="F477" s="260"/>
      <c r="G477" s="4"/>
      <c r="H477" s="260"/>
      <c r="I477" s="260"/>
      <c r="J477" s="260"/>
      <c r="K477" s="260"/>
      <c r="L477" s="260"/>
      <c r="M477" s="260"/>
      <c r="N477" s="260"/>
      <c r="O477" s="260"/>
      <c r="P477" s="260"/>
      <c r="Q477" s="260"/>
      <c r="R477" s="260"/>
      <c r="S477" s="260"/>
      <c r="T477" s="260"/>
      <c r="U477" s="260"/>
      <c r="V477" s="260"/>
      <c r="W477" s="260"/>
      <c r="X477" s="260"/>
    </row>
    <row r="478" spans="1:24" ht="13.5">
      <c r="A478" s="263"/>
      <c r="B478" s="260"/>
      <c r="C478" s="260"/>
      <c r="E478" s="4"/>
      <c r="F478" s="260"/>
      <c r="G478" s="4"/>
      <c r="H478" s="260"/>
      <c r="I478" s="260"/>
      <c r="J478" s="260"/>
      <c r="K478" s="260"/>
      <c r="L478" s="260"/>
      <c r="M478" s="260"/>
      <c r="N478" s="260"/>
      <c r="O478" s="260"/>
      <c r="P478" s="260"/>
      <c r="Q478" s="260"/>
      <c r="R478" s="260"/>
      <c r="S478" s="260"/>
      <c r="T478" s="260"/>
      <c r="U478" s="260"/>
      <c r="V478" s="260"/>
      <c r="W478" s="260"/>
      <c r="X478" s="260"/>
    </row>
    <row r="479" spans="1:24" ht="13.5">
      <c r="A479" s="263"/>
      <c r="B479" s="260"/>
      <c r="C479" s="260"/>
      <c r="E479" s="4"/>
      <c r="F479" s="260"/>
      <c r="G479" s="4"/>
      <c r="H479" s="260"/>
      <c r="I479" s="260"/>
      <c r="J479" s="260"/>
      <c r="K479" s="260"/>
      <c r="L479" s="260"/>
      <c r="M479" s="260"/>
      <c r="N479" s="260"/>
      <c r="O479" s="260"/>
      <c r="P479" s="260"/>
      <c r="Q479" s="260"/>
      <c r="R479" s="260"/>
      <c r="S479" s="260"/>
      <c r="T479" s="260"/>
      <c r="U479" s="260"/>
      <c r="V479" s="260"/>
      <c r="W479" s="260"/>
      <c r="X479" s="260"/>
    </row>
    <row r="480" spans="1:24" ht="13.5">
      <c r="A480" s="263"/>
      <c r="B480" s="260"/>
      <c r="C480" s="260"/>
      <c r="E480" s="4"/>
      <c r="F480" s="260"/>
      <c r="G480" s="4"/>
      <c r="H480" s="260"/>
      <c r="I480" s="260"/>
      <c r="J480" s="260"/>
      <c r="K480" s="260"/>
      <c r="L480" s="260"/>
      <c r="M480" s="260"/>
      <c r="N480" s="260"/>
      <c r="O480" s="260"/>
      <c r="P480" s="260"/>
      <c r="Q480" s="260"/>
      <c r="R480" s="260"/>
      <c r="S480" s="260"/>
      <c r="T480" s="260"/>
      <c r="U480" s="260"/>
      <c r="V480" s="260"/>
      <c r="W480" s="260"/>
      <c r="X480" s="260"/>
    </row>
    <row r="481" spans="1:24" ht="13.5">
      <c r="A481" s="263"/>
      <c r="B481" s="260"/>
      <c r="C481" s="260"/>
      <c r="E481" s="4"/>
      <c r="F481" s="260"/>
      <c r="G481" s="4"/>
      <c r="H481" s="260"/>
      <c r="I481" s="260"/>
      <c r="J481" s="260"/>
      <c r="K481" s="260"/>
      <c r="L481" s="260"/>
      <c r="M481" s="260"/>
      <c r="N481" s="260"/>
      <c r="O481" s="260"/>
      <c r="P481" s="260"/>
      <c r="Q481" s="260"/>
      <c r="R481" s="260"/>
      <c r="S481" s="260"/>
      <c r="T481" s="260"/>
      <c r="U481" s="260"/>
      <c r="V481" s="260"/>
      <c r="W481" s="260"/>
      <c r="X481" s="260"/>
    </row>
    <row r="482" spans="1:24" ht="13.5">
      <c r="A482" s="263"/>
      <c r="B482" s="260"/>
      <c r="C482" s="260"/>
      <c r="E482" s="4"/>
      <c r="F482" s="260"/>
      <c r="G482" s="4"/>
      <c r="H482" s="260"/>
      <c r="I482" s="260"/>
      <c r="J482" s="260"/>
      <c r="K482" s="260"/>
      <c r="L482" s="260"/>
      <c r="M482" s="260"/>
      <c r="N482" s="260"/>
      <c r="O482" s="260"/>
      <c r="P482" s="260"/>
      <c r="Q482" s="260"/>
      <c r="R482" s="260"/>
      <c r="S482" s="260"/>
      <c r="T482" s="260"/>
      <c r="U482" s="260"/>
      <c r="V482" s="260"/>
      <c r="W482" s="260"/>
      <c r="X482" s="260"/>
    </row>
    <row r="483" spans="1:24" ht="13.5">
      <c r="A483" s="263"/>
      <c r="B483" s="260"/>
      <c r="C483" s="260"/>
      <c r="E483" s="4"/>
      <c r="F483" s="260"/>
      <c r="G483" s="4"/>
      <c r="H483" s="260"/>
      <c r="I483" s="260"/>
      <c r="J483" s="260"/>
      <c r="K483" s="260"/>
      <c r="L483" s="260"/>
      <c r="M483" s="260"/>
      <c r="N483" s="260"/>
      <c r="O483" s="260"/>
      <c r="P483" s="260"/>
      <c r="Q483" s="260"/>
      <c r="R483" s="260"/>
      <c r="S483" s="260"/>
      <c r="T483" s="260"/>
      <c r="U483" s="260"/>
      <c r="V483" s="260"/>
      <c r="W483" s="260"/>
      <c r="X483" s="260"/>
    </row>
    <row r="484" spans="1:24" ht="13.5">
      <c r="A484" s="263"/>
      <c r="B484" s="260"/>
      <c r="C484" s="260"/>
      <c r="E484" s="4"/>
      <c r="F484" s="260"/>
      <c r="G484" s="4"/>
      <c r="H484" s="260"/>
      <c r="I484" s="260"/>
      <c r="J484" s="260"/>
      <c r="K484" s="260"/>
      <c r="L484" s="260"/>
      <c r="M484" s="260"/>
      <c r="N484" s="260"/>
      <c r="O484" s="260"/>
      <c r="P484" s="260"/>
      <c r="Q484" s="260"/>
      <c r="R484" s="260"/>
      <c r="S484" s="260"/>
      <c r="T484" s="260"/>
      <c r="U484" s="260"/>
      <c r="V484" s="260"/>
      <c r="W484" s="260"/>
      <c r="X484" s="260"/>
    </row>
    <row r="485" spans="1:24" ht="13.5">
      <c r="A485" s="263"/>
      <c r="B485" s="260"/>
      <c r="C485" s="260"/>
      <c r="E485" s="4"/>
      <c r="F485" s="260"/>
      <c r="G485" s="4"/>
      <c r="H485" s="260"/>
      <c r="I485" s="260"/>
      <c r="J485" s="260"/>
      <c r="K485" s="260"/>
      <c r="L485" s="260"/>
      <c r="M485" s="260"/>
      <c r="N485" s="260"/>
      <c r="O485" s="260"/>
      <c r="P485" s="260"/>
      <c r="Q485" s="260"/>
      <c r="R485" s="260"/>
      <c r="S485" s="260"/>
      <c r="T485" s="260"/>
      <c r="U485" s="260"/>
      <c r="V485" s="260"/>
      <c r="W485" s="260"/>
      <c r="X485" s="260"/>
    </row>
    <row r="486" spans="1:24" ht="13.5">
      <c r="A486" s="263"/>
      <c r="B486" s="260"/>
      <c r="C486" s="260"/>
      <c r="E486" s="4"/>
      <c r="F486" s="260"/>
      <c r="G486" s="4"/>
      <c r="H486" s="260"/>
      <c r="I486" s="260"/>
      <c r="J486" s="260"/>
      <c r="K486" s="260"/>
      <c r="L486" s="260"/>
      <c r="M486" s="260"/>
      <c r="N486" s="260"/>
      <c r="O486" s="260"/>
      <c r="P486" s="260"/>
      <c r="Q486" s="260"/>
      <c r="R486" s="260"/>
      <c r="S486" s="260"/>
      <c r="T486" s="260"/>
      <c r="U486" s="260"/>
      <c r="V486" s="260"/>
      <c r="W486" s="260"/>
      <c r="X486" s="260"/>
    </row>
    <row r="487" spans="1:24" ht="13.5">
      <c r="A487" s="263"/>
      <c r="B487" s="260"/>
      <c r="C487" s="260"/>
      <c r="E487" s="4"/>
      <c r="F487" s="260"/>
      <c r="G487" s="4"/>
      <c r="H487" s="260"/>
      <c r="I487" s="260"/>
      <c r="J487" s="260"/>
      <c r="K487" s="260"/>
      <c r="L487" s="260"/>
      <c r="M487" s="260"/>
      <c r="N487" s="260"/>
      <c r="O487" s="260"/>
      <c r="P487" s="260"/>
      <c r="Q487" s="260"/>
      <c r="R487" s="260"/>
      <c r="S487" s="260"/>
      <c r="T487" s="260"/>
      <c r="U487" s="260"/>
      <c r="V487" s="260"/>
      <c r="W487" s="260"/>
      <c r="X487" s="260"/>
    </row>
    <row r="488" spans="1:24" ht="13.5">
      <c r="A488" s="263"/>
      <c r="B488" s="260"/>
      <c r="C488" s="260"/>
      <c r="E488" s="4"/>
      <c r="F488" s="260"/>
      <c r="G488" s="4"/>
      <c r="H488" s="260"/>
      <c r="I488" s="260"/>
      <c r="J488" s="260"/>
      <c r="K488" s="260"/>
      <c r="L488" s="260"/>
      <c r="M488" s="260"/>
      <c r="N488" s="260"/>
      <c r="O488" s="260"/>
      <c r="P488" s="260"/>
      <c r="Q488" s="260"/>
      <c r="R488" s="260"/>
      <c r="S488" s="260"/>
      <c r="T488" s="260"/>
      <c r="U488" s="260"/>
      <c r="V488" s="260"/>
      <c r="W488" s="260"/>
      <c r="X488" s="260"/>
    </row>
    <row r="489" spans="1:24" ht="13.5">
      <c r="A489" s="263"/>
      <c r="B489" s="260"/>
      <c r="C489" s="260"/>
      <c r="E489" s="4"/>
      <c r="F489" s="260"/>
      <c r="G489" s="4"/>
      <c r="H489" s="260"/>
      <c r="I489" s="260"/>
      <c r="J489" s="260"/>
      <c r="K489" s="260"/>
      <c r="L489" s="260"/>
      <c r="M489" s="260"/>
      <c r="N489" s="260"/>
      <c r="O489" s="260"/>
      <c r="P489" s="260"/>
      <c r="Q489" s="260"/>
      <c r="R489" s="260"/>
      <c r="S489" s="260"/>
      <c r="T489" s="260"/>
      <c r="U489" s="260"/>
      <c r="V489" s="260"/>
      <c r="W489" s="260"/>
      <c r="X489" s="260"/>
    </row>
    <row r="490" spans="1:24" ht="13.5">
      <c r="A490" s="263"/>
      <c r="B490" s="260"/>
      <c r="C490" s="260"/>
      <c r="E490" s="4"/>
      <c r="F490" s="260"/>
      <c r="G490" s="4"/>
      <c r="H490" s="260"/>
      <c r="I490" s="260"/>
      <c r="J490" s="260"/>
      <c r="K490" s="260"/>
      <c r="L490" s="260"/>
      <c r="M490" s="260"/>
      <c r="N490" s="260"/>
      <c r="O490" s="260"/>
      <c r="P490" s="260"/>
      <c r="Q490" s="260"/>
      <c r="R490" s="260"/>
      <c r="S490" s="260"/>
      <c r="T490" s="260"/>
      <c r="U490" s="260"/>
      <c r="V490" s="260"/>
      <c r="W490" s="260"/>
      <c r="X490" s="260"/>
    </row>
    <row r="491" spans="1:24" ht="13.5">
      <c r="A491" s="263"/>
      <c r="B491" s="260"/>
      <c r="C491" s="260"/>
      <c r="E491" s="4"/>
      <c r="F491" s="260"/>
      <c r="G491" s="4"/>
      <c r="H491" s="260"/>
      <c r="I491" s="260"/>
      <c r="J491" s="260"/>
      <c r="K491" s="260"/>
      <c r="L491" s="260"/>
      <c r="M491" s="260"/>
      <c r="N491" s="260"/>
      <c r="O491" s="260"/>
      <c r="P491" s="260"/>
      <c r="Q491" s="260"/>
      <c r="R491" s="260"/>
      <c r="S491" s="260"/>
      <c r="T491" s="260"/>
      <c r="U491" s="260"/>
      <c r="V491" s="260"/>
      <c r="W491" s="260"/>
      <c r="X491" s="260"/>
    </row>
    <row r="492" spans="1:24" ht="13.5">
      <c r="A492" s="263"/>
      <c r="B492" s="260"/>
      <c r="C492" s="260"/>
      <c r="E492" s="4"/>
      <c r="F492" s="260"/>
      <c r="G492" s="4"/>
      <c r="H492" s="260"/>
      <c r="I492" s="260"/>
      <c r="J492" s="260"/>
      <c r="K492" s="260"/>
      <c r="L492" s="260"/>
      <c r="M492" s="260"/>
      <c r="N492" s="260"/>
      <c r="O492" s="260"/>
      <c r="P492" s="260"/>
      <c r="Q492" s="260"/>
      <c r="R492" s="260"/>
      <c r="S492" s="260"/>
      <c r="T492" s="260"/>
      <c r="U492" s="260"/>
      <c r="V492" s="260"/>
      <c r="W492" s="260"/>
      <c r="X492" s="260"/>
    </row>
    <row r="493" spans="1:24" ht="13.5">
      <c r="A493" s="263"/>
      <c r="B493" s="260"/>
      <c r="C493" s="260"/>
      <c r="E493" s="4"/>
      <c r="F493" s="260"/>
      <c r="G493" s="4"/>
      <c r="H493" s="260"/>
      <c r="I493" s="260"/>
      <c r="J493" s="260"/>
      <c r="K493" s="260"/>
      <c r="L493" s="260"/>
      <c r="M493" s="260"/>
      <c r="N493" s="260"/>
      <c r="O493" s="260"/>
      <c r="P493" s="260"/>
      <c r="Q493" s="260"/>
      <c r="R493" s="260"/>
      <c r="S493" s="260"/>
      <c r="T493" s="260"/>
      <c r="U493" s="260"/>
      <c r="V493" s="260"/>
      <c r="W493" s="260"/>
      <c r="X493" s="260"/>
    </row>
    <row r="494" spans="1:24" ht="13.5">
      <c r="A494" s="263"/>
      <c r="B494" s="260"/>
      <c r="C494" s="260"/>
      <c r="E494" s="4"/>
      <c r="F494" s="260"/>
      <c r="G494" s="4"/>
      <c r="H494" s="260"/>
      <c r="I494" s="260"/>
      <c r="J494" s="260"/>
      <c r="K494" s="260"/>
      <c r="L494" s="260"/>
      <c r="M494" s="260"/>
      <c r="N494" s="260"/>
      <c r="O494" s="260"/>
      <c r="P494" s="260"/>
      <c r="Q494" s="260"/>
      <c r="R494" s="260"/>
      <c r="S494" s="260"/>
      <c r="T494" s="260"/>
      <c r="U494" s="260"/>
      <c r="V494" s="260"/>
      <c r="W494" s="260"/>
      <c r="X494" s="260"/>
    </row>
    <row r="495" spans="1:24" ht="13.5">
      <c r="A495" s="263"/>
      <c r="B495" s="260"/>
      <c r="C495" s="260"/>
      <c r="E495" s="4"/>
      <c r="F495" s="260"/>
      <c r="G495" s="4"/>
      <c r="H495" s="260"/>
      <c r="I495" s="260"/>
      <c r="J495" s="260"/>
      <c r="K495" s="260"/>
      <c r="L495" s="260"/>
      <c r="M495" s="260"/>
      <c r="N495" s="260"/>
      <c r="O495" s="260"/>
      <c r="P495" s="260"/>
      <c r="Q495" s="260"/>
      <c r="R495" s="260"/>
      <c r="S495" s="260"/>
      <c r="T495" s="260"/>
      <c r="U495" s="260"/>
      <c r="V495" s="260"/>
      <c r="W495" s="260"/>
      <c r="X495" s="260"/>
    </row>
    <row r="496" spans="1:24" ht="13.5">
      <c r="A496" s="263"/>
      <c r="B496" s="260"/>
      <c r="C496" s="260"/>
      <c r="E496" s="4"/>
      <c r="F496" s="260"/>
      <c r="G496" s="4"/>
      <c r="H496" s="260"/>
      <c r="I496" s="260"/>
      <c r="J496" s="260"/>
      <c r="K496" s="260"/>
      <c r="L496" s="260"/>
      <c r="M496" s="260"/>
      <c r="N496" s="260"/>
      <c r="O496" s="260"/>
      <c r="P496" s="260"/>
      <c r="Q496" s="260"/>
      <c r="R496" s="260"/>
      <c r="S496" s="260"/>
      <c r="T496" s="260"/>
      <c r="U496" s="260"/>
      <c r="V496" s="260"/>
      <c r="W496" s="260"/>
      <c r="X496" s="260"/>
    </row>
    <row r="497" spans="1:24" ht="13.5">
      <c r="A497" s="263"/>
      <c r="B497" s="260"/>
      <c r="C497" s="260"/>
      <c r="E497" s="4"/>
      <c r="F497" s="260"/>
      <c r="G497" s="4"/>
      <c r="H497" s="260"/>
      <c r="I497" s="260"/>
      <c r="J497" s="260"/>
      <c r="K497" s="260"/>
      <c r="L497" s="260"/>
      <c r="M497" s="260"/>
      <c r="N497" s="260"/>
      <c r="O497" s="260"/>
      <c r="P497" s="260"/>
      <c r="Q497" s="260"/>
      <c r="R497" s="260"/>
      <c r="S497" s="260"/>
      <c r="T497" s="260"/>
      <c r="U497" s="260"/>
      <c r="V497" s="260"/>
      <c r="W497" s="260"/>
      <c r="X497" s="260"/>
    </row>
    <row r="498" spans="1:24" ht="13.5">
      <c r="A498" s="263"/>
      <c r="B498" s="260"/>
      <c r="C498" s="260"/>
      <c r="E498" s="4"/>
      <c r="F498" s="260"/>
      <c r="G498" s="4"/>
      <c r="H498" s="260"/>
      <c r="I498" s="260"/>
      <c r="J498" s="260"/>
      <c r="K498" s="260"/>
      <c r="L498" s="260"/>
      <c r="M498" s="260"/>
      <c r="N498" s="260"/>
      <c r="O498" s="260"/>
      <c r="P498" s="260"/>
      <c r="Q498" s="260"/>
      <c r="R498" s="260"/>
      <c r="S498" s="260"/>
      <c r="T498" s="260"/>
      <c r="U498" s="260"/>
      <c r="V498" s="260"/>
      <c r="W498" s="260"/>
      <c r="X498" s="260"/>
    </row>
    <row r="499" spans="1:24" ht="13.5">
      <c r="A499" s="263"/>
      <c r="B499" s="260"/>
      <c r="C499" s="260"/>
      <c r="E499" s="4"/>
      <c r="F499" s="260"/>
      <c r="G499" s="4"/>
      <c r="H499" s="260"/>
      <c r="I499" s="260"/>
      <c r="J499" s="260"/>
      <c r="K499" s="260"/>
      <c r="L499" s="260"/>
      <c r="M499" s="260"/>
      <c r="N499" s="260"/>
      <c r="O499" s="260"/>
      <c r="P499" s="260"/>
      <c r="Q499" s="260"/>
      <c r="R499" s="260"/>
      <c r="S499" s="260"/>
      <c r="T499" s="260"/>
      <c r="U499" s="260"/>
      <c r="V499" s="260"/>
      <c r="W499" s="260"/>
      <c r="X499" s="260"/>
    </row>
    <row r="500" spans="1:24" ht="13.5">
      <c r="A500" s="263"/>
      <c r="B500" s="260"/>
      <c r="C500" s="260"/>
      <c r="E500" s="4"/>
      <c r="F500" s="260"/>
      <c r="G500" s="4"/>
      <c r="H500" s="260"/>
      <c r="I500" s="260"/>
      <c r="J500" s="260"/>
      <c r="K500" s="260"/>
      <c r="L500" s="260"/>
      <c r="M500" s="260"/>
      <c r="N500" s="260"/>
      <c r="O500" s="260"/>
      <c r="P500" s="260"/>
      <c r="Q500" s="260"/>
      <c r="R500" s="260"/>
      <c r="S500" s="260"/>
      <c r="T500" s="260"/>
      <c r="U500" s="260"/>
      <c r="V500" s="260"/>
      <c r="W500" s="260"/>
      <c r="X500" s="260"/>
    </row>
    <row r="501" spans="1:24" ht="13.5">
      <c r="A501" s="263"/>
      <c r="B501" s="260"/>
      <c r="C501" s="260"/>
      <c r="E501" s="4"/>
      <c r="F501" s="260"/>
      <c r="G501" s="4"/>
      <c r="H501" s="260"/>
      <c r="I501" s="260"/>
      <c r="J501" s="260"/>
      <c r="K501" s="260"/>
      <c r="L501" s="260"/>
      <c r="M501" s="260"/>
      <c r="N501" s="260"/>
      <c r="O501" s="260"/>
      <c r="P501" s="260"/>
      <c r="Q501" s="260"/>
      <c r="R501" s="260"/>
      <c r="S501" s="260"/>
      <c r="T501" s="260"/>
      <c r="U501" s="260"/>
      <c r="V501" s="260"/>
      <c r="W501" s="260"/>
      <c r="X501" s="260"/>
    </row>
    <row r="502" spans="1:24" ht="13.5">
      <c r="A502" s="263"/>
      <c r="B502" s="260"/>
      <c r="C502" s="260"/>
      <c r="E502" s="4"/>
      <c r="F502" s="260"/>
      <c r="G502" s="4"/>
      <c r="H502" s="260"/>
      <c r="I502" s="260"/>
      <c r="J502" s="260"/>
      <c r="K502" s="260"/>
      <c r="L502" s="260"/>
      <c r="M502" s="260"/>
      <c r="N502" s="260"/>
      <c r="O502" s="260"/>
      <c r="P502" s="260"/>
      <c r="Q502" s="260"/>
      <c r="R502" s="260"/>
      <c r="S502" s="260"/>
      <c r="T502" s="260"/>
      <c r="U502" s="260"/>
      <c r="V502" s="260"/>
      <c r="W502" s="260"/>
      <c r="X502" s="260"/>
    </row>
    <row r="503" spans="1:24" ht="13.5">
      <c r="A503" s="263"/>
      <c r="B503" s="260"/>
      <c r="C503" s="260"/>
      <c r="E503" s="4"/>
      <c r="F503" s="260"/>
      <c r="G503" s="4"/>
      <c r="H503" s="260"/>
      <c r="I503" s="260"/>
      <c r="J503" s="260"/>
      <c r="K503" s="260"/>
      <c r="L503" s="260"/>
      <c r="M503" s="260"/>
      <c r="N503" s="260"/>
      <c r="O503" s="260"/>
      <c r="P503" s="260"/>
      <c r="Q503" s="260"/>
      <c r="R503" s="260"/>
      <c r="S503" s="260"/>
      <c r="T503" s="260"/>
      <c r="U503" s="260"/>
      <c r="V503" s="260"/>
      <c r="W503" s="260"/>
      <c r="X503" s="260"/>
    </row>
    <row r="504" spans="1:24" ht="13.5">
      <c r="A504" s="263"/>
      <c r="B504" s="260"/>
      <c r="C504" s="260"/>
      <c r="E504" s="4"/>
      <c r="F504" s="260"/>
      <c r="G504" s="4"/>
      <c r="H504" s="260"/>
      <c r="I504" s="260"/>
      <c r="J504" s="260"/>
      <c r="K504" s="260"/>
      <c r="L504" s="260"/>
      <c r="M504" s="260"/>
      <c r="N504" s="260"/>
      <c r="O504" s="260"/>
      <c r="P504" s="260"/>
      <c r="Q504" s="260"/>
      <c r="R504" s="260"/>
      <c r="S504" s="260"/>
      <c r="T504" s="260"/>
      <c r="U504" s="260"/>
      <c r="V504" s="260"/>
      <c r="W504" s="260"/>
      <c r="X504" s="260"/>
    </row>
    <row r="505" spans="1:24" ht="13.5">
      <c r="A505" s="263"/>
      <c r="B505" s="260"/>
      <c r="C505" s="260"/>
      <c r="E505" s="4"/>
      <c r="F505" s="260"/>
      <c r="G505" s="4"/>
      <c r="H505" s="260"/>
      <c r="I505" s="260"/>
      <c r="J505" s="260"/>
      <c r="K505" s="260"/>
      <c r="L505" s="260"/>
      <c r="M505" s="260"/>
      <c r="N505" s="260"/>
      <c r="O505" s="260"/>
      <c r="P505" s="260"/>
      <c r="Q505" s="260"/>
      <c r="R505" s="260"/>
      <c r="S505" s="260"/>
      <c r="T505" s="260"/>
      <c r="U505" s="260"/>
      <c r="V505" s="260"/>
      <c r="W505" s="260"/>
      <c r="X505" s="260"/>
    </row>
    <row r="506" spans="1:24" ht="13.5">
      <c r="A506" s="263"/>
      <c r="B506" s="260"/>
      <c r="C506" s="260"/>
      <c r="E506" s="4"/>
      <c r="F506" s="260"/>
      <c r="G506" s="4"/>
      <c r="H506" s="260"/>
      <c r="I506" s="260"/>
      <c r="J506" s="260"/>
      <c r="K506" s="260"/>
      <c r="L506" s="260"/>
      <c r="M506" s="260"/>
      <c r="N506" s="260"/>
      <c r="O506" s="260"/>
      <c r="P506" s="260"/>
      <c r="Q506" s="260"/>
      <c r="R506" s="260"/>
      <c r="S506" s="260"/>
      <c r="T506" s="260"/>
      <c r="U506" s="260"/>
      <c r="V506" s="260"/>
      <c r="W506" s="260"/>
      <c r="X506" s="260"/>
    </row>
    <row r="507" spans="1:24" ht="13.5">
      <c r="A507" s="263"/>
      <c r="B507" s="260"/>
      <c r="C507" s="260"/>
      <c r="E507" s="4"/>
      <c r="F507" s="260"/>
      <c r="G507" s="4"/>
      <c r="H507" s="260"/>
      <c r="I507" s="260"/>
      <c r="J507" s="260"/>
      <c r="K507" s="260"/>
      <c r="L507" s="260"/>
      <c r="M507" s="260"/>
      <c r="N507" s="260"/>
      <c r="O507" s="260"/>
      <c r="P507" s="260"/>
      <c r="Q507" s="260"/>
      <c r="R507" s="260"/>
      <c r="S507" s="260"/>
      <c r="T507" s="260"/>
      <c r="U507" s="260"/>
      <c r="V507" s="260"/>
      <c r="W507" s="260"/>
      <c r="X507" s="260"/>
    </row>
    <row r="508" spans="1:24" ht="13.5">
      <c r="A508" s="263"/>
      <c r="B508" s="260"/>
      <c r="C508" s="260"/>
      <c r="E508" s="4"/>
      <c r="F508" s="260"/>
      <c r="G508" s="4"/>
      <c r="H508" s="260"/>
      <c r="I508" s="260"/>
      <c r="J508" s="260"/>
      <c r="K508" s="260"/>
      <c r="L508" s="260"/>
      <c r="M508" s="260"/>
      <c r="N508" s="260"/>
      <c r="O508" s="260"/>
      <c r="P508" s="260"/>
      <c r="Q508" s="260"/>
      <c r="R508" s="260"/>
      <c r="S508" s="260"/>
      <c r="T508" s="260"/>
      <c r="U508" s="260"/>
      <c r="V508" s="260"/>
      <c r="W508" s="260"/>
      <c r="X508" s="260"/>
    </row>
    <row r="509" spans="1:24" ht="13.5">
      <c r="A509" s="263"/>
      <c r="B509" s="260"/>
      <c r="C509" s="260"/>
      <c r="E509" s="4"/>
      <c r="F509" s="260"/>
      <c r="G509" s="4"/>
      <c r="H509" s="260"/>
      <c r="I509" s="260"/>
      <c r="J509" s="260"/>
      <c r="K509" s="260"/>
      <c r="L509" s="260"/>
      <c r="M509" s="260"/>
      <c r="N509" s="260"/>
      <c r="O509" s="260"/>
      <c r="P509" s="260"/>
      <c r="Q509" s="260"/>
      <c r="R509" s="260"/>
      <c r="S509" s="260"/>
      <c r="T509" s="260"/>
      <c r="U509" s="260"/>
      <c r="V509" s="260"/>
      <c r="W509" s="260"/>
      <c r="X509" s="260"/>
    </row>
    <row r="510" spans="1:24" ht="13.5">
      <c r="A510" s="263"/>
      <c r="B510" s="260"/>
      <c r="C510" s="260"/>
      <c r="E510" s="4"/>
      <c r="F510" s="260"/>
      <c r="G510" s="4"/>
      <c r="H510" s="260"/>
      <c r="I510" s="260"/>
      <c r="J510" s="260"/>
      <c r="K510" s="260"/>
      <c r="L510" s="260"/>
      <c r="M510" s="260"/>
      <c r="N510" s="260"/>
      <c r="O510" s="260"/>
      <c r="P510" s="260"/>
      <c r="Q510" s="260"/>
      <c r="R510" s="260"/>
      <c r="S510" s="260"/>
      <c r="T510" s="260"/>
      <c r="U510" s="260"/>
      <c r="V510" s="260"/>
      <c r="W510" s="260"/>
      <c r="X510" s="260"/>
    </row>
    <row r="511" spans="1:24" ht="13.5">
      <c r="A511" s="263"/>
      <c r="B511" s="260"/>
      <c r="C511" s="260"/>
      <c r="E511" s="4"/>
      <c r="F511" s="260"/>
      <c r="G511" s="4"/>
      <c r="H511" s="260"/>
      <c r="I511" s="260"/>
      <c r="J511" s="260"/>
      <c r="K511" s="260"/>
      <c r="L511" s="260"/>
      <c r="M511" s="260"/>
      <c r="N511" s="260"/>
      <c r="O511" s="260"/>
      <c r="P511" s="260"/>
      <c r="Q511" s="260"/>
      <c r="R511" s="260"/>
      <c r="S511" s="260"/>
      <c r="T511" s="260"/>
      <c r="U511" s="260"/>
      <c r="V511" s="260"/>
      <c r="W511" s="260"/>
      <c r="X511" s="260"/>
    </row>
    <row r="512" spans="1:24" ht="13.5">
      <c r="A512" s="263"/>
      <c r="B512" s="260"/>
      <c r="C512" s="260"/>
      <c r="E512" s="4"/>
      <c r="F512" s="260"/>
      <c r="G512" s="4"/>
      <c r="H512" s="260"/>
      <c r="I512" s="260"/>
      <c r="J512" s="260"/>
      <c r="K512" s="260"/>
      <c r="L512" s="260"/>
      <c r="M512" s="260"/>
      <c r="N512" s="260"/>
      <c r="O512" s="260"/>
      <c r="P512" s="260"/>
      <c r="Q512" s="260"/>
      <c r="R512" s="260"/>
      <c r="S512" s="260"/>
      <c r="T512" s="260"/>
      <c r="U512" s="260"/>
      <c r="V512" s="260"/>
      <c r="W512" s="260"/>
      <c r="X512" s="260"/>
    </row>
    <row r="513" spans="1:24" ht="13.5">
      <c r="A513" s="263"/>
      <c r="B513" s="260"/>
      <c r="C513" s="260"/>
      <c r="E513" s="4"/>
      <c r="F513" s="260"/>
      <c r="G513" s="4"/>
      <c r="H513" s="260"/>
      <c r="I513" s="260"/>
      <c r="J513" s="260"/>
      <c r="K513" s="260"/>
      <c r="L513" s="260"/>
      <c r="M513" s="260"/>
      <c r="N513" s="260"/>
      <c r="O513" s="260"/>
      <c r="P513" s="260"/>
      <c r="Q513" s="260"/>
      <c r="R513" s="260"/>
      <c r="S513" s="260"/>
      <c r="T513" s="260"/>
      <c r="U513" s="260"/>
      <c r="V513" s="260"/>
      <c r="W513" s="260"/>
      <c r="X513" s="260"/>
    </row>
    <row r="514" spans="1:24" ht="13.5">
      <c r="A514" s="263"/>
      <c r="B514" s="260"/>
      <c r="C514" s="260"/>
      <c r="E514" s="4"/>
      <c r="F514" s="260"/>
      <c r="G514" s="4"/>
      <c r="H514" s="260"/>
      <c r="I514" s="260"/>
      <c r="J514" s="260"/>
      <c r="K514" s="260"/>
      <c r="L514" s="260"/>
      <c r="M514" s="260"/>
      <c r="N514" s="260"/>
      <c r="O514" s="260"/>
      <c r="P514" s="260"/>
      <c r="Q514" s="260"/>
      <c r="R514" s="260"/>
      <c r="S514" s="260"/>
      <c r="T514" s="260"/>
      <c r="U514" s="260"/>
      <c r="V514" s="260"/>
      <c r="W514" s="260"/>
      <c r="X514" s="260"/>
    </row>
    <row r="515" spans="1:24" ht="13.5">
      <c r="A515" s="263"/>
      <c r="B515" s="260"/>
      <c r="C515" s="260"/>
      <c r="E515" s="4"/>
      <c r="F515" s="260"/>
      <c r="G515" s="4"/>
      <c r="H515" s="260"/>
      <c r="I515" s="260"/>
      <c r="J515" s="260"/>
      <c r="K515" s="260"/>
      <c r="L515" s="260"/>
      <c r="M515" s="260"/>
      <c r="N515" s="260"/>
      <c r="O515" s="260"/>
      <c r="P515" s="260"/>
      <c r="Q515" s="260"/>
      <c r="R515" s="260"/>
      <c r="S515" s="260"/>
      <c r="T515" s="260"/>
      <c r="U515" s="260"/>
      <c r="V515" s="260"/>
      <c r="W515" s="260"/>
      <c r="X515" s="260"/>
    </row>
    <row r="516" spans="1:24" ht="13.5">
      <c r="A516" s="263"/>
      <c r="B516" s="260"/>
      <c r="C516" s="260"/>
      <c r="E516" s="4"/>
      <c r="F516" s="260"/>
      <c r="G516" s="4"/>
      <c r="H516" s="260"/>
      <c r="I516" s="260"/>
      <c r="J516" s="260"/>
      <c r="K516" s="260"/>
      <c r="L516" s="260"/>
      <c r="M516" s="260"/>
      <c r="N516" s="260"/>
      <c r="O516" s="260"/>
      <c r="P516" s="260"/>
      <c r="Q516" s="260"/>
      <c r="R516" s="260"/>
      <c r="S516" s="260"/>
      <c r="T516" s="260"/>
      <c r="U516" s="260"/>
      <c r="V516" s="260"/>
      <c r="W516" s="260"/>
      <c r="X516" s="260"/>
    </row>
    <row r="517" spans="1:24" ht="13.5">
      <c r="A517" s="263"/>
      <c r="B517" s="260"/>
      <c r="C517" s="260"/>
      <c r="E517" s="4"/>
      <c r="F517" s="260"/>
      <c r="G517" s="4"/>
      <c r="H517" s="260"/>
      <c r="I517" s="260"/>
      <c r="J517" s="260"/>
      <c r="K517" s="260"/>
      <c r="L517" s="260"/>
      <c r="M517" s="260"/>
      <c r="N517" s="260"/>
      <c r="O517" s="260"/>
      <c r="P517" s="260"/>
      <c r="Q517" s="260"/>
      <c r="R517" s="260"/>
      <c r="S517" s="260"/>
      <c r="T517" s="260"/>
      <c r="U517" s="260"/>
      <c r="V517" s="260"/>
      <c r="W517" s="260"/>
      <c r="X517" s="260"/>
    </row>
    <row r="518" spans="1:24" ht="13.5">
      <c r="A518" s="263"/>
      <c r="B518" s="260"/>
      <c r="C518" s="260"/>
      <c r="E518" s="4"/>
      <c r="F518" s="260"/>
      <c r="G518" s="4"/>
      <c r="H518" s="260"/>
      <c r="I518" s="260"/>
      <c r="J518" s="260"/>
      <c r="K518" s="260"/>
      <c r="L518" s="260"/>
      <c r="M518" s="260"/>
      <c r="N518" s="260"/>
      <c r="O518" s="260"/>
      <c r="P518" s="260"/>
      <c r="Q518" s="260"/>
      <c r="R518" s="260"/>
      <c r="S518" s="260"/>
      <c r="T518" s="260"/>
      <c r="U518" s="260"/>
      <c r="V518" s="260"/>
      <c r="W518" s="260"/>
      <c r="X518" s="260"/>
    </row>
    <row r="519" spans="1:24" ht="13.5">
      <c r="A519" s="263"/>
      <c r="B519" s="260"/>
      <c r="C519" s="260"/>
      <c r="E519" s="4"/>
      <c r="F519" s="260"/>
      <c r="G519" s="4"/>
      <c r="H519" s="260"/>
      <c r="I519" s="260"/>
      <c r="J519" s="260"/>
      <c r="K519" s="260"/>
      <c r="L519" s="260"/>
      <c r="M519" s="260"/>
      <c r="N519" s="260"/>
      <c r="O519" s="260"/>
      <c r="P519" s="260"/>
      <c r="Q519" s="260"/>
      <c r="R519" s="260"/>
      <c r="S519" s="260"/>
      <c r="T519" s="260"/>
      <c r="U519" s="260"/>
      <c r="V519" s="260"/>
      <c r="W519" s="260"/>
      <c r="X519" s="260"/>
    </row>
    <row r="520" spans="1:24" ht="13.5">
      <c r="A520" s="263"/>
      <c r="B520" s="260"/>
      <c r="C520" s="260"/>
      <c r="E520" s="4"/>
      <c r="F520" s="260"/>
      <c r="G520" s="4"/>
      <c r="H520" s="260"/>
      <c r="I520" s="260"/>
      <c r="J520" s="260"/>
      <c r="K520" s="260"/>
      <c r="L520" s="260"/>
      <c r="M520" s="260"/>
      <c r="N520" s="260"/>
      <c r="O520" s="260"/>
      <c r="P520" s="260"/>
      <c r="Q520" s="260"/>
      <c r="R520" s="260"/>
      <c r="S520" s="260"/>
      <c r="T520" s="260"/>
      <c r="U520" s="260"/>
      <c r="V520" s="260"/>
      <c r="W520" s="260"/>
      <c r="X520" s="260"/>
    </row>
    <row r="521" spans="1:24" ht="13.5">
      <c r="A521" s="263"/>
      <c r="B521" s="260"/>
      <c r="C521" s="260"/>
      <c r="E521" s="4"/>
      <c r="F521" s="260"/>
      <c r="G521" s="4"/>
      <c r="H521" s="260"/>
      <c r="I521" s="260"/>
      <c r="J521" s="260"/>
      <c r="K521" s="260"/>
      <c r="L521" s="260"/>
      <c r="M521" s="260"/>
      <c r="N521" s="260"/>
      <c r="O521" s="260"/>
      <c r="P521" s="260"/>
      <c r="Q521" s="260"/>
      <c r="R521" s="260"/>
      <c r="S521" s="260"/>
      <c r="T521" s="260"/>
      <c r="U521" s="260"/>
      <c r="V521" s="260"/>
      <c r="W521" s="260"/>
      <c r="X521" s="260"/>
    </row>
    <row r="522" spans="1:24" ht="13.5">
      <c r="A522" s="263"/>
      <c r="B522" s="260"/>
      <c r="C522" s="260"/>
      <c r="E522" s="4"/>
      <c r="F522" s="260"/>
      <c r="G522" s="4"/>
      <c r="H522" s="260"/>
      <c r="I522" s="260"/>
      <c r="J522" s="260"/>
      <c r="K522" s="260"/>
      <c r="L522" s="260"/>
      <c r="M522" s="260"/>
      <c r="N522" s="260"/>
      <c r="O522" s="260"/>
      <c r="P522" s="260"/>
      <c r="Q522" s="260"/>
      <c r="R522" s="260"/>
      <c r="S522" s="260"/>
      <c r="T522" s="260"/>
      <c r="U522" s="260"/>
      <c r="V522" s="260"/>
      <c r="W522" s="260"/>
      <c r="X522" s="260"/>
    </row>
    <row r="523" spans="1:24" ht="13.5">
      <c r="A523" s="263"/>
      <c r="B523" s="260"/>
      <c r="C523" s="260"/>
      <c r="E523" s="4"/>
      <c r="F523" s="260"/>
      <c r="G523" s="4"/>
      <c r="H523" s="260"/>
      <c r="I523" s="260"/>
      <c r="J523" s="260"/>
      <c r="K523" s="260"/>
      <c r="L523" s="260"/>
      <c r="M523" s="260"/>
      <c r="N523" s="260"/>
      <c r="O523" s="260"/>
      <c r="P523" s="260"/>
      <c r="Q523" s="260"/>
      <c r="R523" s="260"/>
      <c r="S523" s="260"/>
      <c r="T523" s="260"/>
      <c r="U523" s="260"/>
      <c r="V523" s="260"/>
      <c r="W523" s="260"/>
      <c r="X523" s="260"/>
    </row>
    <row r="524" spans="1:24" ht="13.5">
      <c r="A524" s="263"/>
      <c r="B524" s="260"/>
      <c r="C524" s="260"/>
      <c r="E524" s="4"/>
      <c r="F524" s="260"/>
      <c r="G524" s="4"/>
      <c r="H524" s="260"/>
      <c r="I524" s="260"/>
      <c r="J524" s="260"/>
      <c r="K524" s="260"/>
      <c r="L524" s="260"/>
      <c r="M524" s="260"/>
      <c r="N524" s="260"/>
      <c r="O524" s="260"/>
      <c r="P524" s="260"/>
      <c r="Q524" s="260"/>
      <c r="R524" s="260"/>
      <c r="S524" s="260"/>
      <c r="T524" s="260"/>
      <c r="U524" s="260"/>
      <c r="V524" s="260"/>
      <c r="W524" s="260"/>
      <c r="X524" s="260"/>
    </row>
    <row r="525" spans="1:24" ht="13.5">
      <c r="A525" s="263"/>
      <c r="B525" s="260"/>
      <c r="C525" s="260"/>
      <c r="E525" s="4"/>
      <c r="F525" s="260"/>
      <c r="G525" s="4"/>
      <c r="H525" s="260"/>
      <c r="I525" s="260"/>
      <c r="J525" s="260"/>
      <c r="K525" s="260"/>
      <c r="L525" s="260"/>
      <c r="M525" s="260"/>
      <c r="N525" s="260"/>
      <c r="O525" s="260"/>
      <c r="P525" s="260"/>
      <c r="Q525" s="260"/>
      <c r="R525" s="260"/>
      <c r="S525" s="260"/>
      <c r="T525" s="260"/>
      <c r="U525" s="260"/>
      <c r="V525" s="260"/>
      <c r="W525" s="260"/>
      <c r="X525" s="260"/>
    </row>
    <row r="526" spans="1:24" ht="13.5">
      <c r="A526" s="263"/>
      <c r="B526" s="260"/>
      <c r="C526" s="260"/>
      <c r="E526" s="4"/>
      <c r="F526" s="260"/>
      <c r="G526" s="4"/>
      <c r="H526" s="260"/>
      <c r="I526" s="260"/>
      <c r="J526" s="260"/>
      <c r="K526" s="260"/>
      <c r="L526" s="260"/>
      <c r="M526" s="260"/>
      <c r="N526" s="260"/>
      <c r="O526" s="260"/>
      <c r="P526" s="260"/>
      <c r="Q526" s="260"/>
      <c r="R526" s="260"/>
      <c r="S526" s="260"/>
      <c r="T526" s="260"/>
      <c r="U526" s="260"/>
      <c r="V526" s="260"/>
      <c r="W526" s="260"/>
      <c r="X526" s="260"/>
    </row>
    <row r="527" spans="1:24" ht="13.5">
      <c r="A527" s="263"/>
      <c r="B527" s="260"/>
      <c r="C527" s="260"/>
      <c r="E527" s="4"/>
      <c r="F527" s="260"/>
      <c r="G527" s="4"/>
      <c r="H527" s="260"/>
      <c r="I527" s="260"/>
      <c r="J527" s="260"/>
      <c r="K527" s="260"/>
      <c r="L527" s="260"/>
      <c r="M527" s="260"/>
      <c r="N527" s="260"/>
      <c r="O527" s="260"/>
      <c r="P527" s="260"/>
      <c r="Q527" s="260"/>
      <c r="R527" s="260"/>
      <c r="S527" s="260"/>
      <c r="T527" s="260"/>
      <c r="U527" s="260"/>
      <c r="V527" s="260"/>
      <c r="W527" s="260"/>
      <c r="X527" s="260"/>
    </row>
    <row r="528" spans="1:24" ht="13.5">
      <c r="A528" s="263"/>
      <c r="B528" s="260"/>
      <c r="C528" s="260"/>
      <c r="E528" s="4"/>
      <c r="F528" s="260"/>
      <c r="G528" s="4"/>
      <c r="H528" s="260"/>
      <c r="I528" s="260"/>
      <c r="J528" s="260"/>
      <c r="K528" s="260"/>
      <c r="L528" s="260"/>
      <c r="M528" s="260"/>
      <c r="N528" s="260"/>
      <c r="O528" s="260"/>
      <c r="P528" s="260"/>
      <c r="Q528" s="260"/>
      <c r="R528" s="260"/>
      <c r="S528" s="260"/>
      <c r="T528" s="260"/>
      <c r="U528" s="260"/>
      <c r="V528" s="260"/>
      <c r="W528" s="260"/>
      <c r="X528" s="260"/>
    </row>
    <row r="529" spans="1:24" ht="13.5">
      <c r="A529" s="263"/>
      <c r="B529" s="260"/>
      <c r="C529" s="260"/>
      <c r="E529" s="4"/>
      <c r="F529" s="260"/>
      <c r="G529" s="4"/>
      <c r="H529" s="260"/>
      <c r="I529" s="260"/>
      <c r="J529" s="260"/>
      <c r="K529" s="260"/>
      <c r="L529" s="260"/>
      <c r="M529" s="260"/>
      <c r="N529" s="260"/>
      <c r="O529" s="260"/>
      <c r="P529" s="260"/>
      <c r="Q529" s="260"/>
      <c r="R529" s="260"/>
      <c r="S529" s="260"/>
      <c r="T529" s="260"/>
      <c r="U529" s="260"/>
      <c r="V529" s="260"/>
      <c r="W529" s="260"/>
      <c r="X529" s="260"/>
    </row>
    <row r="530" spans="1:24" ht="13.5">
      <c r="A530" s="263"/>
      <c r="B530" s="260"/>
      <c r="C530" s="260"/>
      <c r="E530" s="4"/>
      <c r="F530" s="260"/>
      <c r="G530" s="4"/>
      <c r="H530" s="260"/>
      <c r="I530" s="260"/>
      <c r="J530" s="260"/>
      <c r="K530" s="260"/>
      <c r="L530" s="260"/>
      <c r="M530" s="260"/>
      <c r="N530" s="260"/>
      <c r="O530" s="260"/>
      <c r="P530" s="260"/>
      <c r="Q530" s="260"/>
      <c r="R530" s="260"/>
      <c r="S530" s="260"/>
      <c r="T530" s="260"/>
      <c r="U530" s="260"/>
      <c r="V530" s="260"/>
      <c r="W530" s="260"/>
      <c r="X530" s="260"/>
    </row>
    <row r="531" spans="1:24" ht="13.5">
      <c r="A531" s="263"/>
      <c r="B531" s="260"/>
      <c r="C531" s="260"/>
      <c r="E531" s="4"/>
      <c r="F531" s="260"/>
      <c r="G531" s="4"/>
      <c r="H531" s="260"/>
      <c r="I531" s="260"/>
      <c r="J531" s="260"/>
      <c r="K531" s="260"/>
      <c r="L531" s="260"/>
      <c r="M531" s="260"/>
      <c r="N531" s="260"/>
      <c r="O531" s="260"/>
      <c r="P531" s="260"/>
      <c r="Q531" s="260"/>
      <c r="R531" s="260"/>
      <c r="S531" s="260"/>
      <c r="T531" s="260"/>
      <c r="U531" s="260"/>
      <c r="V531" s="260"/>
      <c r="W531" s="260"/>
      <c r="X531" s="260"/>
    </row>
    <row r="532" spans="1:24" ht="13.5">
      <c r="A532" s="263"/>
      <c r="B532" s="260"/>
      <c r="C532" s="260"/>
      <c r="E532" s="4"/>
      <c r="F532" s="260"/>
      <c r="G532" s="4"/>
      <c r="H532" s="260"/>
      <c r="I532" s="260"/>
      <c r="J532" s="260"/>
      <c r="K532" s="260"/>
      <c r="L532" s="260"/>
      <c r="M532" s="260"/>
      <c r="N532" s="260"/>
      <c r="O532" s="260"/>
      <c r="P532" s="260"/>
      <c r="Q532" s="260"/>
      <c r="R532" s="260"/>
      <c r="S532" s="260"/>
      <c r="T532" s="260"/>
      <c r="U532" s="260"/>
      <c r="V532" s="260"/>
      <c r="W532" s="260"/>
      <c r="X532" s="260"/>
    </row>
    <row r="533" spans="1:24" ht="13.5">
      <c r="A533" s="263"/>
      <c r="B533" s="260"/>
      <c r="C533" s="260"/>
      <c r="E533" s="4"/>
      <c r="F533" s="260"/>
      <c r="G533" s="4"/>
      <c r="H533" s="260"/>
      <c r="I533" s="260"/>
      <c r="J533" s="260"/>
      <c r="K533" s="260"/>
      <c r="L533" s="260"/>
      <c r="M533" s="260"/>
      <c r="N533" s="260"/>
      <c r="O533" s="260"/>
      <c r="P533" s="260"/>
      <c r="Q533" s="260"/>
      <c r="R533" s="260"/>
      <c r="S533" s="260"/>
      <c r="T533" s="260"/>
      <c r="U533" s="260"/>
      <c r="V533" s="260"/>
      <c r="W533" s="260"/>
      <c r="X533" s="260"/>
    </row>
    <row r="534" spans="1:24" ht="13.5">
      <c r="A534" s="263"/>
      <c r="B534" s="260"/>
      <c r="C534" s="260"/>
      <c r="E534" s="4"/>
      <c r="F534" s="260"/>
      <c r="G534" s="4"/>
      <c r="H534" s="260"/>
      <c r="I534" s="260"/>
      <c r="J534" s="260"/>
      <c r="K534" s="260"/>
      <c r="L534" s="260"/>
      <c r="M534" s="260"/>
      <c r="N534" s="260"/>
      <c r="O534" s="260"/>
      <c r="P534" s="260"/>
      <c r="Q534" s="260"/>
      <c r="R534" s="260"/>
      <c r="S534" s="260"/>
      <c r="T534" s="260"/>
      <c r="U534" s="260"/>
      <c r="V534" s="260"/>
      <c r="W534" s="260"/>
      <c r="X534" s="260"/>
    </row>
    <row r="535" spans="1:24" ht="13.5">
      <c r="A535" s="263"/>
      <c r="B535" s="260"/>
      <c r="C535" s="260"/>
      <c r="E535" s="4"/>
      <c r="F535" s="260"/>
      <c r="G535" s="4"/>
      <c r="H535" s="260"/>
      <c r="I535" s="260"/>
      <c r="J535" s="260"/>
      <c r="K535" s="260"/>
      <c r="L535" s="260"/>
      <c r="M535" s="260"/>
      <c r="N535" s="260"/>
      <c r="O535" s="260"/>
      <c r="P535" s="260"/>
      <c r="Q535" s="260"/>
      <c r="R535" s="260"/>
      <c r="S535" s="260"/>
      <c r="T535" s="260"/>
      <c r="U535" s="260"/>
      <c r="V535" s="260"/>
      <c r="W535" s="260"/>
      <c r="X535" s="260"/>
    </row>
    <row r="536" spans="1:24" ht="13.5">
      <c r="A536" s="263"/>
      <c r="B536" s="260"/>
      <c r="C536" s="260"/>
      <c r="E536" s="4"/>
      <c r="F536" s="260"/>
      <c r="G536" s="4"/>
      <c r="H536" s="260"/>
      <c r="I536" s="260"/>
      <c r="J536" s="260"/>
      <c r="K536" s="260"/>
      <c r="L536" s="260"/>
      <c r="M536" s="260"/>
      <c r="N536" s="260"/>
      <c r="O536" s="260"/>
      <c r="P536" s="260"/>
      <c r="Q536" s="260"/>
      <c r="R536" s="260"/>
      <c r="S536" s="260"/>
      <c r="T536" s="260"/>
      <c r="U536" s="260"/>
      <c r="V536" s="260"/>
      <c r="W536" s="260"/>
      <c r="X536" s="260"/>
    </row>
    <row r="537" spans="1:24" ht="13.5">
      <c r="A537" s="263"/>
      <c r="B537" s="260"/>
      <c r="C537" s="260"/>
      <c r="E537" s="4"/>
      <c r="F537" s="260"/>
      <c r="G537" s="4"/>
      <c r="H537" s="260"/>
      <c r="I537" s="260"/>
      <c r="J537" s="260"/>
      <c r="K537" s="260"/>
      <c r="L537" s="260"/>
      <c r="M537" s="260"/>
      <c r="N537" s="260"/>
      <c r="O537" s="260"/>
      <c r="P537" s="260"/>
      <c r="Q537" s="260"/>
      <c r="R537" s="260"/>
      <c r="S537" s="260"/>
      <c r="T537" s="260"/>
      <c r="U537" s="260"/>
      <c r="V537" s="260"/>
      <c r="W537" s="260"/>
      <c r="X537" s="260"/>
    </row>
    <row r="538" spans="1:24" ht="13.5">
      <c r="A538" s="263"/>
      <c r="B538" s="260"/>
      <c r="C538" s="260"/>
      <c r="E538" s="4"/>
      <c r="F538" s="260"/>
      <c r="G538" s="4"/>
      <c r="H538" s="260"/>
      <c r="I538" s="260"/>
      <c r="J538" s="260"/>
      <c r="K538" s="260"/>
      <c r="L538" s="260"/>
      <c r="M538" s="260"/>
      <c r="N538" s="260"/>
      <c r="O538" s="260"/>
      <c r="P538" s="260"/>
      <c r="Q538" s="260"/>
      <c r="R538" s="260"/>
      <c r="S538" s="260"/>
      <c r="T538" s="260"/>
      <c r="U538" s="260"/>
      <c r="V538" s="260"/>
      <c r="W538" s="260"/>
      <c r="X538" s="260"/>
    </row>
    <row r="539" spans="1:24" ht="13.5">
      <c r="A539" s="263"/>
      <c r="B539" s="260"/>
      <c r="C539" s="260"/>
      <c r="E539" s="4"/>
      <c r="F539" s="260"/>
      <c r="G539" s="4"/>
      <c r="H539" s="260"/>
      <c r="I539" s="260"/>
      <c r="J539" s="260"/>
      <c r="K539" s="260"/>
      <c r="L539" s="260"/>
      <c r="M539" s="260"/>
      <c r="N539" s="260"/>
      <c r="O539" s="260"/>
      <c r="P539" s="260"/>
      <c r="Q539" s="260"/>
      <c r="R539" s="260"/>
      <c r="S539" s="260"/>
      <c r="T539" s="260"/>
      <c r="U539" s="260"/>
      <c r="V539" s="260"/>
      <c r="W539" s="260"/>
      <c r="X539" s="260"/>
    </row>
    <row r="540" spans="1:24" ht="13.5">
      <c r="A540" s="263"/>
      <c r="B540" s="260"/>
      <c r="C540" s="260"/>
      <c r="E540" s="4"/>
      <c r="F540" s="260"/>
      <c r="G540" s="4"/>
      <c r="H540" s="260"/>
      <c r="I540" s="260"/>
      <c r="J540" s="260"/>
      <c r="K540" s="260"/>
      <c r="L540" s="260"/>
      <c r="M540" s="260"/>
      <c r="N540" s="260"/>
      <c r="O540" s="260"/>
      <c r="P540" s="260"/>
      <c r="Q540" s="260"/>
      <c r="R540" s="260"/>
      <c r="S540" s="260"/>
      <c r="T540" s="260"/>
      <c r="U540" s="260"/>
      <c r="V540" s="260"/>
      <c r="W540" s="260"/>
      <c r="X540" s="260"/>
    </row>
    <row r="541" spans="1:24" ht="13.5">
      <c r="A541" s="263"/>
      <c r="B541" s="260"/>
      <c r="C541" s="260"/>
      <c r="E541" s="4"/>
      <c r="F541" s="260"/>
      <c r="G541" s="4"/>
      <c r="H541" s="260"/>
      <c r="I541" s="260"/>
      <c r="J541" s="260"/>
      <c r="K541" s="260"/>
      <c r="L541" s="260"/>
      <c r="M541" s="260"/>
      <c r="N541" s="260"/>
      <c r="O541" s="260"/>
      <c r="P541" s="260"/>
      <c r="Q541" s="260"/>
      <c r="R541" s="260"/>
      <c r="S541" s="260"/>
      <c r="T541" s="260"/>
      <c r="U541" s="260"/>
      <c r="V541" s="260"/>
      <c r="W541" s="260"/>
      <c r="X541" s="260"/>
    </row>
    <row r="542" spans="1:24" ht="13.5">
      <c r="A542" s="263"/>
      <c r="B542" s="260"/>
      <c r="C542" s="260"/>
      <c r="E542" s="4"/>
      <c r="F542" s="260"/>
      <c r="G542" s="4"/>
      <c r="H542" s="260"/>
      <c r="I542" s="260"/>
      <c r="J542" s="260"/>
      <c r="K542" s="260"/>
      <c r="L542" s="260"/>
      <c r="M542" s="260"/>
      <c r="N542" s="260"/>
      <c r="O542" s="260"/>
      <c r="P542" s="260"/>
      <c r="Q542" s="260"/>
      <c r="R542" s="260"/>
      <c r="S542" s="260"/>
      <c r="T542" s="260"/>
      <c r="U542" s="260"/>
      <c r="V542" s="260"/>
      <c r="W542" s="260"/>
      <c r="X542" s="260"/>
    </row>
    <row r="543" spans="1:24" ht="13.5">
      <c r="A543" s="263"/>
      <c r="B543" s="260"/>
      <c r="C543" s="260"/>
      <c r="E543" s="4"/>
      <c r="F543" s="260"/>
      <c r="G543" s="4"/>
      <c r="H543" s="260"/>
      <c r="I543" s="260"/>
      <c r="J543" s="260"/>
      <c r="K543" s="260"/>
      <c r="L543" s="260"/>
      <c r="M543" s="260"/>
      <c r="N543" s="260"/>
      <c r="O543" s="260"/>
      <c r="P543" s="260"/>
      <c r="Q543" s="260"/>
      <c r="R543" s="260"/>
      <c r="S543" s="260"/>
      <c r="T543" s="260"/>
      <c r="U543" s="260"/>
      <c r="V543" s="260"/>
      <c r="W543" s="260"/>
      <c r="X543" s="260"/>
    </row>
    <row r="544" spans="1:24" ht="13.5">
      <c r="A544" s="263"/>
      <c r="B544" s="260"/>
      <c r="C544" s="260"/>
      <c r="E544" s="4"/>
      <c r="F544" s="260"/>
      <c r="G544" s="4"/>
      <c r="H544" s="260"/>
      <c r="I544" s="260"/>
      <c r="J544" s="260"/>
      <c r="K544" s="260"/>
      <c r="L544" s="260"/>
      <c r="M544" s="260"/>
      <c r="N544" s="260"/>
      <c r="O544" s="260"/>
      <c r="P544" s="260"/>
      <c r="Q544" s="260"/>
      <c r="R544" s="260"/>
      <c r="S544" s="260"/>
      <c r="T544" s="260"/>
      <c r="U544" s="260"/>
      <c r="V544" s="260"/>
      <c r="W544" s="260"/>
      <c r="X544" s="260"/>
    </row>
    <row r="545" spans="1:24" ht="13.5">
      <c r="A545" s="263"/>
      <c r="B545" s="260"/>
      <c r="C545" s="260"/>
      <c r="E545" s="4"/>
      <c r="F545" s="260"/>
      <c r="G545" s="4"/>
      <c r="H545" s="260"/>
      <c r="I545" s="260"/>
      <c r="J545" s="260"/>
      <c r="K545" s="260"/>
      <c r="L545" s="260"/>
      <c r="M545" s="260"/>
      <c r="N545" s="260"/>
      <c r="O545" s="260"/>
      <c r="P545" s="260"/>
      <c r="Q545" s="260"/>
      <c r="R545" s="260"/>
      <c r="S545" s="260"/>
      <c r="T545" s="260"/>
      <c r="U545" s="260"/>
      <c r="V545" s="260"/>
      <c r="W545" s="260"/>
      <c r="X545" s="260"/>
    </row>
    <row r="546" spans="1:24" ht="13.5">
      <c r="A546" s="263"/>
      <c r="B546" s="260"/>
      <c r="C546" s="260"/>
      <c r="E546" s="4"/>
      <c r="F546" s="260"/>
      <c r="G546" s="4"/>
      <c r="H546" s="260"/>
      <c r="I546" s="260"/>
      <c r="J546" s="260"/>
      <c r="K546" s="260"/>
      <c r="L546" s="260"/>
      <c r="M546" s="260"/>
      <c r="N546" s="260"/>
      <c r="O546" s="260"/>
      <c r="P546" s="260"/>
      <c r="Q546" s="260"/>
      <c r="R546" s="260"/>
      <c r="S546" s="260"/>
      <c r="T546" s="260"/>
      <c r="U546" s="260"/>
      <c r="V546" s="260"/>
      <c r="W546" s="260"/>
      <c r="X546" s="260"/>
    </row>
    <row r="547" spans="1:24" ht="13.5">
      <c r="A547" s="263"/>
      <c r="B547" s="260"/>
      <c r="C547" s="260"/>
      <c r="E547" s="4"/>
      <c r="F547" s="260"/>
      <c r="G547" s="4"/>
      <c r="H547" s="260"/>
      <c r="I547" s="260"/>
      <c r="J547" s="260"/>
      <c r="K547" s="260"/>
      <c r="L547" s="260"/>
      <c r="M547" s="260"/>
      <c r="N547" s="260"/>
      <c r="O547" s="260"/>
      <c r="P547" s="260"/>
      <c r="Q547" s="260"/>
      <c r="R547" s="260"/>
      <c r="S547" s="260"/>
      <c r="T547" s="260"/>
      <c r="U547" s="260"/>
      <c r="V547" s="260"/>
      <c r="W547" s="260"/>
      <c r="X547" s="260"/>
    </row>
    <row r="548" spans="1:24" ht="13.5">
      <c r="A548" s="263"/>
      <c r="B548" s="260"/>
      <c r="C548" s="260"/>
      <c r="E548" s="4"/>
      <c r="F548" s="260"/>
      <c r="G548" s="4"/>
      <c r="H548" s="260"/>
      <c r="I548" s="260"/>
      <c r="J548" s="260"/>
      <c r="K548" s="260"/>
      <c r="L548" s="260"/>
      <c r="M548" s="260"/>
      <c r="N548" s="260"/>
      <c r="O548" s="260"/>
      <c r="P548" s="260"/>
      <c r="Q548" s="260"/>
      <c r="R548" s="260"/>
      <c r="S548" s="260"/>
      <c r="T548" s="260"/>
      <c r="U548" s="260"/>
      <c r="V548" s="260"/>
      <c r="W548" s="260"/>
      <c r="X548" s="260"/>
    </row>
    <row r="549" spans="1:24" ht="13.5">
      <c r="A549" s="263"/>
      <c r="B549" s="260"/>
      <c r="C549" s="260"/>
      <c r="E549" s="4"/>
      <c r="F549" s="260"/>
      <c r="G549" s="4"/>
      <c r="H549" s="260"/>
      <c r="I549" s="260"/>
      <c r="J549" s="260"/>
      <c r="K549" s="260"/>
      <c r="L549" s="260"/>
      <c r="M549" s="260"/>
      <c r="N549" s="260"/>
      <c r="O549" s="260"/>
      <c r="P549" s="260"/>
      <c r="Q549" s="260"/>
      <c r="R549" s="260"/>
      <c r="S549" s="260"/>
      <c r="T549" s="260"/>
      <c r="U549" s="260"/>
      <c r="V549" s="260"/>
      <c r="W549" s="260"/>
      <c r="X549" s="260"/>
    </row>
    <row r="550" spans="1:24" ht="13.5">
      <c r="A550" s="263"/>
      <c r="B550" s="260"/>
      <c r="C550" s="260"/>
      <c r="E550" s="4"/>
      <c r="F550" s="260"/>
      <c r="G550" s="4"/>
      <c r="H550" s="260"/>
      <c r="I550" s="260"/>
      <c r="J550" s="260"/>
      <c r="K550" s="260"/>
      <c r="L550" s="260"/>
      <c r="M550" s="260"/>
      <c r="N550" s="260"/>
      <c r="O550" s="260"/>
      <c r="P550" s="260"/>
      <c r="Q550" s="260"/>
      <c r="R550" s="260"/>
      <c r="S550" s="260"/>
      <c r="T550" s="260"/>
      <c r="U550" s="260"/>
      <c r="V550" s="260"/>
      <c r="W550" s="260"/>
      <c r="X550" s="260"/>
    </row>
    <row r="551" spans="1:24" ht="13.5">
      <c r="A551" s="263"/>
      <c r="B551" s="260"/>
      <c r="C551" s="260"/>
      <c r="E551" s="4"/>
      <c r="F551" s="260"/>
      <c r="G551" s="4"/>
      <c r="H551" s="260"/>
      <c r="I551" s="260"/>
      <c r="J551" s="260"/>
      <c r="K551" s="260"/>
      <c r="L551" s="260"/>
      <c r="M551" s="260"/>
      <c r="N551" s="260"/>
      <c r="O551" s="260"/>
      <c r="P551" s="260"/>
      <c r="Q551" s="260"/>
      <c r="R551" s="260"/>
      <c r="S551" s="260"/>
      <c r="T551" s="260"/>
      <c r="U551" s="260"/>
      <c r="V551" s="260"/>
      <c r="W551" s="260"/>
      <c r="X551" s="260"/>
    </row>
    <row r="552" spans="1:24" ht="13.5">
      <c r="A552" s="263"/>
      <c r="B552" s="260"/>
      <c r="C552" s="260"/>
      <c r="E552" s="4"/>
      <c r="F552" s="260"/>
      <c r="G552" s="4"/>
      <c r="H552" s="260"/>
      <c r="I552" s="260"/>
      <c r="J552" s="260"/>
      <c r="K552" s="260"/>
      <c r="L552" s="260"/>
      <c r="M552" s="260"/>
      <c r="N552" s="260"/>
      <c r="O552" s="260"/>
      <c r="P552" s="260"/>
      <c r="Q552" s="260"/>
      <c r="R552" s="260"/>
      <c r="S552" s="260"/>
      <c r="T552" s="260"/>
      <c r="U552" s="260"/>
      <c r="V552" s="260"/>
      <c r="W552" s="260"/>
      <c r="X552" s="260"/>
    </row>
    <row r="553" spans="1:24" ht="13.5">
      <c r="A553" s="263"/>
      <c r="B553" s="260"/>
      <c r="C553" s="260"/>
      <c r="E553" s="4"/>
      <c r="F553" s="260"/>
      <c r="G553" s="4"/>
      <c r="H553" s="260"/>
      <c r="I553" s="260"/>
      <c r="J553" s="260"/>
      <c r="K553" s="260"/>
      <c r="L553" s="260"/>
      <c r="M553" s="260"/>
      <c r="N553" s="260"/>
      <c r="O553" s="260"/>
      <c r="P553" s="260"/>
      <c r="Q553" s="260"/>
      <c r="R553" s="260"/>
      <c r="S553" s="260"/>
      <c r="T553" s="260"/>
      <c r="U553" s="260"/>
      <c r="V553" s="260"/>
      <c r="W553" s="260"/>
      <c r="X553" s="260"/>
    </row>
    <row r="554" spans="1:24" ht="13.5">
      <c r="A554" s="263"/>
      <c r="B554" s="260"/>
      <c r="C554" s="260"/>
      <c r="E554" s="4"/>
      <c r="F554" s="260"/>
      <c r="G554" s="4"/>
      <c r="H554" s="260"/>
      <c r="I554" s="260"/>
      <c r="J554" s="260"/>
      <c r="K554" s="260"/>
      <c r="L554" s="260"/>
      <c r="M554" s="260"/>
      <c r="N554" s="260"/>
      <c r="O554" s="260"/>
      <c r="P554" s="260"/>
      <c r="Q554" s="260"/>
      <c r="R554" s="260"/>
      <c r="S554" s="260"/>
      <c r="T554" s="260"/>
      <c r="U554" s="260"/>
      <c r="V554" s="260"/>
      <c r="W554" s="260"/>
      <c r="X554" s="260"/>
    </row>
    <row r="555" spans="1:24" ht="13.5">
      <c r="A555" s="263"/>
      <c r="B555" s="260"/>
      <c r="C555" s="260"/>
      <c r="E555" s="4"/>
      <c r="F555" s="260"/>
      <c r="G555" s="4"/>
      <c r="H555" s="260"/>
      <c r="I555" s="260"/>
      <c r="J555" s="260"/>
      <c r="K555" s="260"/>
      <c r="L555" s="260"/>
      <c r="M555" s="260"/>
      <c r="N555" s="260"/>
      <c r="O555" s="260"/>
      <c r="P555" s="260"/>
      <c r="Q555" s="260"/>
      <c r="R555" s="260"/>
      <c r="S555" s="260"/>
      <c r="T555" s="260"/>
      <c r="U555" s="260"/>
      <c r="V555" s="260"/>
      <c r="W555" s="260"/>
      <c r="X555" s="260"/>
    </row>
    <row r="556" spans="1:24" ht="13.5">
      <c r="A556" s="263"/>
      <c r="B556" s="260"/>
      <c r="C556" s="260"/>
      <c r="E556" s="4"/>
      <c r="F556" s="260"/>
      <c r="G556" s="4"/>
      <c r="H556" s="260"/>
      <c r="I556" s="260"/>
      <c r="J556" s="260"/>
      <c r="K556" s="260"/>
      <c r="L556" s="260"/>
      <c r="M556" s="260"/>
      <c r="N556" s="260"/>
      <c r="O556" s="260"/>
      <c r="P556" s="260"/>
      <c r="Q556" s="260"/>
      <c r="R556" s="260"/>
      <c r="S556" s="260"/>
      <c r="T556" s="260"/>
      <c r="U556" s="260"/>
      <c r="V556" s="260"/>
      <c r="W556" s="260"/>
      <c r="X556" s="260"/>
    </row>
    <row r="557" spans="1:24" ht="13.5">
      <c r="A557" s="263"/>
      <c r="B557" s="260"/>
      <c r="C557" s="260"/>
      <c r="E557" s="4"/>
      <c r="F557" s="260"/>
      <c r="G557" s="4"/>
      <c r="H557" s="260"/>
      <c r="I557" s="260"/>
      <c r="J557" s="260"/>
      <c r="K557" s="260"/>
      <c r="L557" s="260"/>
      <c r="M557" s="260"/>
      <c r="N557" s="260"/>
      <c r="O557" s="260"/>
      <c r="P557" s="260"/>
      <c r="Q557" s="260"/>
      <c r="R557" s="260"/>
      <c r="S557" s="260"/>
      <c r="T557" s="260"/>
      <c r="U557" s="260"/>
      <c r="V557" s="260"/>
      <c r="W557" s="260"/>
      <c r="X557" s="260"/>
    </row>
    <row r="558" spans="1:24" ht="13.5">
      <c r="A558" s="263"/>
      <c r="B558" s="260"/>
      <c r="C558" s="260"/>
      <c r="E558" s="4"/>
      <c r="F558" s="260"/>
      <c r="G558" s="4"/>
      <c r="H558" s="260"/>
      <c r="I558" s="260"/>
      <c r="J558" s="260"/>
      <c r="K558" s="260"/>
      <c r="L558" s="260"/>
      <c r="M558" s="260"/>
      <c r="N558" s="260"/>
      <c r="O558" s="260"/>
      <c r="P558" s="260"/>
      <c r="Q558" s="260"/>
      <c r="R558" s="260"/>
      <c r="S558" s="260"/>
      <c r="T558" s="260"/>
      <c r="U558" s="260"/>
      <c r="V558" s="260"/>
      <c r="W558" s="260"/>
      <c r="X558" s="260"/>
    </row>
    <row r="559" spans="1:24" ht="13.5">
      <c r="A559" s="263"/>
      <c r="B559" s="260"/>
      <c r="C559" s="260"/>
      <c r="E559" s="4"/>
      <c r="F559" s="260"/>
      <c r="G559" s="4"/>
      <c r="H559" s="260"/>
      <c r="I559" s="260"/>
      <c r="J559" s="260"/>
      <c r="K559" s="260"/>
      <c r="L559" s="260"/>
      <c r="M559" s="260"/>
      <c r="N559" s="260"/>
      <c r="O559" s="260"/>
      <c r="P559" s="260"/>
      <c r="Q559" s="260"/>
      <c r="R559" s="260"/>
      <c r="S559" s="260"/>
      <c r="T559" s="260"/>
      <c r="U559" s="260"/>
      <c r="V559" s="260"/>
      <c r="W559" s="260"/>
      <c r="X559" s="260"/>
    </row>
    <row r="560" spans="1:24" ht="13.5">
      <c r="A560" s="263"/>
      <c r="B560" s="260"/>
      <c r="C560" s="260"/>
      <c r="E560" s="4"/>
      <c r="F560" s="260"/>
      <c r="G560" s="4"/>
      <c r="H560" s="260"/>
      <c r="I560" s="260"/>
      <c r="J560" s="260"/>
      <c r="K560" s="260"/>
      <c r="L560" s="260"/>
      <c r="M560" s="260"/>
      <c r="N560" s="260"/>
      <c r="O560" s="260"/>
      <c r="P560" s="260"/>
      <c r="Q560" s="260"/>
      <c r="R560" s="260"/>
      <c r="S560" s="260"/>
      <c r="T560" s="260"/>
      <c r="U560" s="260"/>
      <c r="V560" s="260"/>
      <c r="W560" s="260"/>
      <c r="X560" s="260"/>
    </row>
    <row r="561" spans="1:24" ht="13.5">
      <c r="A561" s="263"/>
      <c r="B561" s="260"/>
      <c r="C561" s="260"/>
      <c r="E561" s="4"/>
      <c r="F561" s="260"/>
      <c r="G561" s="4"/>
      <c r="H561" s="260"/>
      <c r="I561" s="260"/>
      <c r="J561" s="260"/>
      <c r="K561" s="260"/>
      <c r="L561" s="260"/>
      <c r="M561" s="260"/>
      <c r="N561" s="260"/>
      <c r="O561" s="260"/>
      <c r="P561" s="260"/>
      <c r="Q561" s="260"/>
      <c r="R561" s="260"/>
      <c r="S561" s="260"/>
      <c r="T561" s="260"/>
      <c r="U561" s="260"/>
      <c r="V561" s="260"/>
      <c r="W561" s="260"/>
      <c r="X561" s="260"/>
    </row>
    <row r="562" spans="1:24" ht="13.5">
      <c r="A562" s="263"/>
      <c r="B562" s="260"/>
      <c r="C562" s="260"/>
      <c r="E562" s="4"/>
      <c r="F562" s="260"/>
      <c r="G562" s="4"/>
      <c r="H562" s="260"/>
      <c r="I562" s="260"/>
      <c r="J562" s="260"/>
      <c r="K562" s="260"/>
      <c r="L562" s="260"/>
      <c r="M562" s="260"/>
      <c r="N562" s="260"/>
      <c r="O562" s="260"/>
      <c r="P562" s="260"/>
      <c r="Q562" s="260"/>
      <c r="R562" s="260"/>
      <c r="S562" s="260"/>
      <c r="T562" s="260"/>
      <c r="U562" s="260"/>
      <c r="V562" s="260"/>
      <c r="W562" s="260"/>
      <c r="X562" s="260"/>
    </row>
    <row r="563" spans="1:24" ht="13.5">
      <c r="A563" s="263"/>
      <c r="B563" s="260"/>
      <c r="C563" s="260"/>
      <c r="E563" s="4"/>
      <c r="F563" s="260"/>
      <c r="G563" s="4"/>
      <c r="H563" s="260"/>
      <c r="I563" s="260"/>
      <c r="J563" s="260"/>
      <c r="K563" s="260"/>
      <c r="L563" s="260"/>
      <c r="M563" s="260"/>
      <c r="N563" s="260"/>
      <c r="O563" s="260"/>
      <c r="P563" s="260"/>
      <c r="Q563" s="260"/>
      <c r="R563" s="260"/>
      <c r="S563" s="260"/>
      <c r="T563" s="260"/>
      <c r="U563" s="260"/>
      <c r="V563" s="260"/>
      <c r="W563" s="260"/>
      <c r="X563" s="260"/>
    </row>
    <row r="564" spans="1:24" ht="13.5">
      <c r="A564" s="263"/>
      <c r="B564" s="260"/>
      <c r="C564" s="260"/>
      <c r="E564" s="4"/>
      <c r="F564" s="260"/>
      <c r="G564" s="4"/>
      <c r="H564" s="260"/>
      <c r="I564" s="260"/>
      <c r="J564" s="260"/>
      <c r="K564" s="260"/>
      <c r="L564" s="260"/>
      <c r="M564" s="260"/>
      <c r="N564" s="260"/>
      <c r="O564" s="260"/>
      <c r="P564" s="260"/>
      <c r="Q564" s="260"/>
      <c r="R564" s="260"/>
      <c r="S564" s="260"/>
      <c r="T564" s="260"/>
      <c r="U564" s="260"/>
      <c r="V564" s="260"/>
      <c r="W564" s="260"/>
      <c r="X564" s="260"/>
    </row>
    <row r="565" spans="1:24" ht="13.5">
      <c r="A565" s="263"/>
      <c r="B565" s="260"/>
      <c r="C565" s="260"/>
      <c r="E565" s="4"/>
      <c r="F565" s="260"/>
      <c r="G565" s="4"/>
      <c r="H565" s="260"/>
      <c r="I565" s="260"/>
      <c r="J565" s="260"/>
      <c r="K565" s="260"/>
      <c r="L565" s="260"/>
      <c r="M565" s="260"/>
      <c r="N565" s="260"/>
      <c r="O565" s="260"/>
      <c r="P565" s="260"/>
      <c r="Q565" s="260"/>
      <c r="R565" s="260"/>
      <c r="S565" s="260"/>
      <c r="T565" s="260"/>
      <c r="U565" s="260"/>
      <c r="V565" s="260"/>
      <c r="W565" s="260"/>
      <c r="X565" s="260"/>
    </row>
    <row r="566" spans="1:24" ht="13.5">
      <c r="A566" s="263"/>
      <c r="B566" s="260"/>
      <c r="C566" s="260"/>
      <c r="E566" s="4"/>
      <c r="F566" s="260"/>
      <c r="G566" s="4"/>
      <c r="H566" s="260"/>
      <c r="I566" s="260"/>
      <c r="J566" s="260"/>
      <c r="K566" s="260"/>
      <c r="L566" s="260"/>
      <c r="M566" s="260"/>
      <c r="N566" s="260"/>
      <c r="O566" s="260"/>
      <c r="P566" s="260"/>
      <c r="Q566" s="260"/>
      <c r="R566" s="260"/>
      <c r="S566" s="260"/>
      <c r="T566" s="260"/>
      <c r="U566" s="260"/>
      <c r="V566" s="260"/>
      <c r="W566" s="260"/>
      <c r="X566" s="260"/>
    </row>
    <row r="567" spans="1:24" ht="13.5">
      <c r="A567" s="263"/>
      <c r="B567" s="260"/>
      <c r="C567" s="260"/>
      <c r="E567" s="4"/>
      <c r="F567" s="260"/>
      <c r="G567" s="4"/>
      <c r="H567" s="260"/>
      <c r="I567" s="260"/>
      <c r="J567" s="260"/>
      <c r="K567" s="260"/>
      <c r="L567" s="260"/>
      <c r="M567" s="260"/>
      <c r="N567" s="260"/>
      <c r="O567" s="260"/>
      <c r="P567" s="260"/>
      <c r="Q567" s="260"/>
      <c r="R567" s="260"/>
      <c r="S567" s="260"/>
      <c r="T567" s="260"/>
      <c r="U567" s="260"/>
      <c r="V567" s="260"/>
      <c r="W567" s="260"/>
      <c r="X567" s="260"/>
    </row>
    <row r="568" spans="1:24" ht="13.5">
      <c r="A568" s="263"/>
      <c r="B568" s="260"/>
      <c r="C568" s="260"/>
      <c r="E568" s="4"/>
      <c r="F568" s="260"/>
      <c r="G568" s="4"/>
      <c r="H568" s="260"/>
      <c r="I568" s="260"/>
      <c r="J568" s="260"/>
      <c r="K568" s="260"/>
      <c r="L568" s="260"/>
      <c r="M568" s="260"/>
      <c r="N568" s="260"/>
      <c r="O568" s="260"/>
      <c r="P568" s="260"/>
      <c r="Q568" s="260"/>
      <c r="R568" s="260"/>
      <c r="S568" s="260"/>
      <c r="T568" s="260"/>
      <c r="U568" s="260"/>
      <c r="V568" s="260"/>
      <c r="W568" s="260"/>
      <c r="X568" s="260"/>
    </row>
    <row r="569" spans="1:24" ht="13.5">
      <c r="A569" s="263"/>
      <c r="B569" s="260"/>
      <c r="C569" s="260"/>
      <c r="E569" s="4"/>
      <c r="F569" s="260"/>
      <c r="G569" s="4"/>
      <c r="H569" s="260"/>
      <c r="I569" s="260"/>
      <c r="J569" s="260"/>
      <c r="K569" s="260"/>
      <c r="L569" s="260"/>
      <c r="M569" s="260"/>
      <c r="N569" s="260"/>
      <c r="O569" s="260"/>
      <c r="P569" s="260"/>
      <c r="Q569" s="260"/>
      <c r="R569" s="260"/>
      <c r="S569" s="260"/>
      <c r="T569" s="260"/>
      <c r="U569" s="260"/>
      <c r="V569" s="260"/>
      <c r="W569" s="260"/>
      <c r="X569" s="260"/>
    </row>
    <row r="570" spans="1:24" ht="13.5">
      <c r="A570" s="263"/>
      <c r="B570" s="260"/>
      <c r="C570" s="260"/>
      <c r="E570" s="4"/>
      <c r="F570" s="260"/>
      <c r="G570" s="4"/>
      <c r="H570" s="260"/>
      <c r="I570" s="260"/>
      <c r="J570" s="260"/>
      <c r="K570" s="260"/>
      <c r="L570" s="260"/>
      <c r="M570" s="260"/>
      <c r="N570" s="260"/>
      <c r="O570" s="260"/>
      <c r="P570" s="260"/>
      <c r="Q570" s="260"/>
      <c r="R570" s="260"/>
      <c r="S570" s="260"/>
      <c r="T570" s="260"/>
      <c r="U570" s="260"/>
      <c r="V570" s="260"/>
      <c r="W570" s="260"/>
      <c r="X570" s="260"/>
    </row>
    <row r="571" spans="1:24" ht="13.5">
      <c r="A571" s="263"/>
      <c r="B571" s="260"/>
      <c r="C571" s="260"/>
      <c r="E571" s="4"/>
      <c r="F571" s="260"/>
      <c r="G571" s="4"/>
      <c r="H571" s="260"/>
      <c r="I571" s="260"/>
      <c r="J571" s="260"/>
      <c r="K571" s="260"/>
      <c r="L571" s="260"/>
      <c r="M571" s="260"/>
      <c r="N571" s="260"/>
      <c r="O571" s="260"/>
      <c r="P571" s="260"/>
      <c r="Q571" s="260"/>
      <c r="R571" s="260"/>
      <c r="S571" s="260"/>
      <c r="T571" s="260"/>
      <c r="U571" s="260"/>
      <c r="V571" s="260"/>
      <c r="W571" s="260"/>
      <c r="X571" s="260"/>
    </row>
    <row r="572" spans="1:24" ht="13.5">
      <c r="A572" s="263"/>
      <c r="B572" s="260"/>
      <c r="C572" s="260"/>
      <c r="E572" s="4"/>
      <c r="F572" s="260"/>
      <c r="G572" s="4"/>
      <c r="H572" s="260"/>
      <c r="I572" s="260"/>
      <c r="J572" s="260"/>
      <c r="K572" s="260"/>
      <c r="L572" s="260"/>
      <c r="M572" s="260"/>
      <c r="N572" s="260"/>
      <c r="O572" s="260"/>
      <c r="P572" s="260"/>
      <c r="Q572" s="260"/>
      <c r="R572" s="260"/>
      <c r="S572" s="260"/>
      <c r="T572" s="260"/>
      <c r="U572" s="260"/>
      <c r="V572" s="260"/>
      <c r="W572" s="260"/>
      <c r="X572" s="260"/>
    </row>
    <row r="573" spans="1:24" ht="13.5">
      <c r="A573" s="263"/>
      <c r="B573" s="260"/>
      <c r="C573" s="260"/>
      <c r="E573" s="4"/>
      <c r="F573" s="260"/>
      <c r="G573" s="4"/>
      <c r="H573" s="260"/>
      <c r="I573" s="260"/>
      <c r="J573" s="260"/>
      <c r="K573" s="260"/>
      <c r="L573" s="260"/>
      <c r="M573" s="260"/>
      <c r="N573" s="260"/>
      <c r="O573" s="260"/>
      <c r="P573" s="260"/>
      <c r="Q573" s="260"/>
      <c r="R573" s="260"/>
      <c r="S573" s="260"/>
      <c r="T573" s="260"/>
      <c r="U573" s="260"/>
      <c r="V573" s="260"/>
      <c r="W573" s="260"/>
      <c r="X573" s="260"/>
    </row>
    <row r="574" spans="1:24" ht="13.5">
      <c r="A574" s="263"/>
      <c r="B574" s="260"/>
      <c r="C574" s="260"/>
      <c r="E574" s="4"/>
      <c r="F574" s="260"/>
      <c r="G574" s="4"/>
      <c r="H574" s="260"/>
      <c r="I574" s="260"/>
      <c r="J574" s="260"/>
      <c r="K574" s="260"/>
      <c r="L574" s="260"/>
      <c r="M574" s="260"/>
      <c r="N574" s="260"/>
      <c r="O574" s="260"/>
      <c r="P574" s="260"/>
      <c r="Q574" s="260"/>
      <c r="R574" s="260"/>
      <c r="S574" s="260"/>
      <c r="T574" s="260"/>
      <c r="U574" s="260"/>
      <c r="V574" s="260"/>
      <c r="W574" s="260"/>
      <c r="X574" s="260"/>
    </row>
    <row r="575" spans="1:24" ht="13.5">
      <c r="A575" s="263"/>
      <c r="B575" s="260"/>
      <c r="C575" s="260"/>
      <c r="E575" s="4"/>
      <c r="F575" s="260"/>
      <c r="G575" s="4"/>
      <c r="H575" s="260"/>
      <c r="I575" s="260"/>
      <c r="J575" s="260"/>
      <c r="K575" s="260"/>
      <c r="L575" s="260"/>
      <c r="M575" s="260"/>
      <c r="N575" s="260"/>
      <c r="O575" s="260"/>
      <c r="P575" s="260"/>
      <c r="Q575" s="260"/>
      <c r="R575" s="260"/>
      <c r="S575" s="260"/>
      <c r="T575" s="260"/>
      <c r="U575" s="260"/>
      <c r="V575" s="260"/>
      <c r="W575" s="260"/>
      <c r="X575" s="260"/>
    </row>
    <row r="576" spans="1:24" ht="13.5">
      <c r="A576" s="263"/>
      <c r="B576" s="260"/>
      <c r="C576" s="260"/>
      <c r="E576" s="4"/>
      <c r="F576" s="260"/>
      <c r="G576" s="4"/>
      <c r="H576" s="260"/>
      <c r="I576" s="260"/>
      <c r="J576" s="260"/>
      <c r="K576" s="260"/>
      <c r="L576" s="260"/>
      <c r="M576" s="260"/>
      <c r="N576" s="260"/>
      <c r="O576" s="260"/>
      <c r="P576" s="260"/>
      <c r="Q576" s="260"/>
      <c r="R576" s="260"/>
      <c r="S576" s="260"/>
      <c r="T576" s="260"/>
      <c r="U576" s="260"/>
      <c r="V576" s="260"/>
      <c r="W576" s="260"/>
      <c r="X576" s="260"/>
    </row>
    <row r="577" spans="1:24" ht="13.5">
      <c r="A577" s="263"/>
      <c r="B577" s="260"/>
      <c r="C577" s="260"/>
      <c r="E577" s="4"/>
      <c r="F577" s="260"/>
      <c r="G577" s="4"/>
      <c r="H577" s="260"/>
      <c r="I577" s="260"/>
      <c r="J577" s="260"/>
      <c r="K577" s="260"/>
      <c r="L577" s="260"/>
      <c r="M577" s="260"/>
      <c r="N577" s="260"/>
      <c r="O577" s="260"/>
      <c r="P577" s="260"/>
      <c r="Q577" s="260"/>
      <c r="R577" s="260"/>
      <c r="S577" s="260"/>
      <c r="T577" s="260"/>
      <c r="U577" s="260"/>
      <c r="V577" s="260"/>
      <c r="W577" s="260"/>
      <c r="X577" s="260"/>
    </row>
    <row r="578" spans="1:24" ht="13.5">
      <c r="A578" s="263"/>
      <c r="B578" s="260"/>
      <c r="C578" s="260"/>
      <c r="E578" s="4"/>
      <c r="F578" s="260"/>
      <c r="G578" s="4"/>
      <c r="H578" s="260"/>
      <c r="I578" s="260"/>
      <c r="J578" s="260"/>
      <c r="K578" s="260"/>
      <c r="L578" s="260"/>
      <c r="M578" s="260"/>
      <c r="N578" s="260"/>
      <c r="O578" s="260"/>
      <c r="P578" s="260"/>
      <c r="Q578" s="260"/>
      <c r="R578" s="260"/>
      <c r="S578" s="260"/>
      <c r="T578" s="260"/>
      <c r="U578" s="260"/>
      <c r="V578" s="260"/>
      <c r="W578" s="260"/>
      <c r="X578" s="260"/>
    </row>
    <row r="579" spans="1:24" ht="13.5">
      <c r="A579" s="263"/>
      <c r="B579" s="260"/>
      <c r="C579" s="260"/>
      <c r="E579" s="4"/>
      <c r="F579" s="260"/>
      <c r="G579" s="4"/>
      <c r="H579" s="260"/>
      <c r="I579" s="260"/>
      <c r="J579" s="260"/>
      <c r="K579" s="260"/>
      <c r="L579" s="260"/>
      <c r="M579" s="260"/>
      <c r="N579" s="260"/>
      <c r="O579" s="260"/>
      <c r="P579" s="260"/>
      <c r="Q579" s="260"/>
      <c r="R579" s="260"/>
      <c r="S579" s="260"/>
      <c r="T579" s="260"/>
      <c r="U579" s="260"/>
      <c r="V579" s="260"/>
      <c r="W579" s="260"/>
      <c r="X579" s="260"/>
    </row>
    <row r="580" spans="1:24" ht="13.5">
      <c r="A580" s="263"/>
      <c r="B580" s="260"/>
      <c r="C580" s="260"/>
      <c r="E580" s="4"/>
      <c r="F580" s="260"/>
      <c r="G580" s="4"/>
      <c r="H580" s="260"/>
      <c r="I580" s="260"/>
      <c r="J580" s="260"/>
      <c r="K580" s="260"/>
      <c r="L580" s="260"/>
      <c r="M580" s="260"/>
      <c r="N580" s="260"/>
      <c r="O580" s="260"/>
      <c r="P580" s="260"/>
      <c r="Q580" s="260"/>
      <c r="R580" s="260"/>
      <c r="S580" s="260"/>
      <c r="T580" s="260"/>
      <c r="U580" s="260"/>
      <c r="V580" s="260"/>
      <c r="W580" s="260"/>
      <c r="X580" s="260"/>
    </row>
    <row r="581" spans="1:24" ht="13.5">
      <c r="A581" s="263"/>
      <c r="B581" s="260"/>
      <c r="C581" s="260"/>
      <c r="E581" s="4"/>
      <c r="F581" s="260"/>
      <c r="G581" s="4"/>
      <c r="H581" s="260"/>
      <c r="I581" s="260"/>
      <c r="J581" s="260"/>
      <c r="K581" s="260"/>
      <c r="L581" s="260"/>
      <c r="M581" s="260"/>
      <c r="N581" s="260"/>
      <c r="O581" s="260"/>
      <c r="P581" s="260"/>
      <c r="Q581" s="260"/>
      <c r="R581" s="260"/>
      <c r="S581" s="260"/>
      <c r="T581" s="260"/>
      <c r="U581" s="260"/>
      <c r="V581" s="260"/>
      <c r="W581" s="260"/>
      <c r="X581" s="260"/>
    </row>
    <row r="582" spans="1:24" ht="13.5">
      <c r="A582" s="263"/>
      <c r="B582" s="260"/>
      <c r="C582" s="260"/>
      <c r="E582" s="4"/>
      <c r="F582" s="260"/>
      <c r="G582" s="4"/>
      <c r="H582" s="260"/>
      <c r="I582" s="260"/>
      <c r="J582" s="260"/>
      <c r="K582" s="260"/>
      <c r="L582" s="260"/>
      <c r="M582" s="260"/>
      <c r="N582" s="260"/>
      <c r="O582" s="260"/>
      <c r="P582" s="260"/>
      <c r="Q582" s="260"/>
      <c r="R582" s="260"/>
      <c r="S582" s="260"/>
      <c r="T582" s="260"/>
      <c r="U582" s="260"/>
      <c r="V582" s="260"/>
      <c r="W582" s="260"/>
      <c r="X582" s="260"/>
    </row>
    <row r="583" spans="1:24" ht="13.5">
      <c r="A583" s="263"/>
      <c r="B583" s="260"/>
      <c r="C583" s="260"/>
      <c r="E583" s="4"/>
      <c r="F583" s="260"/>
      <c r="G583" s="4"/>
      <c r="H583" s="260"/>
      <c r="I583" s="260"/>
      <c r="J583" s="260"/>
      <c r="K583" s="260"/>
      <c r="L583" s="260"/>
      <c r="M583" s="260"/>
      <c r="N583" s="260"/>
      <c r="O583" s="260"/>
      <c r="P583" s="260"/>
      <c r="Q583" s="260"/>
      <c r="R583" s="260"/>
      <c r="S583" s="260"/>
      <c r="T583" s="260"/>
      <c r="U583" s="260"/>
      <c r="V583" s="260"/>
      <c r="W583" s="260"/>
      <c r="X583" s="260"/>
    </row>
    <row r="584" spans="1:24" ht="13.5">
      <c r="A584" s="263"/>
      <c r="B584" s="260"/>
      <c r="C584" s="260"/>
      <c r="E584" s="4"/>
      <c r="F584" s="260"/>
      <c r="G584" s="4"/>
      <c r="H584" s="260"/>
      <c r="I584" s="260"/>
      <c r="J584" s="260"/>
      <c r="K584" s="260"/>
      <c r="L584" s="260"/>
      <c r="M584" s="260"/>
      <c r="N584" s="260"/>
      <c r="O584" s="260"/>
      <c r="P584" s="260"/>
      <c r="Q584" s="260"/>
      <c r="R584" s="260"/>
      <c r="S584" s="260"/>
      <c r="T584" s="260"/>
      <c r="U584" s="260"/>
      <c r="V584" s="260"/>
      <c r="W584" s="260"/>
      <c r="X584" s="260"/>
    </row>
    <row r="585" spans="1:24" ht="13.5">
      <c r="A585" s="263"/>
      <c r="B585" s="260"/>
      <c r="C585" s="260"/>
      <c r="E585" s="4"/>
      <c r="F585" s="260"/>
      <c r="G585" s="4"/>
      <c r="H585" s="260"/>
      <c r="I585" s="260"/>
      <c r="J585" s="260"/>
      <c r="K585" s="260"/>
      <c r="L585" s="260"/>
      <c r="M585" s="260"/>
      <c r="N585" s="260"/>
      <c r="O585" s="260"/>
      <c r="P585" s="260"/>
      <c r="Q585" s="260"/>
      <c r="R585" s="260"/>
      <c r="S585" s="260"/>
      <c r="T585" s="260"/>
      <c r="U585" s="260"/>
      <c r="V585" s="260"/>
      <c r="W585" s="260"/>
      <c r="X585" s="260"/>
    </row>
    <row r="586" spans="1:24" ht="13.5">
      <c r="A586" s="263"/>
      <c r="B586" s="260"/>
      <c r="C586" s="260"/>
      <c r="E586" s="4"/>
      <c r="F586" s="260"/>
      <c r="G586" s="4"/>
      <c r="H586" s="260"/>
      <c r="I586" s="260"/>
      <c r="J586" s="260"/>
      <c r="K586" s="260"/>
      <c r="L586" s="260"/>
      <c r="M586" s="260"/>
      <c r="N586" s="260"/>
      <c r="O586" s="260"/>
      <c r="P586" s="260"/>
      <c r="Q586" s="260"/>
      <c r="R586" s="260"/>
      <c r="S586" s="260"/>
      <c r="T586" s="260"/>
      <c r="U586" s="260"/>
      <c r="V586" s="260"/>
      <c r="W586" s="260"/>
      <c r="X586" s="260"/>
    </row>
    <row r="587" spans="1:24" ht="13.5">
      <c r="A587" s="263"/>
      <c r="B587" s="260"/>
      <c r="C587" s="260"/>
      <c r="E587" s="4"/>
      <c r="F587" s="260"/>
      <c r="G587" s="4"/>
      <c r="H587" s="260"/>
      <c r="I587" s="260"/>
      <c r="J587" s="260"/>
      <c r="K587" s="260"/>
      <c r="L587" s="260"/>
      <c r="M587" s="260"/>
      <c r="N587" s="260"/>
      <c r="O587" s="260"/>
      <c r="P587" s="260"/>
      <c r="Q587" s="260"/>
      <c r="R587" s="260"/>
      <c r="S587" s="260"/>
      <c r="T587" s="260"/>
      <c r="U587" s="260"/>
      <c r="V587" s="260"/>
      <c r="W587" s="260"/>
      <c r="X587" s="260"/>
    </row>
    <row r="588" spans="1:24" ht="13.5">
      <c r="A588" s="263"/>
      <c r="B588" s="260"/>
      <c r="C588" s="260"/>
      <c r="E588" s="4"/>
      <c r="F588" s="260"/>
      <c r="G588" s="4"/>
      <c r="H588" s="260"/>
      <c r="I588" s="260"/>
      <c r="J588" s="260"/>
      <c r="K588" s="260"/>
      <c r="L588" s="260"/>
      <c r="M588" s="260"/>
      <c r="N588" s="260"/>
      <c r="O588" s="260"/>
      <c r="P588" s="260"/>
      <c r="Q588" s="260"/>
      <c r="R588" s="260"/>
      <c r="S588" s="260"/>
      <c r="T588" s="260"/>
      <c r="U588" s="260"/>
      <c r="V588" s="260"/>
      <c r="W588" s="260"/>
      <c r="X588" s="260"/>
    </row>
    <row r="589" spans="1:24" ht="13.5">
      <c r="A589" s="263"/>
      <c r="B589" s="260"/>
      <c r="C589" s="260"/>
      <c r="E589" s="4"/>
      <c r="F589" s="260"/>
      <c r="G589" s="4"/>
      <c r="H589" s="260"/>
      <c r="I589" s="260"/>
      <c r="J589" s="260"/>
      <c r="K589" s="260"/>
      <c r="L589" s="260"/>
      <c r="M589" s="260"/>
      <c r="N589" s="260"/>
      <c r="O589" s="260"/>
      <c r="P589" s="260"/>
      <c r="Q589" s="260"/>
      <c r="R589" s="260"/>
      <c r="S589" s="260"/>
      <c r="T589" s="260"/>
      <c r="U589" s="260"/>
      <c r="V589" s="260"/>
      <c r="W589" s="260"/>
      <c r="X589" s="260"/>
    </row>
    <row r="590" spans="1:24" ht="13.5">
      <c r="A590" s="263"/>
      <c r="B590" s="260"/>
      <c r="C590" s="260"/>
      <c r="E590" s="4"/>
      <c r="F590" s="260"/>
      <c r="G590" s="4"/>
      <c r="H590" s="260"/>
      <c r="I590" s="260"/>
      <c r="J590" s="260"/>
      <c r="K590" s="260"/>
      <c r="L590" s="260"/>
      <c r="M590" s="260"/>
      <c r="N590" s="260"/>
      <c r="O590" s="260"/>
      <c r="P590" s="260"/>
      <c r="Q590" s="260"/>
      <c r="R590" s="260"/>
      <c r="S590" s="260"/>
      <c r="T590" s="260"/>
      <c r="U590" s="260"/>
      <c r="V590" s="260"/>
      <c r="W590" s="260"/>
      <c r="X590" s="260"/>
    </row>
    <row r="591" spans="1:24" ht="13.5">
      <c r="A591" s="263"/>
      <c r="B591" s="260"/>
      <c r="C591" s="260"/>
      <c r="E591" s="4"/>
      <c r="F591" s="260"/>
      <c r="G591" s="4"/>
      <c r="H591" s="260"/>
      <c r="I591" s="260"/>
      <c r="J591" s="260"/>
      <c r="K591" s="260"/>
      <c r="L591" s="260"/>
      <c r="M591" s="260"/>
      <c r="N591" s="260"/>
      <c r="O591" s="260"/>
      <c r="P591" s="260"/>
      <c r="Q591" s="260"/>
      <c r="R591" s="260"/>
      <c r="S591" s="260"/>
      <c r="T591" s="260"/>
      <c r="U591" s="260"/>
      <c r="V591" s="260"/>
      <c r="W591" s="260"/>
      <c r="X591" s="260"/>
    </row>
    <row r="592" spans="1:24" ht="13.5">
      <c r="A592" s="263"/>
      <c r="B592" s="260"/>
      <c r="C592" s="260"/>
      <c r="E592" s="4"/>
      <c r="F592" s="260"/>
      <c r="G592" s="4"/>
      <c r="H592" s="260"/>
      <c r="I592" s="260"/>
      <c r="J592" s="260"/>
      <c r="K592" s="260"/>
      <c r="L592" s="260"/>
      <c r="M592" s="260"/>
      <c r="N592" s="260"/>
      <c r="O592" s="260"/>
      <c r="P592" s="260"/>
      <c r="Q592" s="260"/>
      <c r="R592" s="260"/>
      <c r="S592" s="260"/>
      <c r="T592" s="260"/>
      <c r="U592" s="260"/>
      <c r="V592" s="260"/>
      <c r="W592" s="260"/>
      <c r="X592" s="260"/>
    </row>
    <row r="593" spans="1:24" ht="13.5">
      <c r="A593" s="263"/>
      <c r="B593" s="260"/>
      <c r="C593" s="260"/>
      <c r="E593" s="4"/>
      <c r="F593" s="260"/>
      <c r="G593" s="4"/>
      <c r="H593" s="260"/>
      <c r="I593" s="260"/>
      <c r="J593" s="260"/>
      <c r="K593" s="260"/>
      <c r="L593" s="260"/>
      <c r="M593" s="260"/>
      <c r="N593" s="260"/>
      <c r="O593" s="260"/>
      <c r="P593" s="260"/>
      <c r="Q593" s="260"/>
      <c r="R593" s="260"/>
      <c r="S593" s="260"/>
      <c r="T593" s="260"/>
      <c r="U593" s="260"/>
      <c r="V593" s="260"/>
      <c r="W593" s="260"/>
      <c r="X593" s="260"/>
    </row>
    <row r="594" spans="1:24" ht="13.5">
      <c r="A594" s="263"/>
      <c r="B594" s="260"/>
      <c r="C594" s="260"/>
      <c r="E594" s="4"/>
      <c r="F594" s="260"/>
      <c r="G594" s="4"/>
      <c r="H594" s="260"/>
      <c r="I594" s="260"/>
      <c r="J594" s="260"/>
      <c r="K594" s="260"/>
      <c r="L594" s="260"/>
      <c r="M594" s="260"/>
      <c r="N594" s="260"/>
      <c r="O594" s="260"/>
      <c r="P594" s="260"/>
      <c r="Q594" s="260"/>
      <c r="R594" s="260"/>
      <c r="S594" s="260"/>
      <c r="T594" s="260"/>
      <c r="U594" s="260"/>
      <c r="V594" s="260"/>
      <c r="W594" s="260"/>
      <c r="X594" s="260"/>
    </row>
    <row r="595" spans="1:24" ht="13.5">
      <c r="A595" s="263"/>
      <c r="B595" s="260"/>
      <c r="C595" s="260"/>
      <c r="E595" s="4"/>
      <c r="F595" s="260"/>
      <c r="G595" s="4"/>
      <c r="H595" s="260"/>
      <c r="I595" s="260"/>
      <c r="J595" s="260"/>
      <c r="K595" s="260"/>
      <c r="L595" s="260"/>
      <c r="M595" s="260"/>
      <c r="N595" s="260"/>
      <c r="O595" s="260"/>
      <c r="P595" s="260"/>
      <c r="Q595" s="260"/>
      <c r="R595" s="260"/>
      <c r="S595" s="260"/>
      <c r="T595" s="260"/>
      <c r="U595" s="260"/>
      <c r="V595" s="260"/>
      <c r="W595" s="260"/>
      <c r="X595" s="260"/>
    </row>
    <row r="596" spans="1:24" ht="13.5">
      <c r="A596" s="263"/>
      <c r="B596" s="260"/>
      <c r="C596" s="260"/>
      <c r="E596" s="4"/>
      <c r="F596" s="260"/>
      <c r="G596" s="4"/>
      <c r="H596" s="260"/>
      <c r="I596" s="260"/>
      <c r="J596" s="260"/>
      <c r="K596" s="260"/>
      <c r="L596" s="260"/>
      <c r="M596" s="260"/>
      <c r="N596" s="260"/>
      <c r="O596" s="260"/>
      <c r="P596" s="260"/>
      <c r="Q596" s="260"/>
      <c r="R596" s="260"/>
      <c r="S596" s="260"/>
      <c r="T596" s="260"/>
      <c r="U596" s="260"/>
      <c r="V596" s="260"/>
      <c r="W596" s="260"/>
      <c r="X596" s="260"/>
    </row>
    <row r="597" spans="1:24" ht="13.5">
      <c r="A597" s="263"/>
      <c r="B597" s="260"/>
      <c r="C597" s="260"/>
      <c r="E597" s="4"/>
      <c r="F597" s="260"/>
      <c r="G597" s="4"/>
      <c r="H597" s="260"/>
      <c r="I597" s="260"/>
      <c r="J597" s="260"/>
      <c r="K597" s="260"/>
      <c r="L597" s="260"/>
      <c r="M597" s="260"/>
      <c r="N597" s="260"/>
      <c r="O597" s="260"/>
      <c r="P597" s="260"/>
      <c r="Q597" s="260"/>
      <c r="R597" s="260"/>
      <c r="S597" s="260"/>
      <c r="T597" s="260"/>
      <c r="U597" s="260"/>
      <c r="V597" s="260"/>
      <c r="W597" s="260"/>
      <c r="X597" s="260"/>
    </row>
    <row r="598" spans="1:24" ht="13.5">
      <c r="A598" s="263"/>
      <c r="B598" s="260"/>
      <c r="C598" s="260"/>
      <c r="E598" s="4"/>
      <c r="F598" s="260"/>
      <c r="G598" s="4"/>
      <c r="H598" s="260"/>
      <c r="I598" s="260"/>
      <c r="J598" s="260"/>
      <c r="K598" s="260"/>
      <c r="L598" s="260"/>
      <c r="M598" s="260"/>
      <c r="N598" s="260"/>
      <c r="O598" s="260"/>
      <c r="P598" s="260"/>
      <c r="Q598" s="260"/>
      <c r="R598" s="260"/>
      <c r="S598" s="260"/>
      <c r="T598" s="260"/>
      <c r="U598" s="260"/>
      <c r="V598" s="260"/>
      <c r="W598" s="260"/>
      <c r="X598" s="260"/>
    </row>
    <row r="599" spans="1:24" ht="13.5">
      <c r="A599" s="263"/>
      <c r="B599" s="260"/>
      <c r="C599" s="260"/>
      <c r="E599" s="4"/>
      <c r="F599" s="260"/>
      <c r="G599" s="4"/>
      <c r="H599" s="260"/>
      <c r="I599" s="260"/>
      <c r="J599" s="260"/>
      <c r="K599" s="260"/>
      <c r="L599" s="260"/>
      <c r="M599" s="260"/>
      <c r="N599" s="260"/>
      <c r="O599" s="260"/>
      <c r="P599" s="260"/>
      <c r="Q599" s="260"/>
      <c r="R599" s="260"/>
      <c r="S599" s="260"/>
      <c r="T599" s="260"/>
      <c r="U599" s="260"/>
      <c r="V599" s="260"/>
      <c r="W599" s="260"/>
      <c r="X599" s="260"/>
    </row>
    <row r="600" spans="1:24" ht="13.5">
      <c r="A600" s="263"/>
      <c r="B600" s="260"/>
      <c r="C600" s="260"/>
      <c r="E600" s="4"/>
      <c r="F600" s="260"/>
      <c r="G600" s="4"/>
      <c r="H600" s="260"/>
      <c r="I600" s="260"/>
      <c r="J600" s="260"/>
      <c r="K600" s="260"/>
      <c r="L600" s="260"/>
      <c r="M600" s="260"/>
      <c r="N600" s="260"/>
      <c r="O600" s="260"/>
      <c r="P600" s="260"/>
      <c r="Q600" s="260"/>
      <c r="R600" s="260"/>
      <c r="S600" s="260"/>
      <c r="T600" s="260"/>
      <c r="U600" s="260"/>
      <c r="V600" s="260"/>
      <c r="W600" s="260"/>
      <c r="X600" s="260"/>
    </row>
    <row r="601" spans="1:24" ht="13.5">
      <c r="A601" s="263"/>
      <c r="B601" s="260"/>
      <c r="C601" s="260"/>
      <c r="E601" s="4"/>
      <c r="F601" s="260"/>
      <c r="G601" s="4"/>
      <c r="H601" s="260"/>
      <c r="I601" s="260"/>
      <c r="J601" s="260"/>
      <c r="K601" s="260"/>
      <c r="L601" s="260"/>
      <c r="M601" s="260"/>
      <c r="N601" s="260"/>
      <c r="O601" s="260"/>
      <c r="P601" s="260"/>
      <c r="Q601" s="260"/>
      <c r="R601" s="260"/>
      <c r="S601" s="260"/>
      <c r="T601" s="260"/>
      <c r="U601" s="260"/>
      <c r="V601" s="260"/>
      <c r="W601" s="260"/>
      <c r="X601" s="260"/>
    </row>
    <row r="602" spans="1:24" ht="13.5">
      <c r="A602" s="263"/>
      <c r="B602" s="260"/>
      <c r="C602" s="260"/>
      <c r="E602" s="4"/>
      <c r="F602" s="260"/>
      <c r="G602" s="4"/>
      <c r="H602" s="260"/>
      <c r="I602" s="260"/>
      <c r="J602" s="260"/>
      <c r="K602" s="260"/>
      <c r="L602" s="260"/>
      <c r="M602" s="260"/>
      <c r="N602" s="260"/>
      <c r="O602" s="260"/>
      <c r="P602" s="260"/>
      <c r="Q602" s="260"/>
      <c r="R602" s="260"/>
      <c r="S602" s="260"/>
      <c r="T602" s="260"/>
      <c r="U602" s="260"/>
      <c r="V602" s="260"/>
      <c r="W602" s="260"/>
      <c r="X602" s="260"/>
    </row>
    <row r="603" spans="1:24" ht="13.5">
      <c r="A603" s="263"/>
      <c r="B603" s="260"/>
      <c r="C603" s="260"/>
      <c r="E603" s="4"/>
      <c r="F603" s="260"/>
      <c r="G603" s="4"/>
      <c r="H603" s="260"/>
      <c r="I603" s="260"/>
      <c r="J603" s="260"/>
      <c r="K603" s="260"/>
      <c r="L603" s="260"/>
      <c r="M603" s="260"/>
      <c r="N603" s="260"/>
      <c r="O603" s="260"/>
      <c r="P603" s="260"/>
      <c r="Q603" s="260"/>
      <c r="R603" s="260"/>
      <c r="S603" s="260"/>
      <c r="T603" s="260"/>
      <c r="U603" s="260"/>
      <c r="V603" s="260"/>
      <c r="W603" s="260"/>
      <c r="X603" s="260"/>
    </row>
    <row r="604" spans="1:24" ht="13.5">
      <c r="A604" s="263"/>
      <c r="B604" s="260"/>
      <c r="C604" s="260"/>
      <c r="E604" s="4"/>
      <c r="F604" s="260"/>
      <c r="G604" s="4"/>
      <c r="H604" s="260"/>
      <c r="I604" s="260"/>
      <c r="J604" s="260"/>
      <c r="K604" s="260"/>
      <c r="L604" s="260"/>
      <c r="M604" s="260"/>
      <c r="N604" s="260"/>
      <c r="O604" s="260"/>
      <c r="P604" s="260"/>
      <c r="Q604" s="260"/>
      <c r="R604" s="260"/>
      <c r="S604" s="260"/>
      <c r="T604" s="260"/>
      <c r="U604" s="260"/>
      <c r="V604" s="260"/>
      <c r="W604" s="260"/>
      <c r="X604" s="260"/>
    </row>
    <row r="605" spans="1:24" ht="13.5">
      <c r="A605" s="263"/>
      <c r="B605" s="260"/>
      <c r="C605" s="260"/>
      <c r="E605" s="4"/>
      <c r="F605" s="260"/>
      <c r="G605" s="4"/>
      <c r="H605" s="260"/>
      <c r="I605" s="260"/>
      <c r="J605" s="260"/>
      <c r="K605" s="260"/>
      <c r="L605" s="260"/>
      <c r="M605" s="260"/>
      <c r="N605" s="260"/>
      <c r="O605" s="260"/>
      <c r="P605" s="260"/>
      <c r="Q605" s="260"/>
      <c r="R605" s="260"/>
      <c r="S605" s="260"/>
      <c r="T605" s="260"/>
      <c r="U605" s="260"/>
      <c r="V605" s="260"/>
      <c r="W605" s="260"/>
      <c r="X605" s="260"/>
    </row>
    <row r="606" spans="1:24" ht="13.5">
      <c r="A606" s="263"/>
      <c r="B606" s="260"/>
      <c r="C606" s="260"/>
      <c r="E606" s="4"/>
      <c r="F606" s="260"/>
      <c r="G606" s="4"/>
      <c r="H606" s="260"/>
      <c r="I606" s="260"/>
      <c r="J606" s="260"/>
      <c r="K606" s="260"/>
      <c r="L606" s="260"/>
      <c r="M606" s="260"/>
      <c r="N606" s="260"/>
      <c r="O606" s="260"/>
      <c r="P606" s="260"/>
      <c r="Q606" s="260"/>
      <c r="R606" s="260"/>
      <c r="S606" s="260"/>
      <c r="T606" s="260"/>
      <c r="U606" s="260"/>
      <c r="V606" s="260"/>
      <c r="W606" s="260"/>
      <c r="X606" s="260"/>
    </row>
    <row r="607" spans="1:24" ht="13.5">
      <c r="A607" s="263"/>
      <c r="B607" s="260"/>
      <c r="C607" s="260"/>
      <c r="E607" s="4"/>
      <c r="F607" s="260"/>
      <c r="G607" s="4"/>
      <c r="H607" s="260"/>
      <c r="I607" s="260"/>
      <c r="J607" s="260"/>
      <c r="K607" s="260"/>
      <c r="L607" s="260"/>
      <c r="M607" s="260"/>
      <c r="N607" s="260"/>
      <c r="O607" s="260"/>
      <c r="P607" s="260"/>
      <c r="Q607" s="260"/>
      <c r="R607" s="260"/>
      <c r="S607" s="260"/>
      <c r="T607" s="260"/>
      <c r="U607" s="260"/>
      <c r="V607" s="260"/>
      <c r="W607" s="260"/>
      <c r="X607" s="260"/>
    </row>
    <row r="608" spans="1:24" ht="13.5">
      <c r="A608" s="263"/>
      <c r="B608" s="260"/>
      <c r="C608" s="260"/>
      <c r="E608" s="4"/>
      <c r="F608" s="260"/>
      <c r="G608" s="4"/>
      <c r="H608" s="260"/>
      <c r="I608" s="260"/>
      <c r="J608" s="260"/>
      <c r="K608" s="260"/>
      <c r="L608" s="260"/>
      <c r="M608" s="260"/>
      <c r="N608" s="260"/>
      <c r="O608" s="260"/>
      <c r="P608" s="260"/>
      <c r="Q608" s="260"/>
      <c r="R608" s="260"/>
      <c r="S608" s="260"/>
      <c r="T608" s="260"/>
      <c r="U608" s="260"/>
      <c r="V608" s="260"/>
      <c r="W608" s="260"/>
      <c r="X608" s="260"/>
    </row>
  </sheetData>
  <sheetProtection algorithmName="SHA-512" hashValue="M4TLrV/wKKn6fgN9J7ulEkhO0uzbnF3by5YMxWM+eLu8JPDRCgKrb62kIxSswtHbPZKfaxp3EndpMvZ1XBPBqw==" saltValue="tHUf0r1SxIk0ViUbEp327Q==" spinCount="100000" sheet="1" selectLockedCells="1"/>
  <dataConsolidate/>
  <mergeCells count="25">
    <mergeCell ref="B1:E1"/>
    <mergeCell ref="D47:G47"/>
    <mergeCell ref="D46:G46"/>
    <mergeCell ref="D42:G42"/>
    <mergeCell ref="D45:G45"/>
    <mergeCell ref="D44:G44"/>
    <mergeCell ref="D35:G35"/>
    <mergeCell ref="D41:G41"/>
    <mergeCell ref="C4:E4"/>
    <mergeCell ref="C8:E8"/>
    <mergeCell ref="C12:E12"/>
    <mergeCell ref="H16:I16"/>
    <mergeCell ref="B42:C42"/>
    <mergeCell ref="D39:G39"/>
    <mergeCell ref="D40:G40"/>
    <mergeCell ref="D38:G38"/>
    <mergeCell ref="B36:C36"/>
    <mergeCell ref="D36:G36"/>
    <mergeCell ref="D34:G34"/>
    <mergeCell ref="C32:E32"/>
    <mergeCell ref="C30:E30"/>
    <mergeCell ref="C28:E28"/>
    <mergeCell ref="C24:E24"/>
    <mergeCell ref="C20:E20"/>
    <mergeCell ref="C16:E16"/>
  </mergeCells>
  <dataValidations count="3">
    <dataValidation type="list" allowBlank="1" showInputMessage="1" showErrorMessage="1" sqref="I10 I7 E2 E6 E10 E14 E18 E26 E22" xr:uid="{00000000-0002-0000-0C00-000001000000}">
      <formula1>"Select One, Yes, No"</formula1>
    </dataValidation>
    <dataValidation type="list" allowBlank="1" showInputMessage="1" showErrorMessage="1" sqref="E29" xr:uid="{00000000-0002-0000-0C00-000002000000}">
      <formula1>$N$1:$N$4</formula1>
    </dataValidation>
    <dataValidation type="list" allowBlank="1" showInputMessage="1" showErrorMessage="1" sqref="I17:I20" xr:uid="{00000000-0002-0000-0C00-000000000000}">
      <formula1>$N$1:$N$3</formula1>
    </dataValidation>
  </dataValidations>
  <printOptions horizontalCentered="1"/>
  <pageMargins left="0.75" right="0.75" top="0.75" bottom="0.75" header="0" footer="0.5"/>
  <pageSetup scale="86" orientation="portrait" r:id="rId1"/>
  <headerFooter>
    <oddHeader xml:space="preserve">&amp;R
</oddHeader>
    <oddFooter>&amp;L&amp;"Arial Narrow,Bold"HOME - HTF&amp;C&amp;"Arial Narrow,Bold"Page 13 of 30&amp;R&amp;"Arial Narrow,Bold" Updated 2020</oddFooter>
  </headerFooter>
  <ignoredErrors>
    <ignoredError sqref="A1 B2:B4 A24:B24 A26:B26 A5:B22 A2:A4" numberStoredAsText="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4" tint="0.79998168889431442"/>
    <pageSetUpPr fitToPage="1"/>
  </sheetPr>
  <dimension ref="A1:W67"/>
  <sheetViews>
    <sheetView showGridLines="0" showRowColHeaders="0" zoomScaleNormal="100" workbookViewId="0">
      <selection activeCell="G13" sqref="G13:H13"/>
    </sheetView>
  </sheetViews>
  <sheetFormatPr defaultColWidth="10.7109375" defaultRowHeight="12.75"/>
  <cols>
    <col min="1" max="1" width="3.7109375" style="215" customWidth="1"/>
    <col min="2" max="2" width="4.7109375" style="218" customWidth="1"/>
    <col min="3" max="19" width="3.7109375" style="218" customWidth="1"/>
    <col min="20" max="20" width="2" style="218" customWidth="1"/>
    <col min="21" max="22" width="3.7109375" style="218" customWidth="1"/>
    <col min="23" max="23" width="3.7109375" style="215" customWidth="1"/>
    <col min="24" max="16384" width="10.7109375" style="215"/>
  </cols>
  <sheetData>
    <row r="1" spans="1:23" ht="20.100000000000001" customHeight="1">
      <c r="A1" s="722" t="s">
        <v>200</v>
      </c>
      <c r="B1" s="865" t="s">
        <v>741</v>
      </c>
      <c r="C1" s="865"/>
      <c r="D1" s="865"/>
      <c r="E1" s="865"/>
      <c r="F1" s="865"/>
      <c r="G1" s="865"/>
      <c r="H1" s="865"/>
      <c r="I1" s="865"/>
      <c r="J1" s="865"/>
      <c r="K1" s="865"/>
      <c r="L1" s="865"/>
      <c r="M1" s="865"/>
      <c r="N1" s="865"/>
      <c r="O1" s="865"/>
      <c r="P1" s="865"/>
      <c r="Q1" s="865"/>
      <c r="R1" s="865"/>
      <c r="S1" s="865"/>
      <c r="T1" s="865"/>
      <c r="U1" s="865"/>
      <c r="V1" s="865"/>
      <c r="W1" s="865"/>
    </row>
    <row r="2" spans="1:23" ht="20.100000000000001" customHeight="1">
      <c r="A2" s="346"/>
      <c r="B2" s="481"/>
      <c r="C2" s="481"/>
      <c r="D2" s="481"/>
      <c r="E2" s="481"/>
      <c r="F2" s="481"/>
      <c r="G2" s="481"/>
      <c r="H2" s="481"/>
      <c r="I2" s="481"/>
      <c r="J2" s="481"/>
      <c r="K2" s="481"/>
      <c r="L2" s="481"/>
      <c r="M2" s="481"/>
      <c r="N2" s="481"/>
      <c r="O2" s="481"/>
      <c r="P2" s="481"/>
      <c r="Q2" s="481"/>
      <c r="R2" s="200"/>
      <c r="S2" s="200"/>
      <c r="T2" s="200"/>
      <c r="U2" s="200"/>
      <c r="V2" s="200"/>
      <c r="W2" s="173"/>
    </row>
    <row r="3" spans="1:23" ht="20.100000000000001" customHeight="1">
      <c r="A3" s="495"/>
      <c r="B3" s="1106" t="s">
        <v>470</v>
      </c>
      <c r="C3" s="1106"/>
      <c r="D3" s="1106"/>
      <c r="E3" s="1106"/>
      <c r="F3" s="494"/>
      <c r="G3" s="478"/>
      <c r="H3" s="196"/>
      <c r="I3" s="489"/>
      <c r="J3" s="489"/>
      <c r="K3" s="489"/>
      <c r="L3" s="1106" t="s">
        <v>468</v>
      </c>
      <c r="M3" s="1106"/>
      <c r="N3" s="1106"/>
      <c r="O3" s="1106"/>
      <c r="P3" s="1106"/>
      <c r="Q3" s="1106"/>
      <c r="R3" s="1106"/>
      <c r="S3" s="1106"/>
      <c r="T3" s="347"/>
      <c r="U3" s="347"/>
      <c r="V3" s="366"/>
      <c r="W3" s="195"/>
    </row>
    <row r="4" spans="1:23" ht="9" customHeight="1">
      <c r="A4" s="495"/>
      <c r="B4" s="494"/>
      <c r="C4" s="494"/>
      <c r="D4" s="494"/>
      <c r="E4" s="494"/>
      <c r="F4" s="494"/>
      <c r="G4" s="196"/>
      <c r="H4" s="196"/>
      <c r="I4" s="489"/>
      <c r="J4" s="489"/>
      <c r="K4" s="489"/>
      <c r="L4" s="489"/>
      <c r="M4" s="489"/>
      <c r="N4" s="489"/>
      <c r="O4" s="493"/>
      <c r="P4" s="493"/>
      <c r="Q4" s="493"/>
      <c r="R4" s="231"/>
      <c r="S4" s="347"/>
      <c r="T4" s="347"/>
      <c r="U4" s="347"/>
      <c r="V4" s="196"/>
      <c r="W4" s="195"/>
    </row>
    <row r="5" spans="1:23" ht="20.100000000000001" customHeight="1">
      <c r="A5" s="495"/>
      <c r="B5" s="1106" t="s">
        <v>75</v>
      </c>
      <c r="C5" s="1106"/>
      <c r="D5" s="1106"/>
      <c r="E5" s="1106"/>
      <c r="F5" s="494"/>
      <c r="G5" s="478"/>
      <c r="H5" s="196"/>
      <c r="I5" s="489"/>
      <c r="J5" s="489"/>
      <c r="K5" s="489"/>
      <c r="L5" s="1106" t="s">
        <v>469</v>
      </c>
      <c r="M5" s="1106"/>
      <c r="N5" s="1106"/>
      <c r="O5" s="1106"/>
      <c r="P5" s="1106"/>
      <c r="Q5" s="1106"/>
      <c r="R5" s="1106"/>
      <c r="S5" s="1106"/>
      <c r="T5" s="347"/>
      <c r="U5" s="347"/>
      <c r="V5" s="366"/>
      <c r="W5" s="195"/>
    </row>
    <row r="6" spans="1:23" ht="9" customHeight="1">
      <c r="A6" s="173"/>
      <c r="B6" s="347"/>
      <c r="C6" s="347"/>
      <c r="D6" s="347"/>
      <c r="E6" s="347"/>
      <c r="F6" s="347"/>
      <c r="G6" s="196"/>
      <c r="H6" s="196"/>
      <c r="I6" s="227"/>
      <c r="J6" s="227"/>
      <c r="K6" s="227"/>
      <c r="L6" s="227"/>
      <c r="M6" s="227"/>
      <c r="N6" s="227"/>
      <c r="O6" s="231"/>
      <c r="P6" s="231"/>
      <c r="Q6" s="231"/>
      <c r="R6" s="231"/>
      <c r="S6" s="347"/>
      <c r="T6" s="347"/>
      <c r="U6" s="347"/>
      <c r="V6" s="196"/>
      <c r="W6" s="195"/>
    </row>
    <row r="7" spans="1:23" ht="20.100000000000001" customHeight="1">
      <c r="A7" s="173"/>
      <c r="B7" s="1106" t="s">
        <v>471</v>
      </c>
      <c r="C7" s="1106"/>
      <c r="D7" s="1106"/>
      <c r="E7" s="1106"/>
      <c r="F7" s="347"/>
      <c r="G7" s="366"/>
      <c r="H7" s="196"/>
      <c r="I7" s="227"/>
      <c r="J7" s="227"/>
      <c r="K7" s="227"/>
      <c r="L7" s="1105" t="s">
        <v>467</v>
      </c>
      <c r="M7" s="1105"/>
      <c r="N7" s="1105"/>
      <c r="O7" s="1105"/>
      <c r="P7" s="1105"/>
      <c r="Q7" s="1105"/>
      <c r="R7" s="1105"/>
      <c r="S7" s="1105"/>
      <c r="T7" s="231"/>
      <c r="U7" s="195"/>
      <c r="V7" s="366"/>
      <c r="W7" s="226"/>
    </row>
    <row r="8" spans="1:23" ht="9" customHeight="1">
      <c r="A8" s="173"/>
      <c r="B8" s="347"/>
      <c r="C8" s="347"/>
      <c r="D8" s="347"/>
      <c r="E8" s="347"/>
      <c r="F8" s="347"/>
      <c r="G8" s="196"/>
      <c r="H8" s="196"/>
      <c r="I8" s="227"/>
      <c r="J8" s="227"/>
      <c r="K8" s="227"/>
      <c r="L8" s="227"/>
      <c r="M8" s="227"/>
      <c r="N8" s="227"/>
      <c r="O8" s="231"/>
      <c r="P8" s="231"/>
      <c r="Q8" s="348"/>
      <c r="R8" s="348"/>
      <c r="S8" s="231"/>
      <c r="T8" s="231"/>
      <c r="U8" s="226"/>
      <c r="V8" s="196"/>
      <c r="W8" s="226"/>
    </row>
    <row r="9" spans="1:23" ht="20.100000000000001" customHeight="1">
      <c r="A9" s="173"/>
      <c r="B9" s="1106" t="s">
        <v>210</v>
      </c>
      <c r="C9" s="1106"/>
      <c r="D9" s="1106"/>
      <c r="E9" s="1106"/>
      <c r="F9" s="347"/>
      <c r="G9" s="366"/>
      <c r="H9" s="196"/>
      <c r="I9" s="227"/>
      <c r="J9" s="227"/>
      <c r="K9" s="227"/>
      <c r="L9" s="1105" t="s">
        <v>491</v>
      </c>
      <c r="M9" s="1105"/>
      <c r="N9" s="1105"/>
      <c r="O9" s="1105"/>
      <c r="P9" s="1105"/>
      <c r="Q9" s="1105"/>
      <c r="R9" s="1105"/>
      <c r="S9" s="1105"/>
      <c r="T9" s="231"/>
      <c r="U9" s="123"/>
      <c r="V9" s="366"/>
      <c r="W9" s="123"/>
    </row>
    <row r="10" spans="1:23" ht="9" customHeight="1">
      <c r="A10" s="173"/>
      <c r="B10" s="349"/>
      <c r="C10" s="350"/>
      <c r="D10" s="195"/>
      <c r="E10" s="195"/>
      <c r="F10" s="195"/>
      <c r="G10" s="195"/>
      <c r="H10" s="195"/>
      <c r="I10" s="227"/>
      <c r="J10" s="227"/>
      <c r="K10" s="227"/>
      <c r="L10" s="227"/>
      <c r="M10" s="227"/>
      <c r="N10" s="227"/>
      <c r="O10" s="195"/>
      <c r="P10" s="195"/>
      <c r="Q10" s="195"/>
      <c r="R10" s="195"/>
      <c r="S10" s="200"/>
      <c r="T10" s="200"/>
      <c r="U10" s="226"/>
      <c r="V10" s="226"/>
      <c r="W10" s="227"/>
    </row>
    <row r="11" spans="1:23" ht="20.100000000000001" customHeight="1">
      <c r="A11" s="173"/>
      <c r="B11" s="1070" t="s">
        <v>346</v>
      </c>
      <c r="C11" s="1070"/>
      <c r="D11" s="1070"/>
      <c r="E11" s="1070"/>
      <c r="F11" s="1070"/>
      <c r="G11" s="1070"/>
      <c r="H11" s="1070"/>
      <c r="I11" s="1070"/>
      <c r="J11" s="1070"/>
      <c r="K11" s="1070"/>
      <c r="L11" s="1070"/>
      <c r="M11" s="1070"/>
      <c r="N11" s="1070"/>
      <c r="O11" s="1070"/>
      <c r="P11" s="1070"/>
      <c r="Q11" s="1070"/>
      <c r="R11" s="1070"/>
      <c r="S11" s="1070"/>
      <c r="T11" s="1070"/>
      <c r="U11" s="1070"/>
      <c r="V11" s="1070"/>
      <c r="W11" s="1070"/>
    </row>
    <row r="12" spans="1:23" ht="9" customHeight="1">
      <c r="A12" s="173"/>
      <c r="B12" s="227"/>
      <c r="C12" s="350"/>
      <c r="D12" s="195"/>
      <c r="E12" s="195"/>
      <c r="F12" s="195"/>
      <c r="G12" s="195"/>
      <c r="H12" s="195"/>
      <c r="I12" s="195"/>
      <c r="J12" s="195"/>
      <c r="K12" s="195"/>
      <c r="L12" s="195"/>
      <c r="M12" s="195"/>
      <c r="N12" s="195"/>
      <c r="O12" s="195"/>
      <c r="P12" s="195"/>
      <c r="Q12" s="195"/>
      <c r="R12" s="195"/>
      <c r="S12" s="195"/>
      <c r="T12" s="195"/>
      <c r="U12" s="195"/>
      <c r="V12" s="195"/>
      <c r="W12" s="195"/>
    </row>
    <row r="13" spans="1:23" ht="20.100000000000001" customHeight="1">
      <c r="A13" s="173"/>
      <c r="B13" s="1105" t="s">
        <v>288</v>
      </c>
      <c r="C13" s="1105"/>
      <c r="D13" s="1105"/>
      <c r="E13" s="1105"/>
      <c r="F13" s="173"/>
      <c r="G13" s="842"/>
      <c r="H13" s="842"/>
      <c r="I13" s="173"/>
      <c r="J13" s="173"/>
      <c r="K13" s="173"/>
      <c r="L13" s="173"/>
      <c r="M13" s="1072" t="s">
        <v>354</v>
      </c>
      <c r="N13" s="1072"/>
      <c r="O13" s="1072"/>
      <c r="P13" s="1072"/>
      <c r="Q13" s="1072"/>
      <c r="R13" s="1072"/>
      <c r="S13" s="173"/>
      <c r="T13" s="173"/>
      <c r="U13" s="1099"/>
      <c r="V13" s="1099"/>
      <c r="W13" s="195"/>
    </row>
    <row r="14" spans="1:23" ht="20.100000000000001" customHeight="1">
      <c r="A14" s="173"/>
      <c r="B14" s="173"/>
      <c r="C14" s="173"/>
      <c r="D14" s="173"/>
      <c r="E14" s="173"/>
      <c r="F14" s="173"/>
      <c r="G14" s="173"/>
      <c r="H14" s="173"/>
      <c r="I14" s="173"/>
      <c r="J14" s="173"/>
      <c r="K14" s="173"/>
      <c r="L14" s="173"/>
      <c r="M14" s="1072" t="s">
        <v>625</v>
      </c>
      <c r="N14" s="1072"/>
      <c r="O14" s="1072"/>
      <c r="P14" s="1072"/>
      <c r="Q14" s="1072"/>
      <c r="R14" s="1072"/>
      <c r="S14" s="173"/>
      <c r="T14" s="173"/>
      <c r="U14" s="1099"/>
      <c r="V14" s="1099"/>
      <c r="W14" s="195"/>
    </row>
    <row r="15" spans="1:23" ht="9" customHeight="1">
      <c r="A15" s="173"/>
      <c r="B15" s="349"/>
      <c r="C15" s="350"/>
      <c r="D15" s="195"/>
      <c r="E15" s="195"/>
      <c r="F15" s="195"/>
      <c r="G15" s="195"/>
      <c r="H15" s="195"/>
      <c r="I15" s="195"/>
      <c r="J15" s="195"/>
      <c r="K15" s="195"/>
      <c r="L15" s="226"/>
      <c r="M15" s="226"/>
      <c r="N15" s="226"/>
      <c r="O15" s="226"/>
      <c r="P15" s="226"/>
      <c r="Q15" s="226"/>
      <c r="R15" s="226"/>
      <c r="S15" s="227"/>
      <c r="T15" s="227"/>
      <c r="U15" s="227"/>
      <c r="V15" s="195"/>
      <c r="W15" s="227"/>
    </row>
    <row r="16" spans="1:23" ht="20.100000000000001" customHeight="1">
      <c r="A16" s="173"/>
      <c r="B16" s="1104" t="s">
        <v>70</v>
      </c>
      <c r="C16" s="1104"/>
      <c r="D16" s="1104"/>
      <c r="E16" s="1104"/>
      <c r="F16" s="1104"/>
      <c r="G16" s="1104"/>
      <c r="H16" s="1104"/>
      <c r="I16" s="1104"/>
      <c r="J16" s="1104"/>
      <c r="K16" s="1104"/>
      <c r="L16" s="1104"/>
      <c r="M16" s="1104"/>
      <c r="N16" s="1104"/>
      <c r="O16" s="1104"/>
      <c r="P16" s="1104"/>
      <c r="Q16" s="1104"/>
      <c r="R16" s="1104"/>
      <c r="S16" s="1104"/>
      <c r="T16" s="1104"/>
      <c r="U16" s="1104"/>
      <c r="V16" s="1104"/>
      <c r="W16" s="1104"/>
    </row>
    <row r="17" spans="1:23" ht="9" customHeight="1">
      <c r="A17" s="173"/>
      <c r="B17" s="352"/>
      <c r="C17" s="350"/>
      <c r="D17" s="195"/>
      <c r="E17" s="195"/>
      <c r="F17" s="195"/>
      <c r="G17" s="195"/>
      <c r="H17" s="195"/>
      <c r="I17" s="195"/>
      <c r="J17" s="195"/>
      <c r="K17" s="195"/>
      <c r="L17" s="226"/>
      <c r="M17" s="226"/>
      <c r="N17" s="226"/>
      <c r="O17" s="226"/>
      <c r="P17" s="226"/>
      <c r="Q17" s="226"/>
      <c r="R17" s="226"/>
      <c r="S17" s="195"/>
      <c r="T17" s="195"/>
      <c r="U17" s="195"/>
      <c r="V17" s="195"/>
      <c r="W17" s="227"/>
    </row>
    <row r="18" spans="1:23" ht="20.100000000000001" customHeight="1">
      <c r="A18" s="173"/>
      <c r="B18" s="1105" t="s">
        <v>472</v>
      </c>
      <c r="C18" s="1105"/>
      <c r="D18" s="1105"/>
      <c r="E18" s="1105"/>
      <c r="F18" s="231"/>
      <c r="G18" s="363"/>
      <c r="H18" s="200"/>
      <c r="I18" s="1105" t="s">
        <v>473</v>
      </c>
      <c r="J18" s="1105"/>
      <c r="K18" s="1105"/>
      <c r="L18" s="1105"/>
      <c r="M18" s="231"/>
      <c r="N18" s="364"/>
      <c r="O18" s="200"/>
      <c r="P18" s="1056" t="s">
        <v>587</v>
      </c>
      <c r="Q18" s="1056"/>
      <c r="R18" s="1056"/>
      <c r="S18" s="1056"/>
      <c r="T18" s="1056"/>
      <c r="U18" s="361"/>
      <c r="V18" s="365"/>
      <c r="W18" s="227"/>
    </row>
    <row r="19" spans="1:23" ht="9" customHeight="1">
      <c r="A19" s="173"/>
      <c r="B19" s="1105"/>
      <c r="C19" s="1105"/>
      <c r="D19" s="1105"/>
      <c r="E19" s="1105"/>
      <c r="F19" s="231"/>
      <c r="G19" s="200"/>
      <c r="H19" s="200"/>
      <c r="I19" s="200"/>
      <c r="J19" s="195"/>
      <c r="K19" s="195"/>
      <c r="L19" s="200"/>
      <c r="M19" s="231"/>
      <c r="N19" s="200"/>
      <c r="O19" s="200"/>
      <c r="P19" s="200"/>
      <c r="Q19" s="200"/>
      <c r="R19" s="200"/>
      <c r="S19" s="200"/>
      <c r="T19" s="200"/>
      <c r="U19" s="200"/>
      <c r="V19" s="200"/>
      <c r="W19" s="227"/>
    </row>
    <row r="20" spans="1:23" ht="20.100000000000001" customHeight="1">
      <c r="A20" s="173"/>
      <c r="B20" s="1105" t="s">
        <v>476</v>
      </c>
      <c r="C20" s="1105"/>
      <c r="D20" s="1105"/>
      <c r="E20" s="1105"/>
      <c r="F20" s="231"/>
      <c r="G20" s="970"/>
      <c r="H20" s="970"/>
      <c r="I20" s="970"/>
      <c r="J20" s="970"/>
      <c r="K20" s="970"/>
      <c r="L20" s="970"/>
      <c r="M20" s="970"/>
      <c r="N20" s="970"/>
      <c r="O20" s="970"/>
      <c r="P20" s="970"/>
      <c r="Q20" s="970"/>
      <c r="R20" s="970"/>
      <c r="S20" s="970"/>
      <c r="T20" s="970"/>
      <c r="U20" s="970"/>
      <c r="V20" s="970"/>
      <c r="W20" s="227"/>
    </row>
    <row r="21" spans="1:23" ht="9" customHeight="1">
      <c r="A21" s="173"/>
      <c r="B21" s="231"/>
      <c r="C21" s="231"/>
      <c r="D21" s="231"/>
      <c r="E21" s="231"/>
      <c r="F21" s="231"/>
      <c r="G21" s="195"/>
      <c r="H21" s="195"/>
      <c r="I21" s="195"/>
      <c r="J21" s="195"/>
      <c r="K21" s="195"/>
      <c r="L21" s="122"/>
      <c r="M21" s="231"/>
      <c r="N21" s="200"/>
      <c r="O21" s="200"/>
      <c r="P21" s="200"/>
      <c r="Q21" s="196"/>
      <c r="R21" s="226"/>
      <c r="S21" s="200"/>
      <c r="T21" s="200"/>
      <c r="U21" s="200"/>
      <c r="V21" s="195"/>
      <c r="W21" s="227"/>
    </row>
    <row r="22" spans="1:23" ht="20.100000000000001" customHeight="1">
      <c r="A22" s="173"/>
      <c r="B22" s="865" t="s">
        <v>71</v>
      </c>
      <c r="C22" s="865"/>
      <c r="D22" s="865"/>
      <c r="E22" s="865"/>
      <c r="F22" s="865"/>
      <c r="G22" s="865"/>
      <c r="H22" s="865"/>
      <c r="I22" s="865"/>
      <c r="J22" s="865"/>
      <c r="K22" s="865"/>
      <c r="L22" s="865"/>
      <c r="M22" s="865"/>
      <c r="N22" s="865"/>
      <c r="O22" s="865"/>
      <c r="P22" s="865"/>
      <c r="Q22" s="865"/>
      <c r="R22" s="865"/>
      <c r="S22" s="865"/>
      <c r="T22" s="865"/>
      <c r="U22" s="865"/>
      <c r="V22" s="865"/>
      <c r="W22" s="865"/>
    </row>
    <row r="23" spans="1:23" ht="9" customHeight="1">
      <c r="A23" s="173"/>
      <c r="B23" s="227"/>
      <c r="C23" s="350"/>
      <c r="D23" s="195"/>
      <c r="E23" s="195"/>
      <c r="F23" s="195"/>
      <c r="G23" s="195"/>
      <c r="H23" s="195"/>
      <c r="I23" s="195"/>
      <c r="J23" s="195"/>
      <c r="K23" s="195"/>
      <c r="L23" s="226"/>
      <c r="M23" s="226"/>
      <c r="N23" s="226"/>
      <c r="O23" s="226"/>
      <c r="P23" s="226"/>
      <c r="Q23" s="226"/>
      <c r="R23" s="226"/>
      <c r="S23" s="195"/>
      <c r="T23" s="195"/>
      <c r="U23" s="195"/>
      <c r="V23" s="195"/>
      <c r="W23" s="227"/>
    </row>
    <row r="24" spans="1:23" ht="20.100000000000001" customHeight="1">
      <c r="A24" s="173"/>
      <c r="B24" s="1105" t="s">
        <v>319</v>
      </c>
      <c r="C24" s="1105"/>
      <c r="D24" s="1105"/>
      <c r="E24" s="1105"/>
      <c r="F24" s="231"/>
      <c r="G24" s="363"/>
      <c r="H24" s="200"/>
      <c r="I24" s="200"/>
      <c r="J24" s="200"/>
      <c r="K24" s="200"/>
      <c r="L24" s="200"/>
      <c r="M24" s="200"/>
      <c r="N24" s="1100" t="s">
        <v>632</v>
      </c>
      <c r="O24" s="1100"/>
      <c r="P24" s="1100"/>
      <c r="Q24" s="1100"/>
      <c r="R24" s="1100"/>
      <c r="S24" s="1100"/>
      <c r="T24" s="357"/>
      <c r="U24" s="1099"/>
      <c r="V24" s="1099"/>
      <c r="W24" s="195"/>
    </row>
    <row r="25" spans="1:23" ht="9" customHeight="1">
      <c r="A25" s="173"/>
      <c r="B25" s="231"/>
      <c r="C25" s="231"/>
      <c r="D25" s="231"/>
      <c r="E25" s="231"/>
      <c r="F25" s="231"/>
      <c r="G25" s="200"/>
      <c r="H25" s="200"/>
      <c r="I25" s="200"/>
      <c r="J25" s="200"/>
      <c r="K25" s="200"/>
      <c r="L25" s="200"/>
      <c r="M25" s="200"/>
      <c r="N25" s="227"/>
      <c r="O25" s="227"/>
      <c r="P25" s="227"/>
      <c r="Q25" s="227"/>
      <c r="R25" s="227"/>
      <c r="S25" s="227"/>
      <c r="T25" s="227"/>
      <c r="U25" s="227"/>
      <c r="V25" s="227"/>
      <c r="W25" s="227"/>
    </row>
    <row r="26" spans="1:23" ht="20.100000000000001" customHeight="1">
      <c r="A26" s="353"/>
      <c r="B26" s="1105" t="s">
        <v>474</v>
      </c>
      <c r="C26" s="1105"/>
      <c r="D26" s="1105"/>
      <c r="E26" s="1105"/>
      <c r="F26" s="357"/>
      <c r="G26" s="363"/>
      <c r="H26" s="255"/>
      <c r="I26" s="255"/>
      <c r="J26" s="255"/>
      <c r="K26" s="255"/>
      <c r="L26" s="255"/>
      <c r="M26" s="231"/>
      <c r="N26" s="1100" t="s">
        <v>661</v>
      </c>
      <c r="O26" s="1100"/>
      <c r="P26" s="1100"/>
      <c r="Q26" s="1100"/>
      <c r="R26" s="1100"/>
      <c r="S26" s="1100"/>
      <c r="T26" s="357"/>
      <c r="U26" s="1099"/>
      <c r="V26" s="1099"/>
      <c r="W26" s="227"/>
    </row>
    <row r="27" spans="1:23" ht="9" customHeight="1">
      <c r="A27" s="353"/>
      <c r="B27" s="231"/>
      <c r="C27" s="231"/>
      <c r="D27" s="231"/>
      <c r="E27" s="231"/>
      <c r="F27" s="357"/>
      <c r="G27" s="255"/>
      <c r="H27" s="255"/>
      <c r="I27" s="255"/>
      <c r="J27" s="255"/>
      <c r="K27" s="255"/>
      <c r="L27" s="357"/>
      <c r="M27" s="357"/>
      <c r="N27" s="355"/>
      <c r="O27" s="253"/>
      <c r="P27" s="253"/>
      <c r="Q27" s="255"/>
      <c r="R27" s="255"/>
      <c r="S27" s="357"/>
      <c r="T27" s="357"/>
      <c r="U27" s="253"/>
      <c r="V27" s="355"/>
      <c r="W27" s="355"/>
    </row>
    <row r="28" spans="1:23" ht="20.100000000000001" customHeight="1">
      <c r="A28" s="353"/>
      <c r="B28" s="1105" t="s">
        <v>475</v>
      </c>
      <c r="C28" s="1105"/>
      <c r="D28" s="1105"/>
      <c r="E28" s="1105"/>
      <c r="F28" s="357"/>
      <c r="G28" s="363"/>
      <c r="H28" s="255"/>
      <c r="I28" s="255"/>
      <c r="J28" s="355"/>
      <c r="K28" s="355"/>
      <c r="L28" s="357"/>
      <c r="M28" s="357"/>
      <c r="N28" s="253"/>
      <c r="O28" s="253"/>
      <c r="P28" s="253"/>
      <c r="Q28" s="253"/>
      <c r="R28" s="253"/>
      <c r="S28" s="355"/>
      <c r="T28" s="355"/>
      <c r="U28" s="255"/>
      <c r="V28" s="255"/>
      <c r="W28" s="254"/>
    </row>
    <row r="29" spans="1:23" ht="9" customHeight="1">
      <c r="A29" s="353"/>
      <c r="B29" s="231"/>
      <c r="C29" s="231"/>
      <c r="D29" s="231"/>
      <c r="E29" s="231"/>
      <c r="F29" s="357"/>
      <c r="G29" s="255"/>
      <c r="H29" s="255"/>
      <c r="I29" s="255"/>
      <c r="J29" s="355"/>
      <c r="K29" s="355"/>
      <c r="L29" s="357"/>
      <c r="M29" s="357"/>
      <c r="N29" s="253"/>
      <c r="O29" s="253"/>
      <c r="P29" s="253"/>
      <c r="Q29" s="253"/>
      <c r="R29" s="253"/>
      <c r="S29" s="355"/>
      <c r="T29" s="355"/>
      <c r="U29" s="255"/>
      <c r="V29" s="255"/>
      <c r="W29" s="254"/>
    </row>
    <row r="30" spans="1:23" ht="20.100000000000001" customHeight="1">
      <c r="A30" s="353"/>
      <c r="B30" s="1105" t="s">
        <v>476</v>
      </c>
      <c r="C30" s="1105"/>
      <c r="D30" s="1105"/>
      <c r="E30" s="1105"/>
      <c r="F30" s="357"/>
      <c r="G30" s="363"/>
      <c r="H30" s="255"/>
      <c r="I30" s="255"/>
      <c r="J30" s="355"/>
      <c r="K30" s="355"/>
      <c r="L30" s="357"/>
      <c r="M30" s="357"/>
      <c r="N30" s="253"/>
      <c r="O30" s="253"/>
      <c r="P30" s="253"/>
      <c r="Q30" s="227"/>
      <c r="R30" s="227"/>
      <c r="S30" s="227"/>
      <c r="T30" s="227"/>
      <c r="U30" s="227"/>
      <c r="V30" s="227"/>
      <c r="W30" s="254"/>
    </row>
    <row r="31" spans="1:23" ht="9" customHeight="1">
      <c r="A31" s="353"/>
      <c r="B31" s="357"/>
      <c r="C31" s="357"/>
      <c r="D31" s="357"/>
      <c r="E31" s="357"/>
      <c r="F31" s="357"/>
      <c r="G31" s="255"/>
      <c r="H31" s="255"/>
      <c r="I31" s="255"/>
      <c r="J31" s="355"/>
      <c r="K31" s="355"/>
      <c r="L31" s="357"/>
      <c r="M31" s="357"/>
      <c r="N31" s="253"/>
      <c r="O31" s="253"/>
      <c r="P31" s="253"/>
      <c r="Q31" s="227"/>
      <c r="R31" s="227"/>
      <c r="S31" s="227"/>
      <c r="T31" s="227"/>
      <c r="U31" s="227"/>
      <c r="V31" s="227"/>
      <c r="W31" s="254"/>
    </row>
    <row r="32" spans="1:23" ht="20.100000000000001" customHeight="1">
      <c r="A32" s="353"/>
      <c r="B32" s="1081" t="s">
        <v>597</v>
      </c>
      <c r="C32" s="1081"/>
      <c r="D32" s="1081"/>
      <c r="E32" s="1081"/>
      <c r="F32" s="1081"/>
      <c r="G32" s="1081"/>
      <c r="H32" s="1081"/>
      <c r="I32" s="1081"/>
      <c r="J32" s="1081"/>
      <c r="K32" s="1081"/>
      <c r="L32" s="1081"/>
      <c r="M32" s="1081"/>
      <c r="N32" s="1081"/>
      <c r="O32" s="1081"/>
      <c r="P32" s="1081"/>
      <c r="Q32" s="1081"/>
      <c r="R32" s="1081"/>
      <c r="S32" s="1081"/>
      <c r="T32" s="1081"/>
      <c r="U32" s="1081"/>
      <c r="V32" s="1081"/>
      <c r="W32" s="1081"/>
    </row>
    <row r="33" spans="1:23" ht="9" customHeight="1">
      <c r="A33" s="353"/>
      <c r="B33" s="254"/>
      <c r="C33" s="353"/>
      <c r="D33" s="353"/>
      <c r="E33" s="353"/>
      <c r="F33" s="353"/>
      <c r="G33" s="353"/>
      <c r="H33" s="353"/>
      <c r="I33" s="353"/>
      <c r="J33" s="353"/>
      <c r="K33" s="353"/>
      <c r="L33" s="353"/>
      <c r="M33" s="355"/>
      <c r="N33" s="353"/>
      <c r="O33" s="353"/>
      <c r="P33" s="353"/>
      <c r="Q33" s="353"/>
      <c r="R33" s="353"/>
      <c r="S33" s="353"/>
      <c r="T33" s="353"/>
      <c r="U33" s="353"/>
      <c r="V33" s="355"/>
      <c r="W33" s="355"/>
    </row>
    <row r="34" spans="1:23" ht="20.100000000000001" customHeight="1">
      <c r="A34" s="353"/>
      <c r="B34" s="1100" t="s">
        <v>599</v>
      </c>
      <c r="C34" s="1100"/>
      <c r="D34" s="1100"/>
      <c r="E34" s="1100"/>
      <c r="F34" s="357"/>
      <c r="G34" s="1103">
        <f>'Pg. 10 Davis Bac-Sources &amp; Uses'!F14+'Pg. 10 Davis Bac-Sources &amp; Uses'!F19</f>
        <v>20000</v>
      </c>
      <c r="H34" s="1103"/>
      <c r="I34" s="1103"/>
      <c r="J34" s="1103"/>
      <c r="K34" s="254"/>
      <c r="L34" s="254"/>
      <c r="M34" s="254"/>
      <c r="N34" s="1100" t="s">
        <v>348</v>
      </c>
      <c r="O34" s="1100"/>
      <c r="P34" s="1100"/>
      <c r="Q34" s="1100"/>
      <c r="R34" s="359"/>
      <c r="S34" s="1099" t="s">
        <v>753</v>
      </c>
      <c r="T34" s="1099"/>
      <c r="U34" s="1080" t="s">
        <v>662</v>
      </c>
      <c r="V34" s="1080"/>
      <c r="W34" s="254"/>
    </row>
    <row r="35" spans="1:23" ht="9" customHeight="1">
      <c r="A35" s="353"/>
      <c r="B35" s="355"/>
      <c r="C35" s="355"/>
      <c r="D35" s="355"/>
      <c r="E35" s="355"/>
      <c r="F35" s="355"/>
      <c r="G35" s="358"/>
      <c r="H35" s="358"/>
      <c r="I35" s="358"/>
      <c r="J35" s="355"/>
      <c r="K35" s="353"/>
      <c r="L35" s="353"/>
      <c r="M35" s="353"/>
      <c r="N35" s="353"/>
      <c r="O35" s="353"/>
      <c r="P35" s="353"/>
      <c r="Q35" s="353"/>
      <c r="R35" s="353"/>
      <c r="S35" s="355"/>
      <c r="T35" s="355"/>
      <c r="U35" s="255"/>
      <c r="V35" s="254"/>
      <c r="W35" s="254"/>
    </row>
    <row r="36" spans="1:23" ht="20.100000000000001" customHeight="1">
      <c r="A36" s="353"/>
      <c r="B36" s="1100" t="s">
        <v>347</v>
      </c>
      <c r="C36" s="1100"/>
      <c r="D36" s="1100"/>
      <c r="E36" s="1100"/>
      <c r="F36" s="357"/>
      <c r="G36" s="1101">
        <f>'Pg. 10 Davis Bac-Sources &amp; Uses'!H14</f>
        <v>0</v>
      </c>
      <c r="H36" s="1101"/>
      <c r="I36" s="1101"/>
      <c r="J36" s="1101"/>
      <c r="K36" s="254"/>
      <c r="L36" s="355"/>
      <c r="M36" s="355"/>
      <c r="N36" s="1100" t="s">
        <v>349</v>
      </c>
      <c r="O36" s="1100"/>
      <c r="P36" s="1100"/>
      <c r="Q36" s="1100"/>
      <c r="R36" s="360"/>
      <c r="S36" s="1099" t="s">
        <v>753</v>
      </c>
      <c r="T36" s="1099"/>
      <c r="U36" s="1080" t="s">
        <v>662</v>
      </c>
      <c r="V36" s="1080"/>
      <c r="W36" s="254"/>
    </row>
    <row r="37" spans="1:23" s="54" customFormat="1" ht="9" customHeight="1">
      <c r="A37" s="353"/>
      <c r="B37" s="353"/>
      <c r="C37" s="353"/>
      <c r="D37" s="353"/>
      <c r="E37" s="353"/>
      <c r="F37" s="353"/>
      <c r="G37" s="353"/>
      <c r="H37" s="353"/>
      <c r="I37" s="353"/>
      <c r="J37" s="353"/>
      <c r="K37" s="353"/>
      <c r="L37" s="353"/>
      <c r="M37" s="353"/>
      <c r="N37" s="353"/>
      <c r="O37" s="353"/>
      <c r="P37" s="353"/>
      <c r="Q37" s="353"/>
      <c r="R37" s="353"/>
      <c r="S37" s="353"/>
      <c r="T37" s="353"/>
      <c r="U37" s="353"/>
      <c r="V37" s="353"/>
      <c r="W37" s="353"/>
    </row>
    <row r="38" spans="1:23" ht="20.100000000000001" customHeight="1">
      <c r="A38" s="353"/>
      <c r="B38" s="1081" t="s">
        <v>598</v>
      </c>
      <c r="C38" s="1081"/>
      <c r="D38" s="1081"/>
      <c r="E38" s="1081"/>
      <c r="F38" s="1081"/>
      <c r="G38" s="1081"/>
      <c r="H38" s="1081"/>
      <c r="I38" s="1081"/>
      <c r="J38" s="1081"/>
      <c r="K38" s="1081"/>
      <c r="L38" s="1081"/>
      <c r="M38" s="1081"/>
      <c r="N38" s="1081"/>
      <c r="O38" s="1081"/>
      <c r="P38" s="1081"/>
      <c r="Q38" s="1081"/>
      <c r="R38" s="1081"/>
      <c r="S38" s="1081"/>
      <c r="T38" s="1081"/>
      <c r="U38" s="1081"/>
      <c r="V38" s="1081"/>
      <c r="W38" s="1081"/>
    </row>
    <row r="39" spans="1:23" ht="9" customHeight="1">
      <c r="A39" s="353"/>
      <c r="B39" s="254"/>
      <c r="C39" s="353"/>
      <c r="D39" s="353"/>
      <c r="E39" s="353"/>
      <c r="F39" s="353"/>
      <c r="G39" s="353"/>
      <c r="H39" s="353"/>
      <c r="I39" s="353"/>
      <c r="J39" s="353"/>
      <c r="K39" s="353"/>
      <c r="L39" s="353"/>
      <c r="M39" s="355"/>
      <c r="N39" s="353"/>
      <c r="O39" s="353"/>
      <c r="P39" s="353"/>
      <c r="Q39" s="353"/>
      <c r="R39" s="353"/>
      <c r="S39" s="353"/>
      <c r="T39" s="353"/>
      <c r="U39" s="353"/>
      <c r="V39" s="355"/>
      <c r="W39" s="355"/>
    </row>
    <row r="40" spans="1:23" ht="20.100000000000001" customHeight="1">
      <c r="A40" s="353"/>
      <c r="B40" s="1100" t="s">
        <v>600</v>
      </c>
      <c r="C40" s="1100"/>
      <c r="D40" s="1100"/>
      <c r="E40" s="1100"/>
      <c r="F40" s="357"/>
      <c r="G40" s="1102">
        <f>'Pg. 10 Davis Bac-Sources &amp; Uses'!F15+'Pg. 10 Davis Bac-Sources &amp; Uses'!F19</f>
        <v>20000</v>
      </c>
      <c r="H40" s="1102"/>
      <c r="I40" s="1102"/>
      <c r="J40" s="1102"/>
      <c r="K40" s="254"/>
      <c r="L40" s="254"/>
      <c r="M40" s="254"/>
      <c r="N40" s="1100" t="s">
        <v>348</v>
      </c>
      <c r="O40" s="1100"/>
      <c r="P40" s="1100"/>
      <c r="Q40" s="1100"/>
      <c r="R40" s="360"/>
      <c r="S40" s="1099" t="s">
        <v>753</v>
      </c>
      <c r="T40" s="1099"/>
      <c r="U40" s="1080" t="s">
        <v>662</v>
      </c>
      <c r="V40" s="1080"/>
      <c r="W40" s="254"/>
    </row>
    <row r="41" spans="1:23" ht="9" customHeight="1">
      <c r="A41" s="353"/>
      <c r="B41" s="355"/>
      <c r="C41" s="355"/>
      <c r="D41" s="355"/>
      <c r="E41" s="355"/>
      <c r="F41" s="355"/>
      <c r="G41" s="358"/>
      <c r="H41" s="358"/>
      <c r="I41" s="358"/>
      <c r="J41" s="355"/>
      <c r="K41" s="353"/>
      <c r="L41" s="353"/>
      <c r="M41" s="353"/>
      <c r="N41" s="353"/>
      <c r="O41" s="353"/>
      <c r="P41" s="353"/>
      <c r="Q41" s="353"/>
      <c r="R41" s="353"/>
      <c r="S41" s="355"/>
      <c r="T41" s="355"/>
      <c r="U41" s="255"/>
      <c r="V41" s="254"/>
      <c r="W41" s="254"/>
    </row>
    <row r="42" spans="1:23" ht="20.100000000000001" customHeight="1">
      <c r="A42" s="353"/>
      <c r="B42" s="1100" t="s">
        <v>347</v>
      </c>
      <c r="C42" s="1100"/>
      <c r="D42" s="1100"/>
      <c r="E42" s="1100"/>
      <c r="F42" s="357"/>
      <c r="G42" s="1101">
        <f>'Pg. 10 Davis Bac-Sources &amp; Uses'!H15</f>
        <v>0</v>
      </c>
      <c r="H42" s="1101"/>
      <c r="I42" s="1101"/>
      <c r="J42" s="1101"/>
      <c r="K42" s="254"/>
      <c r="L42" s="355"/>
      <c r="M42" s="355"/>
      <c r="N42" s="1100" t="s">
        <v>349</v>
      </c>
      <c r="O42" s="1100"/>
      <c r="P42" s="1100"/>
      <c r="Q42" s="1100"/>
      <c r="R42" s="359"/>
      <c r="S42" s="1099" t="s">
        <v>753</v>
      </c>
      <c r="T42" s="1099"/>
      <c r="U42" s="1080" t="s">
        <v>662</v>
      </c>
      <c r="V42" s="1080"/>
      <c r="W42" s="254"/>
    </row>
    <row r="43" spans="1:23" s="54" customFormat="1" ht="13.15" customHeight="1">
      <c r="A43" s="154"/>
      <c r="B43" s="154"/>
      <c r="C43" s="154"/>
      <c r="D43" s="154"/>
      <c r="E43" s="154"/>
      <c r="F43" s="154"/>
      <c r="G43" s="154"/>
      <c r="H43" s="154"/>
      <c r="I43" s="154"/>
      <c r="J43" s="154"/>
      <c r="K43" s="154"/>
      <c r="L43" s="154"/>
      <c r="M43" s="154"/>
      <c r="N43" s="154"/>
      <c r="O43" s="154"/>
      <c r="P43" s="154"/>
      <c r="Q43" s="154"/>
      <c r="R43" s="154"/>
      <c r="S43" s="154"/>
      <c r="T43" s="154"/>
      <c r="U43" s="154"/>
      <c r="V43" s="154"/>
      <c r="W43" s="154"/>
    </row>
    <row r="44" spans="1:23" s="54" customFormat="1" ht="13.15" customHeight="1">
      <c r="A44" s="154"/>
      <c r="B44" s="154"/>
      <c r="C44" s="154"/>
      <c r="D44" s="154"/>
      <c r="E44" s="154"/>
      <c r="F44" s="154"/>
      <c r="G44" s="154"/>
      <c r="H44" s="154"/>
      <c r="I44" s="154"/>
      <c r="J44" s="154"/>
      <c r="K44" s="154"/>
      <c r="L44" s="154"/>
      <c r="M44" s="154"/>
      <c r="N44" s="154"/>
      <c r="O44" s="154"/>
      <c r="P44" s="154"/>
      <c r="Q44" s="154"/>
      <c r="R44" s="154"/>
      <c r="S44" s="154"/>
      <c r="T44" s="154"/>
      <c r="U44" s="154"/>
      <c r="V44" s="154"/>
      <c r="W44" s="154"/>
    </row>
    <row r="45" spans="1:23" s="54" customFormat="1" ht="13.15" customHeight="1">
      <c r="A45" s="154"/>
      <c r="B45" s="154"/>
      <c r="C45" s="154"/>
      <c r="D45" s="154"/>
      <c r="E45" s="154"/>
      <c r="F45" s="154"/>
      <c r="G45" s="154"/>
      <c r="H45" s="154"/>
      <c r="I45" s="154"/>
      <c r="J45" s="154"/>
      <c r="K45" s="154"/>
      <c r="L45" s="154"/>
      <c r="M45" s="154"/>
      <c r="N45" s="154"/>
      <c r="O45" s="154"/>
      <c r="P45" s="154"/>
      <c r="Q45" s="154"/>
      <c r="R45" s="154"/>
      <c r="S45" s="154"/>
      <c r="T45" s="154"/>
      <c r="U45" s="154"/>
      <c r="V45" s="154"/>
      <c r="W45" s="154"/>
    </row>
    <row r="46" spans="1:23" s="54" customFormat="1" ht="13.15" customHeight="1">
      <c r="A46" s="154"/>
      <c r="B46" s="154"/>
      <c r="C46" s="154"/>
      <c r="D46" s="154"/>
      <c r="E46" s="154"/>
      <c r="F46" s="154"/>
      <c r="G46" s="154"/>
      <c r="H46" s="154"/>
      <c r="I46" s="154"/>
      <c r="J46" s="154"/>
      <c r="K46" s="154"/>
      <c r="L46" s="154"/>
      <c r="M46" s="154"/>
      <c r="N46" s="154"/>
      <c r="O46" s="154"/>
      <c r="P46" s="154"/>
      <c r="Q46" s="154"/>
      <c r="R46" s="154"/>
      <c r="S46" s="154"/>
      <c r="T46" s="154"/>
      <c r="U46" s="154"/>
      <c r="V46" s="154"/>
      <c r="W46" s="154"/>
    </row>
    <row r="47" spans="1:23" s="54" customFormat="1" ht="13.15" customHeight="1">
      <c r="A47" s="154"/>
      <c r="B47" s="154"/>
      <c r="C47" s="154"/>
      <c r="D47" s="154"/>
      <c r="E47" s="154"/>
      <c r="F47" s="154"/>
      <c r="G47" s="154"/>
      <c r="H47" s="154"/>
      <c r="I47" s="154"/>
      <c r="J47" s="154"/>
      <c r="K47" s="154"/>
      <c r="L47" s="154"/>
      <c r="M47" s="154"/>
      <c r="N47" s="154"/>
      <c r="O47" s="154"/>
      <c r="P47" s="154"/>
      <c r="Q47" s="154"/>
      <c r="R47" s="154"/>
      <c r="S47" s="154"/>
      <c r="T47" s="154"/>
      <c r="U47" s="154"/>
      <c r="V47" s="154"/>
      <c r="W47" s="154"/>
    </row>
    <row r="48" spans="1:23" s="54" customFormat="1" ht="13.15" customHeight="1">
      <c r="A48" s="154"/>
      <c r="B48" s="154"/>
      <c r="C48" s="154"/>
      <c r="D48" s="154"/>
      <c r="E48" s="154"/>
      <c r="F48" s="154"/>
      <c r="G48" s="154"/>
      <c r="H48" s="154"/>
      <c r="I48" s="154"/>
      <c r="J48" s="154"/>
      <c r="K48" s="154"/>
      <c r="L48" s="154"/>
      <c r="M48" s="154"/>
      <c r="N48" s="154"/>
      <c r="O48" s="154"/>
      <c r="P48" s="154"/>
      <c r="Q48" s="154"/>
      <c r="R48" s="154"/>
      <c r="S48" s="154"/>
      <c r="T48" s="154"/>
      <c r="U48" s="154"/>
      <c r="V48" s="154"/>
      <c r="W48" s="154"/>
    </row>
    <row r="49" spans="1:23" s="54" customFormat="1" ht="13.15" customHeight="1">
      <c r="A49" s="154"/>
      <c r="B49" s="154"/>
      <c r="C49" s="154"/>
      <c r="D49" s="154"/>
      <c r="E49" s="154"/>
      <c r="F49" s="154"/>
      <c r="G49" s="154"/>
      <c r="H49" s="154"/>
      <c r="I49" s="154"/>
      <c r="J49" s="154"/>
      <c r="K49" s="154"/>
      <c r="L49" s="154"/>
      <c r="M49" s="154"/>
      <c r="N49" s="154"/>
      <c r="O49" s="154"/>
      <c r="P49" s="154"/>
      <c r="Q49" s="154"/>
      <c r="R49" s="154"/>
      <c r="S49" s="154"/>
      <c r="T49" s="154"/>
      <c r="U49" s="154"/>
      <c r="V49" s="154"/>
      <c r="W49" s="154"/>
    </row>
    <row r="50" spans="1:23" ht="13.15" customHeight="1">
      <c r="A50" s="154"/>
      <c r="B50" s="154"/>
      <c r="C50" s="154"/>
      <c r="D50" s="154"/>
      <c r="E50" s="154"/>
      <c r="F50" s="154"/>
      <c r="G50" s="154"/>
      <c r="H50" s="154"/>
      <c r="I50" s="154"/>
      <c r="J50" s="154"/>
      <c r="K50" s="154"/>
      <c r="L50" s="154"/>
      <c r="M50" s="154"/>
      <c r="N50" s="154"/>
      <c r="O50" s="154"/>
      <c r="P50" s="154"/>
      <c r="Q50" s="154"/>
      <c r="R50" s="154"/>
      <c r="S50" s="154"/>
      <c r="T50" s="154"/>
      <c r="U50" s="154"/>
      <c r="V50" s="154"/>
      <c r="W50" s="154"/>
    </row>
    <row r="51" spans="1:23" s="54" customFormat="1" ht="13.15" customHeight="1">
      <c r="A51" s="153"/>
      <c r="B51" s="153"/>
      <c r="C51" s="153"/>
      <c r="D51" s="153"/>
      <c r="E51" s="153"/>
      <c r="F51" s="153"/>
      <c r="G51" s="153"/>
      <c r="H51" s="153"/>
      <c r="I51" s="153"/>
      <c r="J51" s="153"/>
      <c r="K51" s="153"/>
      <c r="L51" s="153"/>
      <c r="M51" s="153"/>
      <c r="N51" s="153"/>
      <c r="O51" s="153"/>
      <c r="P51" s="153"/>
      <c r="Q51" s="153"/>
      <c r="R51" s="153"/>
      <c r="S51" s="153"/>
      <c r="T51" s="153"/>
      <c r="U51" s="153"/>
      <c r="V51" s="153"/>
      <c r="W51" s="153"/>
    </row>
    <row r="52" spans="1:23" ht="13.15" customHeight="1"/>
    <row r="53" spans="1:23" ht="13.15" customHeight="1"/>
    <row r="54" spans="1:23" ht="13.15" customHeight="1"/>
    <row r="55" spans="1:23" ht="13.15" customHeight="1"/>
    <row r="56" spans="1:23" ht="13.15" customHeight="1"/>
    <row r="57" spans="1:23" ht="13.15" customHeight="1">
      <c r="B57" s="215"/>
      <c r="C57" s="215"/>
      <c r="D57" s="215"/>
      <c r="E57" s="215"/>
      <c r="F57" s="215"/>
      <c r="G57" s="215"/>
      <c r="H57" s="215"/>
      <c r="I57" s="215"/>
      <c r="J57" s="215"/>
      <c r="K57" s="215"/>
      <c r="L57" s="215"/>
      <c r="M57" s="215"/>
      <c r="N57" s="215"/>
      <c r="O57" s="215"/>
      <c r="P57" s="215"/>
      <c r="Q57" s="215"/>
      <c r="R57" s="215"/>
      <c r="S57" s="215"/>
      <c r="T57" s="215"/>
      <c r="U57" s="215"/>
      <c r="V57" s="215"/>
    </row>
    <row r="58" spans="1:23" ht="13.15" customHeight="1">
      <c r="B58" s="215"/>
      <c r="C58" s="215"/>
      <c r="D58" s="215"/>
      <c r="E58" s="215"/>
      <c r="F58" s="215"/>
      <c r="G58" s="215"/>
      <c r="H58" s="215"/>
      <c r="I58" s="215"/>
      <c r="J58" s="215"/>
      <c r="K58" s="215"/>
      <c r="L58" s="215"/>
      <c r="M58" s="215"/>
      <c r="N58" s="215"/>
      <c r="O58" s="215"/>
      <c r="P58" s="215"/>
      <c r="Q58" s="215"/>
      <c r="R58" s="215"/>
      <c r="S58" s="215"/>
      <c r="T58" s="215"/>
      <c r="U58" s="215"/>
      <c r="V58" s="215"/>
    </row>
    <row r="59" spans="1:23" ht="13.15" customHeight="1">
      <c r="B59" s="215"/>
      <c r="C59" s="215"/>
      <c r="D59" s="215"/>
      <c r="E59" s="215"/>
      <c r="F59" s="215"/>
      <c r="G59" s="215"/>
      <c r="H59" s="215"/>
      <c r="I59" s="215"/>
      <c r="J59" s="215"/>
      <c r="K59" s="215"/>
      <c r="L59" s="215"/>
      <c r="M59" s="215"/>
      <c r="N59" s="215"/>
      <c r="O59" s="215"/>
      <c r="P59" s="215"/>
      <c r="Q59" s="215"/>
      <c r="R59" s="215"/>
      <c r="S59" s="215"/>
      <c r="T59" s="215"/>
      <c r="U59" s="215"/>
      <c r="V59" s="215"/>
    </row>
    <row r="60" spans="1:23" ht="13.15" customHeight="1">
      <c r="B60" s="215"/>
      <c r="C60" s="215"/>
      <c r="D60" s="215"/>
      <c r="E60" s="215"/>
      <c r="F60" s="215"/>
      <c r="G60" s="215"/>
      <c r="H60" s="215"/>
      <c r="I60" s="215"/>
      <c r="J60" s="215"/>
      <c r="K60" s="215"/>
      <c r="L60" s="215"/>
      <c r="M60" s="215"/>
      <c r="N60" s="215"/>
      <c r="O60" s="215"/>
      <c r="P60" s="215"/>
      <c r="Q60" s="215"/>
      <c r="R60" s="215"/>
      <c r="S60" s="215"/>
      <c r="T60" s="215"/>
      <c r="U60" s="215"/>
      <c r="V60" s="215"/>
    </row>
    <row r="61" spans="1:23" ht="13.15" customHeight="1">
      <c r="B61" s="215"/>
      <c r="C61" s="215"/>
      <c r="D61" s="215"/>
      <c r="E61" s="215"/>
      <c r="F61" s="215"/>
      <c r="G61" s="215"/>
      <c r="H61" s="215"/>
      <c r="I61" s="215"/>
      <c r="J61" s="215"/>
      <c r="K61" s="215"/>
      <c r="L61" s="215"/>
      <c r="M61" s="215"/>
      <c r="N61" s="215"/>
      <c r="O61" s="215"/>
      <c r="P61" s="215"/>
      <c r="Q61" s="215"/>
      <c r="R61" s="215"/>
      <c r="S61" s="215"/>
      <c r="T61" s="215"/>
      <c r="U61" s="215"/>
      <c r="V61" s="215"/>
    </row>
    <row r="62" spans="1:23" ht="13.15" customHeight="1">
      <c r="B62" s="215"/>
      <c r="C62" s="215"/>
      <c r="D62" s="215"/>
      <c r="E62" s="215"/>
      <c r="F62" s="215"/>
      <c r="G62" s="215"/>
      <c r="H62" s="215"/>
      <c r="I62" s="215"/>
      <c r="J62" s="215"/>
      <c r="K62" s="215"/>
      <c r="L62" s="215"/>
      <c r="M62" s="215"/>
      <c r="N62" s="215"/>
      <c r="O62" s="215"/>
      <c r="P62" s="215"/>
      <c r="Q62" s="215"/>
      <c r="R62" s="215"/>
      <c r="S62" s="215"/>
      <c r="T62" s="215"/>
      <c r="U62" s="215"/>
      <c r="V62" s="215"/>
    </row>
    <row r="63" spans="1:23" ht="13.15" customHeight="1">
      <c r="B63" s="215"/>
      <c r="C63" s="215"/>
      <c r="D63" s="215"/>
      <c r="E63" s="215"/>
      <c r="F63" s="215"/>
      <c r="G63" s="215"/>
      <c r="H63" s="215"/>
      <c r="I63" s="215"/>
      <c r="J63" s="215"/>
      <c r="K63" s="215"/>
      <c r="L63" s="215"/>
      <c r="M63" s="215"/>
      <c r="N63" s="215"/>
      <c r="O63" s="215"/>
      <c r="P63" s="215"/>
      <c r="Q63" s="215"/>
      <c r="R63" s="215"/>
      <c r="S63" s="215"/>
      <c r="T63" s="215"/>
      <c r="U63" s="215"/>
      <c r="V63" s="215"/>
    </row>
    <row r="64" spans="1:23" ht="13.15" customHeight="1">
      <c r="B64" s="215"/>
      <c r="C64" s="215"/>
      <c r="D64" s="215"/>
      <c r="E64" s="215"/>
      <c r="F64" s="215"/>
      <c r="G64" s="215"/>
      <c r="H64" s="215"/>
      <c r="I64" s="215"/>
      <c r="J64" s="215"/>
      <c r="K64" s="215"/>
      <c r="L64" s="215"/>
      <c r="M64" s="215"/>
      <c r="N64" s="215"/>
      <c r="O64" s="215"/>
      <c r="P64" s="215"/>
      <c r="Q64" s="215"/>
      <c r="R64" s="215"/>
      <c r="S64" s="215"/>
      <c r="T64" s="215"/>
      <c r="U64" s="215"/>
      <c r="V64" s="215"/>
    </row>
    <row r="65" s="215" customFormat="1"/>
    <row r="66" s="215" customFormat="1"/>
    <row r="67" s="215" customFormat="1"/>
  </sheetData>
  <sheetProtection algorithmName="SHA-512" hashValue="M7Hds/BEhwy2p4J1idzx2R7aQkxfuXWOeMxk3nLa0isswETfbaFWY/FUj1dD1yO+HxzamnbAgZTXHDCT2/qYDw==" saltValue="g+qO+xj+8aLrO8vCzdxvXw==" spinCount="100000" sheet="1" selectLockedCells="1"/>
  <dataConsolidate link="1"/>
  <mergeCells count="54">
    <mergeCell ref="U14:V14"/>
    <mergeCell ref="U13:V13"/>
    <mergeCell ref="G13:H13"/>
    <mergeCell ref="B11:W11"/>
    <mergeCell ref="B1:W1"/>
    <mergeCell ref="B3:E3"/>
    <mergeCell ref="B5:E5"/>
    <mergeCell ref="B7:E7"/>
    <mergeCell ref="B9:E9"/>
    <mergeCell ref="L9:S9"/>
    <mergeCell ref="L7:S7"/>
    <mergeCell ref="L5:S5"/>
    <mergeCell ref="M14:R14"/>
    <mergeCell ref="M13:R13"/>
    <mergeCell ref="B13:E13"/>
    <mergeCell ref="L3:S3"/>
    <mergeCell ref="B22:W22"/>
    <mergeCell ref="B16:W16"/>
    <mergeCell ref="B32:W32"/>
    <mergeCell ref="B38:W38"/>
    <mergeCell ref="B20:E20"/>
    <mergeCell ref="B18:E18"/>
    <mergeCell ref="I18:L18"/>
    <mergeCell ref="B19:E19"/>
    <mergeCell ref="G20:V20"/>
    <mergeCell ref="P18:T18"/>
    <mergeCell ref="B24:E24"/>
    <mergeCell ref="B26:E26"/>
    <mergeCell ref="B28:E28"/>
    <mergeCell ref="B30:E30"/>
    <mergeCell ref="N26:S26"/>
    <mergeCell ref="N24:S24"/>
    <mergeCell ref="U26:V26"/>
    <mergeCell ref="U24:V24"/>
    <mergeCell ref="B34:E34"/>
    <mergeCell ref="B36:E36"/>
    <mergeCell ref="B42:E42"/>
    <mergeCell ref="B40:E40"/>
    <mergeCell ref="G42:J42"/>
    <mergeCell ref="G40:J40"/>
    <mergeCell ref="G36:J36"/>
    <mergeCell ref="G34:J34"/>
    <mergeCell ref="N42:Q42"/>
    <mergeCell ref="N40:Q40"/>
    <mergeCell ref="N36:Q36"/>
    <mergeCell ref="N34:Q34"/>
    <mergeCell ref="U42:V42"/>
    <mergeCell ref="U40:V40"/>
    <mergeCell ref="U36:V36"/>
    <mergeCell ref="U34:V34"/>
    <mergeCell ref="S42:T42"/>
    <mergeCell ref="S40:T40"/>
    <mergeCell ref="S36:T36"/>
    <mergeCell ref="S34:T34"/>
  </mergeCells>
  <phoneticPr fontId="0" type="noConversion"/>
  <printOptions horizontalCentered="1"/>
  <pageMargins left="0.75" right="0.75" top="0.75" bottom="0.75" header="0" footer="0.5"/>
  <pageSetup firstPageNumber="22" orientation="portrait" verticalDpi="300" r:id="rId1"/>
  <headerFooter>
    <oddHeader xml:space="preserve">&amp;R
</oddHeader>
    <oddFooter>&amp;L&amp;"Arial Narrow,Bold"HOME - HTF&amp;C&amp;"Arial Narrow,Bold"Page 14 of 30&amp;R&amp;"Arial Narrow,Bold" Updated 2020</oddFooter>
  </headerFooter>
  <ignoredErrors>
    <ignoredError sqref="A1" numberStoredAsText="1"/>
    <ignoredError sqref="S40:T42 S34:T36" numberStoredAsText="1" unlockedFormula="1"/>
    <ignoredError sqref="B37:W39 B35:R36 U34:W36 B41:R42 U40:W42 B34:F34 H34:R34 B40:F40 H40:R4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5330" r:id="rId4" name="Check Box 34">
              <controlPr defaultSize="0" autoFill="0" autoLine="0" autoPict="0">
                <anchor moveWithCells="1">
                  <from>
                    <xdr:col>5</xdr:col>
                    <xdr:colOff>247650</xdr:colOff>
                    <xdr:row>1</xdr:row>
                    <xdr:rowOff>247650</xdr:rowOff>
                  </from>
                  <to>
                    <xdr:col>7</xdr:col>
                    <xdr:colOff>0</xdr:colOff>
                    <xdr:row>3</xdr:row>
                    <xdr:rowOff>0</xdr:rowOff>
                  </to>
                </anchor>
              </controlPr>
            </control>
          </mc:Choice>
        </mc:AlternateContent>
        <mc:AlternateContent xmlns:mc="http://schemas.openxmlformats.org/markup-compatibility/2006">
          <mc:Choice Requires="x14">
            <control shapeId="55336" r:id="rId5" name="Check Box 40">
              <controlPr defaultSize="0" autoFill="0" autoLine="0" autoPict="0">
                <anchor moveWithCells="1">
                  <from>
                    <xdr:col>6</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55337" r:id="rId6" name="Check Box 41">
              <controlPr defaultSize="0" autoFill="0" autoLine="0" autoPict="0">
                <anchor moveWithCells="1">
                  <from>
                    <xdr:col>6</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55338" r:id="rId7" name="Check Box 42">
              <controlPr defaultSize="0" autoFill="0" autoLine="0" autoPict="0">
                <anchor moveWithCells="1">
                  <from>
                    <xdr:col>6</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55339" r:id="rId8" name="Check Box 43">
              <controlPr defaultSize="0" autoFill="0" autoLine="0" autoPict="0">
                <anchor moveWithCells="1">
                  <from>
                    <xdr:col>21</xdr:col>
                    <xdr:colOff>0</xdr:colOff>
                    <xdr:row>2</xdr:row>
                    <xdr:rowOff>0</xdr:rowOff>
                  </from>
                  <to>
                    <xdr:col>22</xdr:col>
                    <xdr:colOff>0</xdr:colOff>
                    <xdr:row>3</xdr:row>
                    <xdr:rowOff>0</xdr:rowOff>
                  </to>
                </anchor>
              </controlPr>
            </control>
          </mc:Choice>
        </mc:AlternateContent>
        <mc:AlternateContent xmlns:mc="http://schemas.openxmlformats.org/markup-compatibility/2006">
          <mc:Choice Requires="x14">
            <control shapeId="55340" r:id="rId9" name="Check Box 44">
              <controlPr defaultSize="0" autoFill="0" autoLine="0" autoPict="0">
                <anchor moveWithCells="1">
                  <from>
                    <xdr:col>21</xdr:col>
                    <xdr:colOff>0</xdr:colOff>
                    <xdr:row>4</xdr:row>
                    <xdr:rowOff>0</xdr:rowOff>
                  </from>
                  <to>
                    <xdr:col>22</xdr:col>
                    <xdr:colOff>0</xdr:colOff>
                    <xdr:row>5</xdr:row>
                    <xdr:rowOff>0</xdr:rowOff>
                  </to>
                </anchor>
              </controlPr>
            </control>
          </mc:Choice>
        </mc:AlternateContent>
        <mc:AlternateContent xmlns:mc="http://schemas.openxmlformats.org/markup-compatibility/2006">
          <mc:Choice Requires="x14">
            <control shapeId="55341" r:id="rId10" name="Check Box 45">
              <controlPr defaultSize="0" autoFill="0" autoLine="0" autoPict="0">
                <anchor moveWithCells="1">
                  <from>
                    <xdr:col>21</xdr:col>
                    <xdr:colOff>0</xdr:colOff>
                    <xdr:row>6</xdr:row>
                    <xdr:rowOff>0</xdr:rowOff>
                  </from>
                  <to>
                    <xdr:col>22</xdr:col>
                    <xdr:colOff>0</xdr:colOff>
                    <xdr:row>7</xdr:row>
                    <xdr:rowOff>0</xdr:rowOff>
                  </to>
                </anchor>
              </controlPr>
            </control>
          </mc:Choice>
        </mc:AlternateContent>
        <mc:AlternateContent xmlns:mc="http://schemas.openxmlformats.org/markup-compatibility/2006">
          <mc:Choice Requires="x14">
            <control shapeId="55342" r:id="rId11" name="Check Box 46">
              <controlPr defaultSize="0" autoFill="0" autoLine="0" autoPict="0">
                <anchor moveWithCells="1">
                  <from>
                    <xdr:col>21</xdr:col>
                    <xdr:colOff>0</xdr:colOff>
                    <xdr:row>8</xdr:row>
                    <xdr:rowOff>0</xdr:rowOff>
                  </from>
                  <to>
                    <xdr:col>22</xdr:col>
                    <xdr:colOff>0</xdr:colOff>
                    <xdr:row>9</xdr:row>
                    <xdr:rowOff>0</xdr:rowOff>
                  </to>
                </anchor>
              </controlPr>
            </control>
          </mc:Choice>
        </mc:AlternateContent>
        <mc:AlternateContent xmlns:mc="http://schemas.openxmlformats.org/markup-compatibility/2006">
          <mc:Choice Requires="x14">
            <control shapeId="55343" r:id="rId12" name="Check Box 47">
              <controlPr defaultSize="0" autoFill="0" autoLine="0" autoPict="0">
                <anchor moveWithCells="1">
                  <from>
                    <xdr:col>21</xdr:col>
                    <xdr:colOff>0</xdr:colOff>
                    <xdr:row>17</xdr:row>
                    <xdr:rowOff>0</xdr:rowOff>
                  </from>
                  <to>
                    <xdr:col>22</xdr:col>
                    <xdr:colOff>0</xdr:colOff>
                    <xdr:row>18</xdr:row>
                    <xdr:rowOff>0</xdr:rowOff>
                  </to>
                </anchor>
              </controlPr>
            </control>
          </mc:Choice>
        </mc:AlternateContent>
        <mc:AlternateContent xmlns:mc="http://schemas.openxmlformats.org/markup-compatibility/2006">
          <mc:Choice Requires="x14">
            <control shapeId="55344" r:id="rId13" name="Check Box 48">
              <controlPr defaultSize="0" autoFill="0" autoLine="0" autoPict="0">
                <anchor moveWithCells="1">
                  <from>
                    <xdr:col>13</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55345" r:id="rId14" name="Check Box 49">
              <controlPr defaultSize="0" autoFill="0" autoLine="0" autoPict="0">
                <anchor moveWithCells="1">
                  <from>
                    <xdr:col>6</xdr:col>
                    <xdr:colOff>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55346" r:id="rId15" name="Check Box 50">
              <controlPr defaultSize="0" autoFill="0" autoLine="0" autoPict="0">
                <anchor mov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55347" r:id="rId16" name="Check Box 51">
              <controlPr defaultSize="0" autoFill="0" autoLine="0" autoPict="0">
                <anchor mov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55348" r:id="rId17" name="Check Box 52">
              <controlPr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55349" r:id="rId18" name="Check Box 53">
              <controlPr defaultSize="0" autoFill="0" autoLine="0" autoPict="0">
                <anchor moveWithCells="1">
                  <from>
                    <xdr:col>6</xdr:col>
                    <xdr:colOff>0</xdr:colOff>
                    <xdr:row>29</xdr:row>
                    <xdr:rowOff>0</xdr:rowOff>
                  </from>
                  <to>
                    <xdr:col>7</xdr:col>
                    <xdr:colOff>0</xdr:colOff>
                    <xdr:row>30</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tabColor theme="4" tint="0.79998168889431442"/>
    <pageSetUpPr fitToPage="1"/>
  </sheetPr>
  <dimension ref="A1:AK46"/>
  <sheetViews>
    <sheetView showGridLines="0" showRowColHeaders="0" zoomScaleNormal="100" workbookViewId="0">
      <selection activeCell="K9" sqref="K9:X9"/>
    </sheetView>
  </sheetViews>
  <sheetFormatPr defaultColWidth="10.42578125" defaultRowHeight="12.75"/>
  <cols>
    <col min="1" max="1" width="3.28515625" style="253" customWidth="1"/>
    <col min="2" max="8" width="4.28515625" style="200" customWidth="1"/>
    <col min="9" max="9" width="12.42578125" style="200" customWidth="1"/>
    <col min="10" max="10" width="1.28515625" style="200" customWidth="1"/>
    <col min="11" max="12" width="4.28515625" style="200" customWidth="1"/>
    <col min="13" max="13" width="2.7109375" style="200" customWidth="1"/>
    <col min="14" max="17" width="4.28515625" style="200" customWidth="1"/>
    <col min="18" max="21" width="4.28515625" style="227" customWidth="1"/>
    <col min="22" max="22" width="1.28515625" style="227" customWidth="1"/>
    <col min="23" max="23" width="2.28515625" style="227" customWidth="1"/>
    <col min="24" max="24" width="2.7109375" style="227" customWidth="1"/>
    <col min="25" max="239" width="9.7109375" style="229" customWidth="1"/>
    <col min="240" max="16384" width="10.42578125" style="229"/>
  </cols>
  <sheetData>
    <row r="1" spans="1:37" ht="15" customHeight="1">
      <c r="A1" s="723" t="s">
        <v>199</v>
      </c>
      <c r="B1" s="1081" t="s">
        <v>601</v>
      </c>
      <c r="C1" s="1081"/>
      <c r="D1" s="1081"/>
      <c r="E1" s="1081"/>
      <c r="F1" s="1081"/>
      <c r="G1" s="1081"/>
      <c r="H1" s="1081"/>
      <c r="I1" s="1081"/>
      <c r="J1" s="547"/>
      <c r="K1" s="547"/>
      <c r="L1" s="547"/>
      <c r="M1" s="547"/>
      <c r="N1" s="547"/>
      <c r="O1" s="547"/>
      <c r="P1" s="547"/>
      <c r="Q1" s="547"/>
      <c r="R1" s="370"/>
    </row>
    <row r="2" spans="1:37" ht="12.2" customHeight="1">
      <c r="A2" s="548"/>
      <c r="B2" s="354"/>
      <c r="C2" s="354"/>
      <c r="D2" s="354"/>
      <c r="E2" s="354"/>
      <c r="F2" s="354"/>
      <c r="G2" s="354"/>
      <c r="H2" s="354"/>
      <c r="I2" s="354"/>
      <c r="J2" s="547"/>
      <c r="K2" s="547"/>
      <c r="L2" s="547"/>
      <c r="M2" s="547"/>
      <c r="N2" s="547"/>
      <c r="O2" s="547"/>
      <c r="P2" s="547"/>
      <c r="Q2" s="547"/>
      <c r="R2" s="370"/>
      <c r="S2" s="195"/>
      <c r="T2" s="361"/>
    </row>
    <row r="3" spans="1:37" ht="15" customHeight="1">
      <c r="A3" s="492"/>
      <c r="B3" s="1108" t="s">
        <v>712</v>
      </c>
      <c r="C3" s="1108"/>
      <c r="D3" s="1108"/>
      <c r="E3" s="1108"/>
      <c r="F3" s="1108"/>
      <c r="G3" s="1108"/>
      <c r="H3" s="1108"/>
      <c r="I3" s="1108"/>
      <c r="J3" s="1108"/>
      <c r="K3" s="1108"/>
      <c r="L3" s="1108"/>
      <c r="M3" s="371"/>
      <c r="N3" s="498"/>
      <c r="O3" s="490"/>
      <c r="P3" s="1111" t="s">
        <v>668</v>
      </c>
      <c r="Q3" s="1111"/>
      <c r="R3" s="1111"/>
      <c r="S3" s="1111"/>
      <c r="T3" s="1111"/>
      <c r="U3" s="1111"/>
      <c r="V3" s="1111"/>
      <c r="W3" s="356"/>
      <c r="X3" s="362"/>
    </row>
    <row r="4" spans="1:37" ht="12" customHeight="1">
      <c r="A4" s="492"/>
      <c r="B4" s="497"/>
      <c r="C4" s="497"/>
      <c r="D4" s="497"/>
      <c r="E4" s="497"/>
      <c r="F4" s="497"/>
      <c r="G4" s="497"/>
      <c r="H4" s="497"/>
      <c r="I4" s="497"/>
      <c r="J4" s="497"/>
      <c r="K4" s="497"/>
      <c r="L4" s="497"/>
      <c r="M4" s="490"/>
      <c r="N4" s="490"/>
      <c r="O4" s="490"/>
      <c r="P4" s="490"/>
      <c r="Q4" s="490"/>
      <c r="R4" s="255"/>
      <c r="S4" s="200"/>
      <c r="T4" s="226"/>
      <c r="U4" s="200"/>
      <c r="V4" s="200"/>
    </row>
    <row r="5" spans="1:37" ht="15" customHeight="1">
      <c r="A5" s="492"/>
      <c r="B5" s="1108" t="s">
        <v>665</v>
      </c>
      <c r="C5" s="1108"/>
      <c r="D5" s="1108"/>
      <c r="E5" s="1108"/>
      <c r="F5" s="1108"/>
      <c r="G5" s="1108"/>
      <c r="H5" s="1108"/>
      <c r="I5" s="1108"/>
      <c r="J5" s="1108"/>
      <c r="K5" s="1108"/>
      <c r="L5" s="1108"/>
      <c r="M5" s="362"/>
      <c r="N5" s="254"/>
      <c r="O5" s="489"/>
      <c r="P5" s="1111" t="s">
        <v>669</v>
      </c>
      <c r="Q5" s="1111"/>
      <c r="R5" s="1111"/>
      <c r="S5" s="1111"/>
      <c r="T5" s="1111"/>
      <c r="U5" s="1111"/>
      <c r="V5" s="1111"/>
      <c r="X5" s="362"/>
    </row>
    <row r="6" spans="1:37" ht="12" customHeight="1">
      <c r="B6" s="356"/>
      <c r="C6" s="255"/>
      <c r="D6" s="356"/>
      <c r="E6" s="356"/>
      <c r="F6" s="356"/>
      <c r="G6" s="356"/>
      <c r="H6" s="356"/>
      <c r="I6" s="356"/>
      <c r="J6" s="255"/>
      <c r="K6" s="255"/>
      <c r="L6" s="255"/>
      <c r="M6" s="255"/>
      <c r="N6" s="255"/>
      <c r="O6" s="255"/>
      <c r="P6" s="255"/>
      <c r="Q6" s="255"/>
      <c r="R6" s="255"/>
      <c r="S6" s="200"/>
      <c r="T6" s="200"/>
      <c r="U6" s="200"/>
      <c r="V6" s="200"/>
    </row>
    <row r="7" spans="1:37" ht="15" customHeight="1">
      <c r="B7" s="1111" t="s">
        <v>666</v>
      </c>
      <c r="C7" s="1111"/>
      <c r="D7" s="1111"/>
      <c r="E7" s="1111"/>
      <c r="F7" s="1111"/>
      <c r="G7" s="1111"/>
      <c r="H7" s="1111"/>
      <c r="I7" s="1111"/>
      <c r="J7" s="1111"/>
      <c r="K7" s="1111"/>
      <c r="L7" s="1111"/>
      <c r="M7" s="374"/>
      <c r="N7" s="355"/>
      <c r="O7" s="255"/>
      <c r="P7" s="1111" t="s">
        <v>667</v>
      </c>
      <c r="Q7" s="1111"/>
      <c r="R7" s="1111"/>
      <c r="S7" s="1111"/>
      <c r="T7" s="1111"/>
      <c r="U7" s="1111"/>
      <c r="V7" s="1111"/>
      <c r="X7" s="362"/>
    </row>
    <row r="8" spans="1:37" ht="12" customHeight="1">
      <c r="B8" s="356"/>
      <c r="C8" s="356"/>
      <c r="D8" s="356"/>
      <c r="E8" s="356"/>
      <c r="F8" s="356"/>
      <c r="G8" s="356"/>
      <c r="H8" s="356"/>
      <c r="I8" s="356"/>
      <c r="J8" s="356"/>
      <c r="K8" s="356"/>
      <c r="L8" s="356"/>
      <c r="M8" s="255"/>
      <c r="N8" s="255"/>
      <c r="O8" s="255"/>
      <c r="P8" s="255"/>
      <c r="Q8" s="254"/>
      <c r="R8" s="254"/>
    </row>
    <row r="9" spans="1:37" ht="15" customHeight="1">
      <c r="B9" s="1111" t="s">
        <v>670</v>
      </c>
      <c r="C9" s="1111"/>
      <c r="D9" s="1111"/>
      <c r="E9" s="1111"/>
      <c r="F9" s="1111"/>
      <c r="G9" s="1111"/>
      <c r="H9" s="1111"/>
      <c r="I9" s="1111"/>
      <c r="J9" s="1111"/>
      <c r="K9" s="1076"/>
      <c r="L9" s="1076"/>
      <c r="M9" s="1076"/>
      <c r="N9" s="1076"/>
      <c r="O9" s="1076"/>
      <c r="P9" s="1076"/>
      <c r="Q9" s="1076"/>
      <c r="R9" s="1076"/>
      <c r="S9" s="1076"/>
      <c r="T9" s="1076"/>
      <c r="U9" s="1076"/>
      <c r="V9" s="1076"/>
      <c r="W9" s="1076"/>
      <c r="X9" s="1076"/>
    </row>
    <row r="10" spans="1:37" ht="15" customHeight="1">
      <c r="B10" s="226"/>
      <c r="C10" s="195"/>
      <c r="D10" s="195"/>
      <c r="M10" s="195"/>
      <c r="N10" s="195"/>
      <c r="T10" s="173"/>
      <c r="U10" s="173"/>
      <c r="V10" s="226"/>
    </row>
    <row r="11" spans="1:37" ht="15" customHeight="1">
      <c r="B11" s="862" t="s">
        <v>290</v>
      </c>
      <c r="C11" s="862"/>
      <c r="D11" s="862"/>
      <c r="E11" s="862"/>
      <c r="F11" s="862"/>
      <c r="G11" s="862"/>
      <c r="H11" s="862"/>
      <c r="I11" s="862"/>
      <c r="J11" s="375"/>
      <c r="K11" s="1112"/>
      <c r="L11" s="1113"/>
      <c r="M11" s="229"/>
      <c r="N11" s="862" t="s">
        <v>602</v>
      </c>
      <c r="O11" s="862"/>
      <c r="P11" s="862"/>
      <c r="Q11" s="862"/>
      <c r="R11" s="862"/>
      <c r="S11" s="862"/>
      <c r="T11" s="862"/>
      <c r="U11" s="862"/>
      <c r="V11" s="254"/>
      <c r="W11" s="1109"/>
      <c r="X11" s="1109"/>
      <c r="AC11" s="1110"/>
      <c r="AD11" s="1110"/>
      <c r="AE11" s="1110"/>
      <c r="AF11" s="1110"/>
      <c r="AG11" s="1110"/>
      <c r="AH11" s="1110"/>
      <c r="AI11" s="1110"/>
      <c r="AJ11" s="1110"/>
      <c r="AK11" s="1110"/>
    </row>
    <row r="12" spans="1:37" ht="15" customHeight="1">
      <c r="B12" s="862" t="s">
        <v>477</v>
      </c>
      <c r="C12" s="862"/>
      <c r="D12" s="862"/>
      <c r="E12" s="862"/>
      <c r="F12" s="862"/>
      <c r="G12" s="862"/>
      <c r="H12" s="862"/>
      <c r="I12" s="862"/>
      <c r="J12" s="375"/>
      <c r="K12" s="1114"/>
      <c r="L12" s="1115"/>
      <c r="M12" s="229"/>
      <c r="N12" s="862" t="s">
        <v>289</v>
      </c>
      <c r="O12" s="862"/>
      <c r="P12" s="862"/>
      <c r="Q12" s="862"/>
      <c r="R12" s="862"/>
      <c r="S12" s="862"/>
      <c r="T12" s="862"/>
      <c r="U12" s="862"/>
      <c r="V12" s="226"/>
      <c r="W12" s="1109"/>
      <c r="X12" s="1109"/>
      <c r="AC12" s="1110"/>
      <c r="AD12" s="1110"/>
      <c r="AE12" s="1110"/>
      <c r="AF12" s="1110"/>
      <c r="AG12" s="1110"/>
      <c r="AH12" s="1110"/>
      <c r="AI12" s="1110"/>
      <c r="AJ12" s="1110"/>
      <c r="AK12" s="1110"/>
    </row>
    <row r="13" spans="1:37" s="227" customFormat="1" ht="15" customHeight="1">
      <c r="A13" s="353"/>
      <c r="B13" s="979" t="s">
        <v>291</v>
      </c>
      <c r="C13" s="979"/>
      <c r="D13" s="979"/>
      <c r="E13" s="979"/>
      <c r="F13" s="979"/>
      <c r="G13" s="979"/>
      <c r="H13" s="979"/>
      <c r="I13" s="979"/>
      <c r="J13" s="979"/>
      <c r="K13" s="979"/>
      <c r="L13" s="979"/>
      <c r="M13" s="979"/>
      <c r="N13" s="979"/>
      <c r="O13" s="979"/>
      <c r="P13" s="979"/>
      <c r="Q13" s="979"/>
      <c r="R13" s="979"/>
      <c r="S13" s="979"/>
      <c r="T13" s="979"/>
      <c r="U13" s="979"/>
      <c r="V13" s="979"/>
      <c r="W13" s="979"/>
      <c r="X13" s="979"/>
    </row>
    <row r="14" spans="1:37" s="227" customFormat="1" ht="12.2" customHeight="1">
      <c r="A14" s="353"/>
      <c r="B14" s="315"/>
      <c r="C14" s="315"/>
      <c r="D14" s="315"/>
      <c r="E14" s="315"/>
      <c r="F14" s="315"/>
      <c r="G14" s="315"/>
      <c r="H14" s="315"/>
      <c r="I14" s="315"/>
      <c r="J14" s="315"/>
      <c r="K14" s="315"/>
      <c r="L14" s="315"/>
      <c r="M14" s="315"/>
      <c r="N14" s="315"/>
      <c r="O14" s="315"/>
      <c r="P14" s="315"/>
      <c r="Q14" s="315"/>
    </row>
    <row r="15" spans="1:37" s="227" customFormat="1" ht="15" customHeight="1">
      <c r="A15" s="353"/>
      <c r="B15" s="865" t="s">
        <v>708</v>
      </c>
      <c r="C15" s="865"/>
      <c r="D15" s="865"/>
      <c r="E15" s="865"/>
      <c r="F15" s="865"/>
      <c r="G15" s="865"/>
      <c r="H15" s="865"/>
      <c r="I15" s="865"/>
      <c r="J15" s="865"/>
      <c r="K15" s="865"/>
      <c r="L15" s="865"/>
      <c r="M15" s="865"/>
      <c r="N15" s="865"/>
      <c r="O15" s="865"/>
      <c r="P15" s="865"/>
      <c r="Q15" s="865"/>
      <c r="R15" s="865"/>
      <c r="S15" s="865"/>
      <c r="T15" s="865"/>
      <c r="U15" s="865"/>
      <c r="V15" s="865"/>
      <c r="W15" s="865"/>
      <c r="X15" s="865"/>
    </row>
    <row r="16" spans="1:37" s="227" customFormat="1" ht="36" customHeight="1">
      <c r="A16" s="377">
        <v>15</v>
      </c>
      <c r="B16" s="878" t="s">
        <v>674</v>
      </c>
      <c r="C16" s="878"/>
      <c r="D16" s="878"/>
      <c r="E16" s="878"/>
      <c r="F16" s="878"/>
      <c r="G16" s="878"/>
      <c r="H16" s="878"/>
      <c r="I16" s="878"/>
      <c r="J16" s="878"/>
      <c r="K16" s="878"/>
      <c r="L16" s="878"/>
      <c r="M16" s="878"/>
      <c r="N16" s="878"/>
      <c r="O16" s="878"/>
      <c r="P16" s="878"/>
      <c r="Q16" s="878"/>
      <c r="R16" s="878"/>
      <c r="S16" s="878"/>
      <c r="T16" s="878"/>
      <c r="U16" s="878"/>
      <c r="V16" s="878"/>
      <c r="W16" s="878"/>
      <c r="X16" s="878"/>
    </row>
    <row r="17" spans="1:24" s="227" customFormat="1" ht="11.25" customHeight="1">
      <c r="A17" s="253"/>
      <c r="B17" s="866" t="s">
        <v>603</v>
      </c>
      <c r="C17" s="866"/>
      <c r="D17" s="866"/>
      <c r="E17" s="866"/>
      <c r="F17" s="866"/>
      <c r="G17" s="866"/>
      <c r="H17" s="866"/>
      <c r="I17" s="866"/>
      <c r="J17" s="866"/>
      <c r="K17" s="866"/>
      <c r="L17" s="866"/>
      <c r="M17" s="866"/>
      <c r="N17" s="866"/>
      <c r="O17" s="866"/>
      <c r="P17" s="866"/>
      <c r="Q17" s="866"/>
      <c r="R17" s="866"/>
    </row>
    <row r="18" spans="1:24" s="227" customFormat="1" ht="36" customHeight="1">
      <c r="A18" s="378">
        <v>20</v>
      </c>
      <c r="B18" s="878" t="s">
        <v>673</v>
      </c>
      <c r="C18" s="878"/>
      <c r="D18" s="878"/>
      <c r="E18" s="878"/>
      <c r="F18" s="878"/>
      <c r="G18" s="878"/>
      <c r="H18" s="878"/>
      <c r="I18" s="878"/>
      <c r="J18" s="878"/>
      <c r="K18" s="878"/>
      <c r="L18" s="878"/>
      <c r="M18" s="878"/>
      <c r="N18" s="878"/>
      <c r="O18" s="878"/>
      <c r="P18" s="878"/>
      <c r="Q18" s="878"/>
      <c r="R18" s="878"/>
      <c r="S18" s="878"/>
      <c r="T18" s="878"/>
      <c r="U18" s="878"/>
      <c r="V18" s="878"/>
      <c r="W18" s="878"/>
      <c r="X18" s="878"/>
    </row>
    <row r="19" spans="1:24" s="227" customFormat="1" ht="11.25" customHeight="1">
      <c r="A19" s="253"/>
      <c r="B19" s="866" t="s">
        <v>603</v>
      </c>
      <c r="C19" s="866"/>
      <c r="D19" s="866"/>
      <c r="E19" s="866"/>
      <c r="F19" s="866"/>
      <c r="G19" s="866"/>
      <c r="H19" s="866"/>
      <c r="I19" s="866"/>
      <c r="J19" s="866"/>
      <c r="K19" s="866"/>
      <c r="L19" s="866"/>
      <c r="M19" s="866"/>
      <c r="N19" s="866"/>
      <c r="O19" s="866"/>
      <c r="P19" s="866"/>
      <c r="Q19" s="866"/>
      <c r="R19" s="866"/>
    </row>
    <row r="20" spans="1:24" s="227" customFormat="1" ht="36" customHeight="1">
      <c r="A20" s="378">
        <v>25</v>
      </c>
      <c r="B20" s="878" t="s">
        <v>675</v>
      </c>
      <c r="C20" s="878"/>
      <c r="D20" s="878"/>
      <c r="E20" s="878"/>
      <c r="F20" s="878"/>
      <c r="G20" s="878"/>
      <c r="H20" s="878"/>
      <c r="I20" s="878"/>
      <c r="J20" s="878"/>
      <c r="K20" s="878"/>
      <c r="L20" s="878"/>
      <c r="M20" s="878"/>
      <c r="N20" s="878"/>
      <c r="O20" s="878"/>
      <c r="P20" s="878"/>
      <c r="Q20" s="878"/>
      <c r="R20" s="878"/>
      <c r="S20" s="878"/>
      <c r="T20" s="878"/>
      <c r="U20" s="878"/>
      <c r="V20" s="878"/>
      <c r="W20" s="878"/>
      <c r="X20" s="878"/>
    </row>
    <row r="21" spans="1:24" s="227" customFormat="1" ht="43.5" customHeight="1">
      <c r="A21" s="877" t="s">
        <v>677</v>
      </c>
      <c r="B21" s="877"/>
      <c r="C21" s="877"/>
      <c r="D21" s="877"/>
      <c r="E21" s="877"/>
      <c r="F21" s="877"/>
      <c r="G21" s="877"/>
      <c r="H21" s="877"/>
      <c r="I21" s="877"/>
      <c r="J21" s="877"/>
      <c r="K21" s="877"/>
      <c r="L21" s="877"/>
      <c r="M21" s="877"/>
      <c r="N21" s="877"/>
      <c r="O21" s="877"/>
      <c r="P21" s="877"/>
      <c r="Q21" s="877"/>
      <c r="R21" s="877"/>
      <c r="S21" s="877"/>
      <c r="T21" s="877"/>
      <c r="U21" s="877"/>
      <c r="V21" s="877"/>
      <c r="W21" s="877"/>
      <c r="X21" s="877"/>
    </row>
    <row r="22" spans="1:24" s="227" customFormat="1">
      <c r="A22" s="379" t="s">
        <v>851</v>
      </c>
      <c r="B22" s="878" t="s">
        <v>678</v>
      </c>
      <c r="C22" s="878"/>
      <c r="D22" s="878"/>
      <c r="E22" s="878"/>
      <c r="F22" s="878"/>
      <c r="G22" s="878"/>
      <c r="H22" s="878"/>
      <c r="I22" s="878"/>
      <c r="J22" s="878"/>
      <c r="K22" s="878"/>
      <c r="L22" s="878"/>
      <c r="M22" s="878"/>
      <c r="N22" s="878"/>
      <c r="O22" s="878"/>
      <c r="P22" s="878"/>
      <c r="Q22" s="878"/>
      <c r="R22" s="878"/>
      <c r="S22" s="878"/>
      <c r="T22" s="878"/>
      <c r="U22" s="878"/>
      <c r="V22" s="878"/>
      <c r="W22" s="878"/>
      <c r="X22" s="878"/>
    </row>
    <row r="23" spans="1:24" s="227" customFormat="1">
      <c r="A23" s="353"/>
      <c r="B23" s="380">
        <v>0</v>
      </c>
      <c r="C23" s="878" t="s">
        <v>679</v>
      </c>
      <c r="D23" s="878"/>
      <c r="E23" s="878"/>
      <c r="F23" s="878"/>
      <c r="G23" s="878"/>
      <c r="H23" s="878"/>
      <c r="I23" s="878"/>
      <c r="J23" s="878"/>
      <c r="K23" s="878"/>
      <c r="L23" s="878"/>
      <c r="M23" s="878"/>
      <c r="N23" s="878"/>
      <c r="O23" s="878"/>
      <c r="P23" s="878"/>
      <c r="Q23" s="878"/>
      <c r="R23" s="878"/>
      <c r="S23" s="878"/>
      <c r="T23" s="878"/>
      <c r="U23" s="878"/>
      <c r="V23" s="878"/>
      <c r="W23" s="878"/>
      <c r="X23" s="878"/>
    </row>
    <row r="24" spans="1:24" s="227" customFormat="1" ht="25.35" customHeight="1">
      <c r="A24" s="353"/>
      <c r="B24" s="380">
        <v>0</v>
      </c>
      <c r="C24" s="878" t="s">
        <v>689</v>
      </c>
      <c r="D24" s="878"/>
      <c r="E24" s="878"/>
      <c r="F24" s="878"/>
      <c r="G24" s="878"/>
      <c r="H24" s="878"/>
      <c r="I24" s="878"/>
      <c r="J24" s="878"/>
      <c r="K24" s="878"/>
      <c r="L24" s="878"/>
      <c r="M24" s="878"/>
      <c r="N24" s="878"/>
      <c r="O24" s="878"/>
      <c r="P24" s="878"/>
      <c r="Q24" s="878"/>
      <c r="R24" s="878"/>
      <c r="S24" s="878"/>
      <c r="T24" s="878"/>
      <c r="U24" s="878"/>
      <c r="V24" s="878"/>
      <c r="W24" s="878"/>
      <c r="X24" s="878"/>
    </row>
    <row r="25" spans="1:24" s="227" customFormat="1">
      <c r="A25" s="878" t="s">
        <v>676</v>
      </c>
      <c r="B25" s="878"/>
      <c r="C25" s="878"/>
      <c r="D25" s="878"/>
      <c r="E25" s="878"/>
      <c r="F25" s="878"/>
      <c r="G25" s="878"/>
      <c r="H25" s="878"/>
      <c r="I25" s="878"/>
      <c r="J25" s="878"/>
      <c r="K25" s="878"/>
      <c r="L25" s="878"/>
      <c r="M25" s="878"/>
      <c r="N25" s="878"/>
      <c r="O25" s="878"/>
      <c r="P25" s="878"/>
      <c r="Q25" s="878"/>
      <c r="R25" s="878"/>
      <c r="S25" s="878"/>
      <c r="T25" s="878"/>
      <c r="U25" s="878"/>
      <c r="V25" s="878"/>
      <c r="W25" s="878"/>
      <c r="X25" s="878"/>
    </row>
    <row r="26" spans="1:24">
      <c r="A26" s="379" t="s">
        <v>851</v>
      </c>
      <c r="B26" s="1056" t="s">
        <v>681</v>
      </c>
      <c r="C26" s="1056"/>
      <c r="D26" s="1056"/>
      <c r="E26" s="1056"/>
      <c r="F26" s="1056"/>
      <c r="G26" s="1056"/>
      <c r="H26" s="1056"/>
      <c r="I26" s="1056"/>
      <c r="J26" s="1056"/>
      <c r="K26" s="1056"/>
      <c r="L26" s="1056"/>
      <c r="M26" s="1056"/>
      <c r="N26" s="1056"/>
      <c r="O26" s="1056"/>
      <c r="P26" s="1056"/>
      <c r="Q26" s="1056"/>
      <c r="R26" s="1056"/>
      <c r="S26" s="1056"/>
      <c r="T26" s="1056"/>
      <c r="U26" s="1056"/>
      <c r="V26" s="1056"/>
      <c r="W26" s="1056"/>
      <c r="X26" s="1056"/>
    </row>
    <row r="27" spans="1:24" ht="38.25" customHeight="1">
      <c r="A27" s="353"/>
      <c r="B27" s="380">
        <v>0</v>
      </c>
      <c r="C27" s="878" t="s">
        <v>848</v>
      </c>
      <c r="D27" s="878"/>
      <c r="E27" s="878"/>
      <c r="F27" s="878"/>
      <c r="G27" s="878"/>
      <c r="H27" s="878"/>
      <c r="I27" s="878"/>
      <c r="J27" s="878"/>
      <c r="K27" s="878"/>
      <c r="L27" s="878"/>
      <c r="M27" s="878"/>
      <c r="N27" s="878"/>
      <c r="O27" s="878"/>
      <c r="P27" s="878"/>
      <c r="Q27" s="878"/>
      <c r="R27" s="878"/>
      <c r="S27" s="878"/>
      <c r="T27" s="878"/>
      <c r="U27" s="878"/>
      <c r="V27" s="878"/>
      <c r="W27" s="878"/>
      <c r="X27" s="878"/>
    </row>
    <row r="28" spans="1:24">
      <c r="A28" s="353"/>
      <c r="B28" s="380">
        <v>0</v>
      </c>
      <c r="C28" s="862" t="s">
        <v>849</v>
      </c>
      <c r="D28" s="862"/>
      <c r="E28" s="862"/>
      <c r="F28" s="862"/>
      <c r="G28" s="862"/>
      <c r="H28" s="862"/>
      <c r="I28" s="862"/>
      <c r="J28" s="862"/>
      <c r="K28" s="862"/>
      <c r="L28" s="862"/>
      <c r="M28" s="862"/>
      <c r="N28" s="862"/>
      <c r="O28" s="862"/>
      <c r="P28" s="862"/>
      <c r="Q28" s="862"/>
      <c r="R28" s="862"/>
      <c r="S28" s="862"/>
      <c r="T28" s="862"/>
      <c r="U28" s="862"/>
      <c r="V28" s="862"/>
      <c r="W28" s="862"/>
      <c r="X28" s="862"/>
    </row>
    <row r="29" spans="1:24" ht="25.35" customHeight="1">
      <c r="A29" s="353"/>
      <c r="B29" s="380">
        <v>0</v>
      </c>
      <c r="C29" s="878" t="s">
        <v>850</v>
      </c>
      <c r="D29" s="878"/>
      <c r="E29" s="878"/>
      <c r="F29" s="878"/>
      <c r="G29" s="878"/>
      <c r="H29" s="878"/>
      <c r="I29" s="878"/>
      <c r="J29" s="878"/>
      <c r="K29" s="878"/>
      <c r="L29" s="878"/>
      <c r="M29" s="878"/>
      <c r="N29" s="878"/>
      <c r="O29" s="878"/>
      <c r="P29" s="878"/>
      <c r="Q29" s="878"/>
      <c r="R29" s="878"/>
      <c r="S29" s="878"/>
      <c r="T29" s="878"/>
      <c r="U29" s="878"/>
      <c r="V29" s="878"/>
      <c r="W29" s="878"/>
      <c r="X29" s="878"/>
    </row>
    <row r="30" spans="1:24" ht="18.75" customHeight="1">
      <c r="A30" s="353"/>
      <c r="B30" s="380">
        <v>0</v>
      </c>
      <c r="C30" s="865" t="s">
        <v>682</v>
      </c>
      <c r="D30" s="862"/>
      <c r="E30" s="862"/>
      <c r="F30" s="862"/>
      <c r="G30" s="862"/>
      <c r="H30" s="862"/>
      <c r="I30" s="862"/>
      <c r="J30" s="862"/>
      <c r="K30" s="862"/>
      <c r="L30" s="862"/>
      <c r="M30" s="862"/>
      <c r="N30" s="862"/>
      <c r="O30" s="862"/>
      <c r="P30" s="862"/>
      <c r="Q30" s="862"/>
      <c r="R30" s="862"/>
      <c r="S30" s="862"/>
      <c r="T30" s="862"/>
      <c r="U30" s="862"/>
      <c r="V30" s="862"/>
      <c r="W30" s="862"/>
      <c r="X30" s="862"/>
    </row>
    <row r="31" spans="1:24" ht="40.5" customHeight="1">
      <c r="A31" s="353"/>
      <c r="B31" s="195"/>
      <c r="C31" s="381" t="s">
        <v>852</v>
      </c>
      <c r="D31" s="878" t="s">
        <v>683</v>
      </c>
      <c r="E31" s="878"/>
      <c r="F31" s="878"/>
      <c r="G31" s="878"/>
      <c r="H31" s="878"/>
      <c r="I31" s="878"/>
      <c r="J31" s="878"/>
      <c r="K31" s="878"/>
      <c r="L31" s="878"/>
      <c r="M31" s="878"/>
      <c r="N31" s="878"/>
      <c r="O31" s="878"/>
      <c r="P31" s="878"/>
      <c r="Q31" s="878"/>
      <c r="R31" s="878"/>
      <c r="S31" s="878"/>
      <c r="T31" s="878"/>
      <c r="U31" s="878"/>
      <c r="V31" s="878"/>
      <c r="W31" s="878"/>
      <c r="X31" s="878"/>
    </row>
    <row r="32" spans="1:24" ht="27.75" customHeight="1">
      <c r="B32" s="201"/>
      <c r="C32" s="381" t="s">
        <v>852</v>
      </c>
      <c r="D32" s="878" t="s">
        <v>684</v>
      </c>
      <c r="E32" s="878"/>
      <c r="F32" s="878"/>
      <c r="G32" s="878"/>
      <c r="H32" s="878"/>
      <c r="I32" s="878"/>
      <c r="J32" s="878"/>
      <c r="K32" s="878"/>
      <c r="L32" s="878"/>
      <c r="M32" s="878"/>
      <c r="N32" s="878"/>
      <c r="O32" s="878"/>
      <c r="P32" s="878"/>
      <c r="Q32" s="878"/>
      <c r="R32" s="878"/>
      <c r="S32" s="878"/>
      <c r="T32" s="878"/>
      <c r="U32" s="878"/>
      <c r="V32" s="878"/>
      <c r="W32" s="878"/>
      <c r="X32" s="878"/>
    </row>
    <row r="33" spans="2:24" ht="15.75" customHeight="1">
      <c r="B33" s="201"/>
      <c r="C33" s="170"/>
      <c r="D33" s="878"/>
      <c r="E33" s="878"/>
      <c r="F33" s="878"/>
      <c r="G33" s="878"/>
      <c r="H33" s="878"/>
      <c r="I33" s="878"/>
      <c r="J33" s="878"/>
      <c r="K33" s="878"/>
      <c r="L33" s="878"/>
      <c r="M33" s="878"/>
      <c r="N33" s="878"/>
      <c r="O33" s="878"/>
      <c r="P33" s="878"/>
      <c r="Q33" s="878"/>
      <c r="R33" s="878"/>
      <c r="S33" s="878"/>
      <c r="T33" s="878"/>
      <c r="U33" s="878"/>
      <c r="V33" s="878"/>
      <c r="W33" s="878"/>
      <c r="X33" s="878"/>
    </row>
    <row r="34" spans="2:24" ht="25.35" customHeight="1">
      <c r="B34" s="1107" t="s">
        <v>680</v>
      </c>
      <c r="C34" s="1107"/>
      <c r="D34" s="1107"/>
      <c r="E34" s="1107"/>
      <c r="F34" s="1107"/>
      <c r="G34" s="1107"/>
      <c r="H34" s="1107"/>
      <c r="I34" s="1107"/>
      <c r="J34" s="1107"/>
      <c r="K34" s="1107"/>
      <c r="L34" s="1107"/>
      <c r="M34" s="1107"/>
      <c r="N34" s="1107"/>
      <c r="O34" s="1107"/>
      <c r="P34" s="1107"/>
      <c r="Q34" s="1107"/>
      <c r="R34" s="1107"/>
      <c r="S34" s="1107"/>
      <c r="T34" s="1107"/>
      <c r="U34" s="1107"/>
      <c r="V34" s="1107"/>
      <c r="W34" s="1107"/>
      <c r="X34" s="1107"/>
    </row>
    <row r="35" spans="2:24" ht="23.25" customHeight="1">
      <c r="B35" s="201"/>
      <c r="C35" s="201"/>
      <c r="D35" s="201"/>
      <c r="E35" s="201"/>
      <c r="F35" s="201"/>
      <c r="G35" s="201"/>
      <c r="H35" s="201"/>
      <c r="I35" s="201"/>
      <c r="J35" s="201"/>
      <c r="K35" s="201"/>
      <c r="L35" s="201"/>
      <c r="M35" s="201"/>
      <c r="N35" s="201"/>
      <c r="O35" s="201"/>
      <c r="P35" s="201"/>
      <c r="Q35" s="201"/>
      <c r="R35" s="201"/>
      <c r="S35" s="200"/>
    </row>
    <row r="36" spans="2:24">
      <c r="B36" s="240"/>
      <c r="C36" s="240"/>
      <c r="D36" s="240"/>
      <c r="E36" s="240"/>
      <c r="F36" s="240"/>
      <c r="G36" s="240"/>
      <c r="H36" s="240"/>
      <c r="I36" s="240"/>
      <c r="J36" s="240"/>
      <c r="K36" s="240"/>
      <c r="L36" s="240"/>
      <c r="M36" s="240"/>
      <c r="N36" s="240"/>
      <c r="O36" s="240"/>
      <c r="P36" s="240"/>
      <c r="Q36" s="240"/>
      <c r="R36" s="240"/>
    </row>
    <row r="37" spans="2:24" ht="12.75" customHeight="1">
      <c r="B37" s="240"/>
      <c r="C37" s="240"/>
      <c r="D37" s="240"/>
      <c r="E37" s="240"/>
      <c r="F37" s="240"/>
      <c r="G37" s="240"/>
      <c r="H37" s="240"/>
      <c r="I37" s="240"/>
      <c r="J37" s="240"/>
      <c r="K37" s="240"/>
      <c r="L37" s="240"/>
      <c r="M37" s="240"/>
      <c r="N37" s="240"/>
      <c r="O37" s="240"/>
      <c r="P37" s="240"/>
      <c r="Q37" s="240"/>
      <c r="R37" s="240"/>
    </row>
    <row r="38" spans="2:24">
      <c r="B38" s="240"/>
      <c r="C38" s="240"/>
      <c r="D38" s="240"/>
      <c r="E38" s="240"/>
      <c r="F38" s="240"/>
      <c r="G38" s="240"/>
      <c r="H38" s="240"/>
      <c r="I38" s="240"/>
      <c r="J38" s="240"/>
      <c r="K38" s="240"/>
      <c r="L38" s="240"/>
      <c r="M38" s="240"/>
      <c r="N38" s="240"/>
      <c r="O38" s="240"/>
      <c r="P38" s="240"/>
      <c r="Q38" s="240"/>
      <c r="R38" s="240"/>
    </row>
    <row r="39" spans="2:24">
      <c r="B39" s="240"/>
      <c r="C39" s="240"/>
      <c r="D39" s="240"/>
      <c r="E39" s="240"/>
      <c r="F39" s="240"/>
      <c r="G39" s="240"/>
      <c r="H39" s="240"/>
      <c r="I39" s="240"/>
      <c r="J39" s="240"/>
      <c r="K39" s="240"/>
      <c r="L39" s="240"/>
      <c r="M39" s="240"/>
      <c r="N39" s="240"/>
      <c r="O39" s="240"/>
      <c r="P39" s="240"/>
      <c r="Q39" s="240"/>
      <c r="R39" s="240"/>
    </row>
    <row r="40" spans="2:24" ht="15.75" customHeight="1">
      <c r="B40" s="240"/>
      <c r="C40" s="240"/>
      <c r="D40" s="240"/>
      <c r="E40" s="240"/>
      <c r="F40" s="240"/>
      <c r="G40" s="240"/>
      <c r="H40" s="240"/>
      <c r="I40" s="240"/>
      <c r="J40" s="240"/>
      <c r="K40" s="240"/>
      <c r="L40" s="240"/>
      <c r="M40" s="240"/>
      <c r="N40" s="240"/>
      <c r="O40" s="240"/>
      <c r="P40" s="240"/>
      <c r="Q40" s="240"/>
      <c r="R40" s="240"/>
    </row>
    <row r="41" spans="2:24">
      <c r="B41" s="240"/>
      <c r="C41" s="240"/>
      <c r="D41" s="240"/>
      <c r="E41" s="240"/>
      <c r="F41" s="240"/>
      <c r="G41" s="240"/>
      <c r="H41" s="240"/>
      <c r="I41" s="240"/>
      <c r="J41" s="240"/>
      <c r="K41" s="240"/>
      <c r="L41" s="240"/>
      <c r="M41" s="240"/>
      <c r="N41" s="240"/>
      <c r="O41" s="240"/>
      <c r="P41" s="240"/>
      <c r="Q41" s="240"/>
      <c r="R41" s="240"/>
    </row>
    <row r="42" spans="2:24" ht="15.75" customHeight="1">
      <c r="B42" s="240"/>
      <c r="C42" s="240"/>
      <c r="D42" s="240"/>
      <c r="E42" s="240"/>
      <c r="F42" s="240"/>
      <c r="G42" s="240"/>
      <c r="H42" s="240"/>
      <c r="I42" s="240"/>
      <c r="J42" s="240"/>
      <c r="K42" s="240"/>
      <c r="L42" s="240"/>
      <c r="M42" s="240"/>
      <c r="N42" s="240"/>
      <c r="O42" s="240"/>
      <c r="P42" s="240"/>
      <c r="Q42" s="240"/>
      <c r="R42" s="240"/>
    </row>
    <row r="43" spans="2:24">
      <c r="B43" s="240"/>
      <c r="C43" s="240"/>
      <c r="D43" s="240"/>
      <c r="E43" s="240"/>
      <c r="F43" s="240"/>
      <c r="G43" s="240"/>
      <c r="H43" s="240"/>
      <c r="I43" s="240"/>
      <c r="J43" s="240"/>
      <c r="K43" s="240"/>
      <c r="L43" s="240"/>
      <c r="M43" s="240"/>
      <c r="N43" s="240"/>
      <c r="O43" s="240"/>
      <c r="P43" s="240"/>
      <c r="Q43" s="240"/>
      <c r="R43" s="240"/>
    </row>
    <row r="44" spans="2:24" ht="15.75" customHeight="1">
      <c r="B44" s="240"/>
      <c r="C44" s="240"/>
      <c r="D44" s="240"/>
      <c r="E44" s="240"/>
      <c r="F44" s="240"/>
      <c r="G44" s="240"/>
      <c r="H44" s="240"/>
      <c r="I44" s="240"/>
      <c r="J44" s="240"/>
      <c r="K44" s="240"/>
      <c r="L44" s="240"/>
      <c r="M44" s="240"/>
      <c r="N44" s="240"/>
      <c r="O44" s="240"/>
      <c r="P44" s="240"/>
      <c r="Q44" s="240"/>
      <c r="R44" s="240"/>
    </row>
    <row r="45" spans="2:24" ht="12.75" customHeight="1">
      <c r="B45" s="240"/>
      <c r="C45" s="240"/>
      <c r="D45" s="240"/>
      <c r="E45" s="240"/>
      <c r="F45" s="240"/>
      <c r="G45" s="240"/>
      <c r="H45" s="240"/>
      <c r="I45" s="240"/>
      <c r="J45" s="240"/>
      <c r="K45" s="240"/>
      <c r="L45" s="240"/>
      <c r="M45" s="240"/>
      <c r="N45" s="240"/>
      <c r="O45" s="240"/>
      <c r="P45" s="240"/>
      <c r="Q45" s="240"/>
      <c r="R45" s="240"/>
    </row>
    <row r="46" spans="2:24" ht="12.75" customHeight="1">
      <c r="B46" s="240"/>
      <c r="C46" s="240"/>
      <c r="D46" s="240"/>
      <c r="E46" s="240"/>
      <c r="F46" s="240"/>
      <c r="G46" s="240"/>
      <c r="H46" s="240"/>
      <c r="I46" s="240"/>
      <c r="J46" s="240"/>
      <c r="K46" s="240"/>
      <c r="L46" s="240"/>
      <c r="M46" s="240"/>
      <c r="N46" s="240"/>
      <c r="O46" s="240"/>
      <c r="P46" s="240"/>
      <c r="Q46" s="240"/>
      <c r="R46" s="240"/>
    </row>
  </sheetData>
  <sheetProtection algorithmName="SHA-512" hashValue="aogtLmnzjzVLf3fc7s653N9UEao/PTLik/ojthYItrZ9DRwSLJe4vwHYMTKDLaZ1/MIb/6a5OK+TZzdSn9H6qA==" saltValue="bcxUW+ybOxwUXYYh6dO4rg==" spinCount="100000" sheet="1" selectLockedCells="1"/>
  <protectedRanges>
    <protectedRange sqref="W12:X12" name="Range1_1"/>
  </protectedRanges>
  <dataConsolidate link="1"/>
  <mergeCells count="40">
    <mergeCell ref="B1:I1"/>
    <mergeCell ref="B11:I11"/>
    <mergeCell ref="B12:I12"/>
    <mergeCell ref="B9:J9"/>
    <mergeCell ref="B19:R19"/>
    <mergeCell ref="B17:R17"/>
    <mergeCell ref="K11:L11"/>
    <mergeCell ref="K12:L12"/>
    <mergeCell ref="B13:X13"/>
    <mergeCell ref="B15:X15"/>
    <mergeCell ref="B16:X16"/>
    <mergeCell ref="P7:V7"/>
    <mergeCell ref="P5:V5"/>
    <mergeCell ref="P3:V3"/>
    <mergeCell ref="B7:L7"/>
    <mergeCell ref="B5:L5"/>
    <mergeCell ref="B3:L3"/>
    <mergeCell ref="K9:X9"/>
    <mergeCell ref="W12:X12"/>
    <mergeCell ref="W11:X11"/>
    <mergeCell ref="AC12:AK12"/>
    <mergeCell ref="AC11:AK11"/>
    <mergeCell ref="B20:X20"/>
    <mergeCell ref="B18:X18"/>
    <mergeCell ref="A21:X21"/>
    <mergeCell ref="N11:U11"/>
    <mergeCell ref="N12:U12"/>
    <mergeCell ref="B22:X22"/>
    <mergeCell ref="C23:X23"/>
    <mergeCell ref="C24:X24"/>
    <mergeCell ref="A25:X25"/>
    <mergeCell ref="C27:X27"/>
    <mergeCell ref="D33:X33"/>
    <mergeCell ref="B34:X34"/>
    <mergeCell ref="B26:X26"/>
    <mergeCell ref="C28:X28"/>
    <mergeCell ref="C29:X29"/>
    <mergeCell ref="C30:X30"/>
    <mergeCell ref="D31:X31"/>
    <mergeCell ref="D32:X32"/>
  </mergeCells>
  <dataValidations count="1">
    <dataValidation type="list" allowBlank="1" showInputMessage="1" showErrorMessage="1" sqref="K12:L12" xr:uid="{84A8D195-65D3-43BB-8EE3-994B2D13E5B2}">
      <formula1>"Select One, Yes, No, "</formula1>
    </dataValidation>
  </dataValidations>
  <printOptions horizontalCentered="1"/>
  <pageMargins left="0.75" right="0.75" top="0.75" bottom="0.75" header="0" footer="0.5"/>
  <pageSetup scale="92" firstPageNumber="22" orientation="portrait" verticalDpi="300" r:id="rId1"/>
  <headerFooter>
    <oddHeader xml:space="preserve">&amp;R
</oddHeader>
    <oddFooter>&amp;L&amp;"Arial Narrow,Bold"HOME - HTF&amp;C&amp;"Arial Narrow,Bold"Page 15 of 30&amp;R&amp;"Arial Narrow,Bold" Updated 2020</oddFooter>
  </headerFooter>
  <ignoredErrors>
    <ignoredError sqref="O1:R2 O10:R10 O4:Q4 A9 A7 A5 O6:Q6 A3 O3 L10 L1:L2 O8:Q8 O7 J1:K2 J10:K10 J4:L4 K9 J8:L8 J6:L6 L13:L19 J13:K19 J12 J11 O14:R19 O13:Q13 A11 A12 A13:G15 A6:G6 A8:G8 A4:G4 A10:G10 A1:G2 A19:G19 B18:G18 A17:G17 B16:G16 C11:G11 C12:G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7836" r:id="rId4" name="Check Box 12">
              <controlPr defaultSize="0" autoFill="0" autoLine="0" autoPict="0">
                <anchor moveWithCells="1">
                  <from>
                    <xdr:col>11</xdr:col>
                    <xdr:colOff>276225</xdr:colOff>
                    <xdr:row>1</xdr:row>
                    <xdr:rowOff>123825</xdr:rowOff>
                  </from>
                  <to>
                    <xdr:col>13</xdr:col>
                    <xdr:colOff>38100</xdr:colOff>
                    <xdr:row>3</xdr:row>
                    <xdr:rowOff>28575</xdr:rowOff>
                  </to>
                </anchor>
              </controlPr>
            </control>
          </mc:Choice>
        </mc:AlternateContent>
        <mc:AlternateContent xmlns:mc="http://schemas.openxmlformats.org/markup-compatibility/2006">
          <mc:Choice Requires="x14">
            <control shapeId="77837" r:id="rId5" name="Check Box 13">
              <controlPr defaultSize="0" autoFill="0" autoLine="0" autoPict="0">
                <anchor moveWithCells="1">
                  <from>
                    <xdr:col>11</xdr:col>
                    <xdr:colOff>276225</xdr:colOff>
                    <xdr:row>3</xdr:row>
                    <xdr:rowOff>123825</xdr:rowOff>
                  </from>
                  <to>
                    <xdr:col>13</xdr:col>
                    <xdr:colOff>38100</xdr:colOff>
                    <xdr:row>5</xdr:row>
                    <xdr:rowOff>28575</xdr:rowOff>
                  </to>
                </anchor>
              </controlPr>
            </control>
          </mc:Choice>
        </mc:AlternateContent>
        <mc:AlternateContent xmlns:mc="http://schemas.openxmlformats.org/markup-compatibility/2006">
          <mc:Choice Requires="x14">
            <control shapeId="77838" r:id="rId6" name="Check Box 14">
              <controlPr defaultSize="0" autoFill="0" autoLine="0" autoPict="0">
                <anchor moveWithCells="1">
                  <from>
                    <xdr:col>11</xdr:col>
                    <xdr:colOff>276225</xdr:colOff>
                    <xdr:row>5</xdr:row>
                    <xdr:rowOff>114300</xdr:rowOff>
                  </from>
                  <to>
                    <xdr:col>13</xdr:col>
                    <xdr:colOff>38100</xdr:colOff>
                    <xdr:row>7</xdr:row>
                    <xdr:rowOff>19050</xdr:rowOff>
                  </to>
                </anchor>
              </controlPr>
            </control>
          </mc:Choice>
        </mc:AlternateContent>
        <mc:AlternateContent xmlns:mc="http://schemas.openxmlformats.org/markup-compatibility/2006">
          <mc:Choice Requires="x14">
            <control shapeId="77839" r:id="rId7" name="Check Box 15">
              <controlPr defaultSize="0" autoFill="0" autoLine="0" autoPict="0">
                <anchor moveWithCells="1">
                  <from>
                    <xdr:col>22</xdr:col>
                    <xdr:colOff>133350</xdr:colOff>
                    <xdr:row>1</xdr:row>
                    <xdr:rowOff>123825</xdr:rowOff>
                  </from>
                  <to>
                    <xdr:col>24</xdr:col>
                    <xdr:colOff>38100</xdr:colOff>
                    <xdr:row>3</xdr:row>
                    <xdr:rowOff>28575</xdr:rowOff>
                  </to>
                </anchor>
              </controlPr>
            </control>
          </mc:Choice>
        </mc:AlternateContent>
        <mc:AlternateContent xmlns:mc="http://schemas.openxmlformats.org/markup-compatibility/2006">
          <mc:Choice Requires="x14">
            <control shapeId="77840" r:id="rId8" name="Check Box 16">
              <controlPr defaultSize="0" autoFill="0" autoLine="0" autoPict="0">
                <anchor moveWithCells="1">
                  <from>
                    <xdr:col>22</xdr:col>
                    <xdr:colOff>133350</xdr:colOff>
                    <xdr:row>3</xdr:row>
                    <xdr:rowOff>123825</xdr:rowOff>
                  </from>
                  <to>
                    <xdr:col>24</xdr:col>
                    <xdr:colOff>38100</xdr:colOff>
                    <xdr:row>5</xdr:row>
                    <xdr:rowOff>28575</xdr:rowOff>
                  </to>
                </anchor>
              </controlPr>
            </control>
          </mc:Choice>
        </mc:AlternateContent>
        <mc:AlternateContent xmlns:mc="http://schemas.openxmlformats.org/markup-compatibility/2006">
          <mc:Choice Requires="x14">
            <control shapeId="77841" r:id="rId9" name="Check Box 17">
              <controlPr defaultSize="0" autoFill="0" autoLine="0" autoPict="0">
                <anchor moveWithCells="1">
                  <from>
                    <xdr:col>22</xdr:col>
                    <xdr:colOff>142875</xdr:colOff>
                    <xdr:row>5</xdr:row>
                    <xdr:rowOff>123825</xdr:rowOff>
                  </from>
                  <to>
                    <xdr:col>24</xdr:col>
                    <xdr:colOff>47625</xdr:colOff>
                    <xdr:row>7</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S106"/>
  <sheetViews>
    <sheetView showGridLines="0" zoomScaleNormal="100" workbookViewId="0">
      <selection activeCell="B5" sqref="B5"/>
    </sheetView>
  </sheetViews>
  <sheetFormatPr defaultColWidth="10.7109375" defaultRowHeight="12.75"/>
  <cols>
    <col min="1" max="1" width="2.7109375" style="21" customWidth="1"/>
    <col min="2" max="3" width="11.140625" style="21" customWidth="1"/>
    <col min="4" max="4" width="11.140625" style="35" customWidth="1"/>
    <col min="5" max="6" width="11.140625" style="21" customWidth="1"/>
    <col min="7" max="8" width="6.7109375" style="21" customWidth="1"/>
    <col min="9" max="10" width="11.140625" style="21" customWidth="1"/>
    <col min="11" max="11" width="11.140625" style="14" customWidth="1"/>
    <col min="12" max="13" width="4.7109375" style="14" customWidth="1"/>
    <col min="14" max="14" width="3.7109375" style="14" customWidth="1"/>
    <col min="15" max="15" width="11.5703125" style="14" customWidth="1"/>
    <col min="16" max="16" width="1.7109375" style="14" customWidth="1"/>
    <col min="17" max="24" width="10.7109375" style="14" customWidth="1"/>
    <col min="25" max="16384" width="10.7109375" style="14"/>
  </cols>
  <sheetData>
    <row r="1" spans="1:18" ht="15" customHeight="1">
      <c r="A1" s="1070" t="s">
        <v>777</v>
      </c>
      <c r="B1" s="1070"/>
      <c r="C1" s="1070"/>
      <c r="D1" s="1070"/>
      <c r="E1" s="1070"/>
      <c r="F1" s="1070"/>
      <c r="G1" s="1070"/>
      <c r="H1" s="1070"/>
      <c r="I1" s="1070"/>
      <c r="J1" s="1070"/>
      <c r="K1" s="152"/>
      <c r="L1" s="601"/>
      <c r="M1" s="152"/>
      <c r="N1" s="602"/>
      <c r="O1" s="152"/>
      <c r="P1" s="479"/>
      <c r="Q1" s="6"/>
    </row>
    <row r="2" spans="1:18" ht="8.25" customHeight="1" thickBot="1">
      <c r="A2" s="481"/>
      <c r="B2" s="488"/>
      <c r="C2" s="488"/>
      <c r="D2" s="487"/>
      <c r="E2" s="488"/>
      <c r="F2" s="488"/>
      <c r="G2" s="790"/>
      <c r="H2" s="790"/>
      <c r="I2" s="488"/>
      <c r="J2" s="488"/>
      <c r="K2" s="152"/>
      <c r="L2" s="603"/>
      <c r="M2" s="152"/>
      <c r="N2" s="603"/>
      <c r="O2" s="152"/>
      <c r="P2" s="6"/>
      <c r="Q2" s="6"/>
    </row>
    <row r="3" spans="1:18" ht="15" customHeight="1">
      <c r="A3" s="481"/>
      <c r="B3" s="604"/>
      <c r="C3" s="1119" t="s">
        <v>804</v>
      </c>
      <c r="D3" s="1119"/>
      <c r="E3" s="1119"/>
      <c r="F3" s="1120"/>
      <c r="G3" s="787"/>
      <c r="H3" s="787"/>
      <c r="I3" s="1118" t="s">
        <v>36</v>
      </c>
      <c r="J3" s="1119"/>
      <c r="K3" s="1120"/>
      <c r="L3" s="152"/>
      <c r="M3" s="603"/>
      <c r="N3" s="152"/>
      <c r="O3" s="603"/>
      <c r="P3" s="152"/>
      <c r="Q3" s="6"/>
      <c r="R3" s="6"/>
    </row>
    <row r="4" spans="1:18" ht="25.5">
      <c r="A4" s="481"/>
      <c r="B4" s="605" t="s">
        <v>114</v>
      </c>
      <c r="C4" s="606" t="s">
        <v>0</v>
      </c>
      <c r="D4" s="606" t="s">
        <v>287</v>
      </c>
      <c r="E4" s="606" t="s">
        <v>121</v>
      </c>
      <c r="F4" s="607" t="s">
        <v>122</v>
      </c>
      <c r="G4" s="794"/>
      <c r="H4" s="794"/>
      <c r="I4" s="605" t="s">
        <v>0</v>
      </c>
      <c r="J4" s="606" t="s">
        <v>121</v>
      </c>
      <c r="K4" s="607" t="s">
        <v>122</v>
      </c>
      <c r="L4" s="152"/>
      <c r="M4" s="603"/>
      <c r="N4" s="152"/>
      <c r="O4" s="603"/>
      <c r="P4" s="152"/>
      <c r="Q4" s="6"/>
      <c r="R4" s="6"/>
    </row>
    <row r="5" spans="1:18" ht="27" customHeight="1">
      <c r="A5" s="481"/>
      <c r="B5" s="791" t="s">
        <v>461</v>
      </c>
      <c r="C5" s="789"/>
      <c r="D5" s="649" t="s">
        <v>461</v>
      </c>
      <c r="E5" s="382"/>
      <c r="F5" s="608">
        <f>SUM(C5*E5)</f>
        <v>0</v>
      </c>
      <c r="G5" s="799"/>
      <c r="H5" s="800"/>
      <c r="I5" s="389"/>
      <c r="J5" s="382">
        <v>0</v>
      </c>
      <c r="K5" s="609">
        <f t="shared" ref="K5:K12" si="0">SUM(I5*J5)</f>
        <v>0</v>
      </c>
      <c r="L5" s="152"/>
      <c r="M5" s="603"/>
      <c r="N5" s="152"/>
      <c r="O5" s="603"/>
      <c r="P5" s="152"/>
      <c r="Q5" s="6"/>
      <c r="R5" s="6"/>
    </row>
    <row r="6" spans="1:18" ht="27" customHeight="1">
      <c r="A6" s="117"/>
      <c r="B6" s="791" t="s">
        <v>461</v>
      </c>
      <c r="C6" s="789"/>
      <c r="D6" s="649" t="s">
        <v>461</v>
      </c>
      <c r="E6" s="382">
        <v>0</v>
      </c>
      <c r="F6" s="390">
        <f t="shared" ref="F6:F12" si="1">SUM(C6*E6)</f>
        <v>0</v>
      </c>
      <c r="G6" s="798"/>
      <c r="H6" s="801"/>
      <c r="I6" s="389"/>
      <c r="J6" s="382">
        <v>0</v>
      </c>
      <c r="K6" s="392">
        <f t="shared" si="0"/>
        <v>0</v>
      </c>
      <c r="P6" s="15"/>
    </row>
    <row r="7" spans="1:18" ht="27" customHeight="1">
      <c r="A7" s="117"/>
      <c r="B7" s="791" t="s">
        <v>461</v>
      </c>
      <c r="C7" s="789"/>
      <c r="D7" s="649" t="s">
        <v>461</v>
      </c>
      <c r="E7" s="382">
        <v>0</v>
      </c>
      <c r="F7" s="390">
        <f t="shared" si="1"/>
        <v>0</v>
      </c>
      <c r="G7" s="798"/>
      <c r="H7" s="801"/>
      <c r="I7" s="389"/>
      <c r="J7" s="382">
        <v>0</v>
      </c>
      <c r="K7" s="392">
        <f t="shared" si="0"/>
        <v>0</v>
      </c>
      <c r="P7" s="15"/>
    </row>
    <row r="8" spans="1:18" ht="27" customHeight="1">
      <c r="A8" s="117"/>
      <c r="B8" s="791" t="s">
        <v>461</v>
      </c>
      <c r="C8" s="789"/>
      <c r="D8" s="649" t="s">
        <v>461</v>
      </c>
      <c r="E8" s="382">
        <v>0</v>
      </c>
      <c r="F8" s="390">
        <f t="shared" si="1"/>
        <v>0</v>
      </c>
      <c r="G8" s="798"/>
      <c r="H8" s="801"/>
      <c r="I8" s="389"/>
      <c r="J8" s="382">
        <v>0</v>
      </c>
      <c r="K8" s="392">
        <f t="shared" si="0"/>
        <v>0</v>
      </c>
      <c r="P8" s="15"/>
    </row>
    <row r="9" spans="1:18" ht="27" customHeight="1">
      <c r="A9" s="117"/>
      <c r="B9" s="791" t="s">
        <v>461</v>
      </c>
      <c r="C9" s="789"/>
      <c r="D9" s="649" t="s">
        <v>461</v>
      </c>
      <c r="E9" s="382">
        <v>0</v>
      </c>
      <c r="F9" s="390">
        <f t="shared" si="1"/>
        <v>0</v>
      </c>
      <c r="G9" s="798"/>
      <c r="H9" s="801"/>
      <c r="I9" s="389"/>
      <c r="J9" s="382">
        <v>0</v>
      </c>
      <c r="K9" s="392">
        <f t="shared" si="0"/>
        <v>0</v>
      </c>
      <c r="P9" s="15"/>
    </row>
    <row r="10" spans="1:18" ht="27" customHeight="1">
      <c r="A10" s="117"/>
      <c r="B10" s="791" t="s">
        <v>461</v>
      </c>
      <c r="C10" s="789"/>
      <c r="D10" s="649" t="s">
        <v>461</v>
      </c>
      <c r="E10" s="382">
        <v>0</v>
      </c>
      <c r="F10" s="390">
        <f t="shared" si="1"/>
        <v>0</v>
      </c>
      <c r="G10" s="798"/>
      <c r="H10" s="801"/>
      <c r="I10" s="389"/>
      <c r="J10" s="382">
        <v>0</v>
      </c>
      <c r="K10" s="392">
        <f t="shared" si="0"/>
        <v>0</v>
      </c>
      <c r="P10" s="15"/>
    </row>
    <row r="11" spans="1:18" ht="27" customHeight="1">
      <c r="A11" s="117"/>
      <c r="B11" s="791" t="s">
        <v>461</v>
      </c>
      <c r="C11" s="789"/>
      <c r="D11" s="649" t="s">
        <v>461</v>
      </c>
      <c r="E11" s="382">
        <v>0</v>
      </c>
      <c r="F11" s="390">
        <f t="shared" si="1"/>
        <v>0</v>
      </c>
      <c r="G11" s="798"/>
      <c r="H11" s="801"/>
      <c r="I11" s="389"/>
      <c r="J11" s="382">
        <v>0</v>
      </c>
      <c r="K11" s="392">
        <f t="shared" si="0"/>
        <v>0</v>
      </c>
      <c r="P11" s="15"/>
    </row>
    <row r="12" spans="1:18" ht="27" customHeight="1">
      <c r="A12" s="117"/>
      <c r="B12" s="791" t="s">
        <v>461</v>
      </c>
      <c r="C12" s="789"/>
      <c r="D12" s="649" t="s">
        <v>461</v>
      </c>
      <c r="E12" s="382">
        <v>0</v>
      </c>
      <c r="F12" s="390">
        <f t="shared" si="1"/>
        <v>0</v>
      </c>
      <c r="G12" s="798"/>
      <c r="H12" s="801"/>
      <c r="I12" s="389"/>
      <c r="J12" s="382">
        <v>0</v>
      </c>
      <c r="K12" s="392">
        <f t="shared" si="0"/>
        <v>0</v>
      </c>
      <c r="P12" s="15"/>
    </row>
    <row r="13" spans="1:18" ht="22.5" customHeight="1" thickBot="1">
      <c r="A13" s="117"/>
      <c r="B13" s="792" t="s">
        <v>62</v>
      </c>
      <c r="C13" s="793">
        <f>SUM(C5:C12)</f>
        <v>0</v>
      </c>
      <c r="D13" s="384"/>
      <c r="E13" s="385"/>
      <c r="F13" s="391">
        <f>SUM(F5:F12)</f>
        <v>0</v>
      </c>
      <c r="G13" s="798"/>
      <c r="H13" s="801"/>
      <c r="I13" s="792">
        <f>SUM(I5:I12)</f>
        <v>0</v>
      </c>
      <c r="J13" s="386"/>
      <c r="K13" s="393">
        <f>SUM(K5:K12)</f>
        <v>0</v>
      </c>
      <c r="L13" s="15"/>
      <c r="M13" s="50"/>
      <c r="N13" s="20"/>
      <c r="P13" s="15"/>
    </row>
    <row r="14" spans="1:18" ht="15" customHeight="1" thickBot="1">
      <c r="A14" s="117"/>
      <c r="B14" s="117"/>
      <c r="C14" s="117"/>
      <c r="D14" s="203"/>
      <c r="E14" s="117"/>
      <c r="F14" s="117"/>
      <c r="G14" s="117"/>
      <c r="H14" s="117"/>
      <c r="I14" s="117"/>
      <c r="J14" s="117"/>
      <c r="K14" s="15"/>
      <c r="L14" s="50"/>
      <c r="M14" s="20"/>
      <c r="O14" s="15"/>
    </row>
    <row r="15" spans="1:18" ht="15" customHeight="1">
      <c r="A15" s="117"/>
      <c r="B15" s="1127" t="s">
        <v>46</v>
      </c>
      <c r="C15" s="1128"/>
      <c r="D15" s="1128"/>
      <c r="E15" s="1128"/>
      <c r="F15" s="1128"/>
      <c r="G15" s="1128"/>
      <c r="H15" s="1128"/>
      <c r="I15" s="1128"/>
      <c r="J15" s="1128"/>
      <c r="K15" s="1129"/>
      <c r="L15" s="20"/>
      <c r="M15" s="50"/>
      <c r="N15" s="15"/>
      <c r="O15" s="50"/>
      <c r="P15" s="20"/>
      <c r="R15" s="15"/>
    </row>
    <row r="16" spans="1:18" ht="63" customHeight="1">
      <c r="A16" s="117"/>
      <c r="B16" s="1121" t="s">
        <v>123</v>
      </c>
      <c r="C16" s="1122"/>
      <c r="D16" s="1122"/>
      <c r="E16" s="1122"/>
      <c r="F16" s="1027"/>
      <c r="G16" s="783" t="s">
        <v>924</v>
      </c>
      <c r="H16" s="781" t="s">
        <v>0</v>
      </c>
      <c r="I16" s="781" t="s">
        <v>925</v>
      </c>
      <c r="J16" s="781" t="s">
        <v>121</v>
      </c>
      <c r="K16" s="383" t="s">
        <v>124</v>
      </c>
      <c r="L16" s="15"/>
    </row>
    <row r="17" spans="1:19" ht="20.100000000000001" customHeight="1">
      <c r="A17" s="117"/>
      <c r="B17" s="1123"/>
      <c r="C17" s="1124"/>
      <c r="D17" s="1124"/>
      <c r="E17" s="1124"/>
      <c r="F17" s="1124"/>
      <c r="G17" s="788"/>
      <c r="H17" s="789"/>
      <c r="I17" s="789"/>
      <c r="J17" s="382">
        <v>0</v>
      </c>
      <c r="K17" s="390">
        <f>H17*J17</f>
        <v>0</v>
      </c>
      <c r="L17" s="20"/>
      <c r="M17" s="20"/>
      <c r="N17" s="52"/>
      <c r="O17" s="15"/>
      <c r="P17" s="51"/>
      <c r="S17" s="15"/>
    </row>
    <row r="18" spans="1:19" ht="20.100000000000001" customHeight="1">
      <c r="A18" s="117"/>
      <c r="B18" s="1123"/>
      <c r="C18" s="1124"/>
      <c r="D18" s="1124"/>
      <c r="E18" s="1124"/>
      <c r="F18" s="1124"/>
      <c r="G18" s="788"/>
      <c r="H18" s="789"/>
      <c r="I18" s="789"/>
      <c r="J18" s="382">
        <v>0</v>
      </c>
      <c r="K18" s="390">
        <f>H18*J18</f>
        <v>0</v>
      </c>
      <c r="L18" s="20"/>
      <c r="M18" s="20"/>
      <c r="N18" s="52"/>
      <c r="O18" s="15"/>
      <c r="P18" s="51"/>
      <c r="S18" s="15"/>
    </row>
    <row r="19" spans="1:19" ht="22.5" customHeight="1" thickBot="1">
      <c r="A19" s="117"/>
      <c r="B19" s="1125" t="s">
        <v>62</v>
      </c>
      <c r="C19" s="1126"/>
      <c r="D19" s="1126"/>
      <c r="E19" s="1126"/>
      <c r="F19" s="1126"/>
      <c r="G19" s="793"/>
      <c r="H19" s="387">
        <f>H17+H18</f>
        <v>0</v>
      </c>
      <c r="I19" s="387"/>
      <c r="J19" s="388">
        <f>J17+J18</f>
        <v>0</v>
      </c>
      <c r="K19" s="391">
        <f>SUM(K17:K18)</f>
        <v>0</v>
      </c>
      <c r="L19" s="20"/>
      <c r="M19" s="20"/>
      <c r="S19" s="15"/>
    </row>
    <row r="20" spans="1:19" ht="8.25" customHeight="1">
      <c r="A20" s="42"/>
      <c r="B20" s="42"/>
      <c r="C20" s="42"/>
      <c r="D20" s="100"/>
      <c r="E20" s="42"/>
      <c r="F20" s="42"/>
      <c r="G20" s="42"/>
      <c r="H20" s="42"/>
      <c r="I20" s="42"/>
      <c r="J20" s="42"/>
      <c r="O20" s="15"/>
    </row>
    <row r="21" spans="1:19" ht="12" customHeight="1">
      <c r="A21" s="19"/>
      <c r="B21" s="1116"/>
      <c r="C21" s="1116"/>
      <c r="D21" s="1116"/>
      <c r="E21" s="1116"/>
      <c r="F21" s="1116"/>
      <c r="G21" s="1116"/>
      <c r="H21" s="1116"/>
      <c r="I21" s="1116"/>
      <c r="O21" s="15"/>
    </row>
    <row r="22" spans="1:19" ht="5.25" customHeight="1">
      <c r="A22" s="19"/>
      <c r="B22" s="16"/>
      <c r="C22" s="16"/>
      <c r="D22" s="34"/>
      <c r="E22" s="16"/>
      <c r="F22" s="16"/>
      <c r="G22" s="16"/>
      <c r="H22" s="16"/>
      <c r="I22" s="16"/>
      <c r="J22" s="16"/>
      <c r="K22" s="50"/>
      <c r="L22" s="49"/>
      <c r="M22" s="49"/>
      <c r="N22" s="49"/>
      <c r="O22" s="15"/>
    </row>
    <row r="23" spans="1:19">
      <c r="A23" s="19"/>
      <c r="D23" s="1117"/>
      <c r="E23" s="1117"/>
      <c r="F23" s="53"/>
      <c r="G23" s="53"/>
      <c r="H23" s="19"/>
      <c r="I23" s="19"/>
      <c r="J23" s="19"/>
      <c r="K23" s="15"/>
      <c r="L23" s="50"/>
      <c r="M23" s="15"/>
      <c r="N23" s="50"/>
      <c r="O23" s="15"/>
    </row>
    <row r="24" spans="1:19">
      <c r="A24" s="19"/>
      <c r="D24" s="1116"/>
      <c r="E24" s="1116"/>
      <c r="F24" s="53"/>
      <c r="G24" s="53"/>
      <c r="H24" s="19"/>
      <c r="I24" s="19"/>
      <c r="J24" s="19"/>
      <c r="K24" s="15"/>
      <c r="L24" s="50"/>
      <c r="M24" s="15"/>
      <c r="N24" s="50"/>
      <c r="O24" s="15"/>
    </row>
    <row r="25" spans="1:19">
      <c r="A25" s="19"/>
      <c r="D25" s="1116"/>
      <c r="E25" s="1116"/>
      <c r="F25" s="53"/>
      <c r="G25" s="53"/>
      <c r="H25" s="19"/>
      <c r="I25" s="19"/>
      <c r="J25" s="19"/>
      <c r="K25" s="15"/>
      <c r="L25" s="50"/>
      <c r="M25" s="15"/>
      <c r="N25" s="50"/>
      <c r="O25" s="15"/>
    </row>
    <row r="26" spans="1:19">
      <c r="A26" s="19"/>
      <c r="D26" s="1116"/>
      <c r="E26" s="1116"/>
      <c r="F26" s="53"/>
      <c r="G26" s="53"/>
      <c r="H26" s="19"/>
      <c r="I26" s="19"/>
      <c r="J26" s="19"/>
      <c r="K26" s="15"/>
      <c r="L26" s="51"/>
      <c r="M26" s="15"/>
      <c r="N26" s="51"/>
      <c r="O26" s="15"/>
    </row>
    <row r="27" spans="1:19" ht="15" customHeight="1">
      <c r="K27" s="15"/>
      <c r="L27" s="51"/>
      <c r="M27" s="15"/>
      <c r="N27" s="51"/>
      <c r="O27" s="15"/>
    </row>
    <row r="28" spans="1:19" ht="15" customHeight="1">
      <c r="K28" s="15"/>
      <c r="L28" s="51"/>
      <c r="M28" s="15"/>
      <c r="N28" s="51"/>
      <c r="O28" s="15"/>
    </row>
    <row r="29" spans="1:19" ht="15" customHeight="1">
      <c r="K29" s="15"/>
      <c r="L29" s="51"/>
      <c r="M29" s="15"/>
      <c r="N29" s="51"/>
      <c r="O29" s="15"/>
    </row>
    <row r="30" spans="1:19" ht="15" customHeight="1">
      <c r="K30" s="15"/>
      <c r="L30" s="51"/>
      <c r="M30" s="15"/>
      <c r="N30" s="51"/>
      <c r="O30" s="15"/>
    </row>
    <row r="31" spans="1:19" ht="15" customHeight="1">
      <c r="M31" s="15"/>
      <c r="N31" s="51"/>
      <c r="O31" s="15"/>
    </row>
    <row r="32" spans="1: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algorithmName="SHA-512" hashValue="v2hSlR+uqfKG8AALfKFUs8NwHE6NODvKL1kHKzJ3oqEV4YsbswwvNoV9RSsZS7ozrZXCrwXRrHI/M68itybG9g==" saltValue="qMis98ggac64eRIcoMkeGA==" spinCount="100000" sheet="1" selectLockedCells="1"/>
  <mergeCells count="13">
    <mergeCell ref="A1:J1"/>
    <mergeCell ref="D26:E26"/>
    <mergeCell ref="B21:I21"/>
    <mergeCell ref="D23:E23"/>
    <mergeCell ref="I3:K3"/>
    <mergeCell ref="C3:F3"/>
    <mergeCell ref="B16:F16"/>
    <mergeCell ref="B17:F17"/>
    <mergeCell ref="B18:F18"/>
    <mergeCell ref="D24:E24"/>
    <mergeCell ref="D25:E25"/>
    <mergeCell ref="B19:F19"/>
    <mergeCell ref="B15:K15"/>
  </mergeCells>
  <phoneticPr fontId="0" type="noConversion"/>
  <dataValidations count="3">
    <dataValidation type="list" allowBlank="1" showInputMessage="1" showErrorMessage="1" sqref="D5:D12" xr:uid="{00000000-0002-0000-0F00-000000000000}">
      <formula1>"Select One, HOME only, HTF only, LIHTC only, HOME &amp; HTF, HTF &amp; LIHTC, HOME/HTF &amp; LIHTC, HOME &amp; LIHTC"</formula1>
    </dataValidation>
    <dataValidation type="list" showInputMessage="1" showErrorMessage="1" sqref="B5:B12" xr:uid="{00000000-0002-0000-0F00-000002000000}">
      <formula1>"Select One, 0 BR, 1 BR, 2 BR, 3 BR, 4 BR, 5 BR, 6 BR"</formula1>
    </dataValidation>
    <dataValidation type="list" allowBlank="1" showInputMessage="1" showErrorMessage="1" sqref="I17:I18" xr:uid="{5743FB57-1A56-496F-92D2-AD7518E823C3}">
      <formula1>"Tenant, Owner,              "</formula1>
    </dataValidation>
  </dataValidations>
  <printOptions horizontalCentered="1"/>
  <pageMargins left="0" right="0" top="0.25" bottom="0.25" header="0" footer="0.5"/>
  <pageSetup firstPageNumber="23" orientation="portrait" verticalDpi="300" r:id="rId1"/>
  <headerFooter>
    <oddHeader xml:space="preserve">&amp;R
</oddHeader>
    <oddFooter>&amp;L&amp;"Arial Narrow,Bold"HOME - HTF&amp;C&amp;"Arial Narrow,Bold"Page 16 of 30&amp;R&amp;"Arial Narrow,Bold" Updated 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A1:Q36"/>
  <sheetViews>
    <sheetView showGridLines="0" showRowColHeaders="0" showWhiteSpace="0" zoomScaleNormal="100" workbookViewId="0">
      <selection activeCell="D7" sqref="D7"/>
    </sheetView>
  </sheetViews>
  <sheetFormatPr defaultColWidth="10.7109375" defaultRowHeight="12.75"/>
  <cols>
    <col min="1" max="1" width="3.28515625" style="54" customWidth="1"/>
    <col min="2" max="2" width="2.7109375" style="54" customWidth="1"/>
    <col min="3" max="3" width="28.28515625" style="54" customWidth="1"/>
    <col min="4" max="4" width="13" style="54" customWidth="1"/>
    <col min="5" max="5" width="3.28515625" style="54" customWidth="1"/>
    <col min="6" max="6" width="2.7109375" style="54" customWidth="1"/>
    <col min="7" max="7" width="31" style="54" customWidth="1"/>
    <col min="8" max="8" width="13" style="54" customWidth="1"/>
    <col min="9" max="9" width="2.7109375" style="23" customWidth="1"/>
    <col min="10" max="10" width="3.5703125" style="23" customWidth="1"/>
    <col min="11" max="11" width="6.28515625" style="23" customWidth="1"/>
    <col min="12" max="12" width="7.7109375" style="23" customWidth="1"/>
    <col min="13" max="14" width="4.7109375" style="23" customWidth="1"/>
    <col min="15" max="15" width="2.7109375" style="23" customWidth="1"/>
    <col min="16" max="16" width="8" style="23" customWidth="1"/>
    <col min="17" max="16384" width="10.7109375" style="23"/>
  </cols>
  <sheetData>
    <row r="1" spans="1:17" ht="15" customHeight="1">
      <c r="A1" s="722" t="s">
        <v>427</v>
      </c>
      <c r="B1" s="1070" t="s">
        <v>58</v>
      </c>
      <c r="C1" s="1070"/>
      <c r="D1" s="1070"/>
      <c r="E1" s="1070"/>
      <c r="F1" s="1070"/>
      <c r="G1" s="1070"/>
      <c r="H1" s="1070"/>
      <c r="I1" s="596"/>
      <c r="J1" s="596"/>
      <c r="K1" s="596"/>
      <c r="L1" s="596"/>
      <c r="M1" s="596"/>
      <c r="N1" s="596"/>
      <c r="O1" s="596"/>
      <c r="P1" s="221"/>
      <c r="Q1" s="596"/>
    </row>
    <row r="2" spans="1:17" ht="12" customHeight="1">
      <c r="A2" s="489"/>
      <c r="B2" s="481"/>
      <c r="C2" s="481"/>
      <c r="D2" s="481"/>
      <c r="E2" s="489"/>
      <c r="F2" s="481"/>
      <c r="G2" s="481"/>
      <c r="H2" s="481"/>
      <c r="I2" s="596"/>
      <c r="J2" s="596"/>
      <c r="K2" s="596"/>
      <c r="L2" s="596"/>
      <c r="M2" s="596"/>
      <c r="N2" s="596"/>
      <c r="O2" s="596"/>
      <c r="P2" s="221"/>
      <c r="Q2" s="596"/>
    </row>
    <row r="3" spans="1:17" ht="43.15" customHeight="1">
      <c r="A3" s="489"/>
      <c r="B3" s="877" t="s">
        <v>781</v>
      </c>
      <c r="C3" s="877"/>
      <c r="D3" s="877"/>
      <c r="E3" s="877"/>
      <c r="F3" s="877"/>
      <c r="G3" s="877"/>
      <c r="H3" s="877"/>
      <c r="I3" s="596"/>
      <c r="J3" s="596"/>
      <c r="K3" s="596"/>
      <c r="L3" s="596"/>
      <c r="M3" s="596"/>
      <c r="N3" s="596"/>
      <c r="O3" s="596"/>
      <c r="P3" s="221"/>
      <c r="Q3" s="596"/>
    </row>
    <row r="4" spans="1:17" ht="12" customHeight="1">
      <c r="A4" s="489"/>
      <c r="B4" s="481"/>
      <c r="C4" s="481"/>
      <c r="D4" s="481"/>
      <c r="E4" s="489"/>
      <c r="F4" s="481"/>
      <c r="G4" s="481"/>
      <c r="H4" s="481"/>
      <c r="I4" s="596"/>
      <c r="J4" s="596"/>
      <c r="K4" s="596"/>
      <c r="L4" s="596"/>
      <c r="M4" s="596"/>
      <c r="N4" s="596"/>
      <c r="O4" s="221"/>
      <c r="P4" s="221"/>
      <c r="Q4" s="596"/>
    </row>
    <row r="5" spans="1:17" ht="20.100000000000001" customHeight="1">
      <c r="A5" s="489"/>
      <c r="B5" s="1130" t="s">
        <v>856</v>
      </c>
      <c r="C5" s="1131"/>
      <c r="D5" s="1132"/>
      <c r="E5" s="489"/>
      <c r="F5" s="1130" t="s">
        <v>855</v>
      </c>
      <c r="G5" s="1131"/>
      <c r="H5" s="1132"/>
      <c r="I5" s="221"/>
      <c r="J5" s="596"/>
      <c r="K5" s="596"/>
      <c r="L5" s="596"/>
      <c r="M5" s="596"/>
      <c r="N5" s="596"/>
      <c r="O5" s="221"/>
      <c r="P5" s="221"/>
      <c r="Q5" s="596"/>
    </row>
    <row r="6" spans="1:17" ht="25.5">
      <c r="A6" s="227"/>
      <c r="B6" s="875" t="s">
        <v>60</v>
      </c>
      <c r="C6" s="875"/>
      <c r="D6" s="402" t="s">
        <v>47</v>
      </c>
      <c r="E6" s="401"/>
      <c r="F6" s="875" t="s">
        <v>60</v>
      </c>
      <c r="G6" s="875"/>
      <c r="H6" s="402" t="s">
        <v>47</v>
      </c>
      <c r="I6" s="210"/>
      <c r="O6" s="210"/>
      <c r="P6" s="210"/>
    </row>
    <row r="7" spans="1:17" ht="20.100000000000001" customHeight="1">
      <c r="A7" s="227"/>
      <c r="B7" s="1135" t="s">
        <v>371</v>
      </c>
      <c r="C7" s="1135"/>
      <c r="D7" s="397"/>
      <c r="E7" s="401"/>
      <c r="F7" s="1135" t="s">
        <v>178</v>
      </c>
      <c r="G7" s="1135"/>
      <c r="H7" s="397"/>
      <c r="I7" s="210"/>
      <c r="O7" s="210"/>
      <c r="P7" s="210"/>
    </row>
    <row r="8" spans="1:17" ht="20.100000000000001" customHeight="1">
      <c r="A8" s="227"/>
      <c r="B8" s="1135" t="s">
        <v>158</v>
      </c>
      <c r="C8" s="1135"/>
      <c r="D8" s="397"/>
      <c r="E8" s="401"/>
      <c r="F8" s="1135" t="s">
        <v>171</v>
      </c>
      <c r="G8" s="1135"/>
      <c r="H8" s="681"/>
      <c r="I8" s="210"/>
      <c r="O8" s="210"/>
      <c r="P8" s="210"/>
    </row>
    <row r="9" spans="1:17" ht="20.100000000000001" customHeight="1">
      <c r="A9" s="227"/>
      <c r="B9" s="1135" t="s">
        <v>159</v>
      </c>
      <c r="C9" s="1135"/>
      <c r="D9" s="397"/>
      <c r="E9" s="401"/>
      <c r="F9" s="1135" t="s">
        <v>172</v>
      </c>
      <c r="G9" s="1135"/>
      <c r="H9" s="397"/>
      <c r="I9" s="210"/>
      <c r="O9" s="210"/>
      <c r="P9" s="210"/>
    </row>
    <row r="10" spans="1:17" ht="20.100000000000001" customHeight="1">
      <c r="A10" s="227"/>
      <c r="B10" s="1135" t="s">
        <v>160</v>
      </c>
      <c r="C10" s="1135"/>
      <c r="D10" s="397"/>
      <c r="E10" s="401"/>
      <c r="F10" s="1135" t="s">
        <v>173</v>
      </c>
      <c r="G10" s="1135"/>
      <c r="H10" s="397"/>
      <c r="I10" s="210"/>
      <c r="O10" s="210"/>
      <c r="P10" s="210"/>
    </row>
    <row r="11" spans="1:17" ht="20.100000000000001" customHeight="1">
      <c r="A11" s="227"/>
      <c r="B11" s="1135" t="s">
        <v>161</v>
      </c>
      <c r="C11" s="1135"/>
      <c r="D11" s="397"/>
      <c r="E11" s="401"/>
      <c r="F11" s="1135" t="s">
        <v>174</v>
      </c>
      <c r="G11" s="1135"/>
      <c r="H11" s="397"/>
      <c r="I11" s="210"/>
      <c r="O11" s="210"/>
      <c r="P11" s="210"/>
    </row>
    <row r="12" spans="1:17" ht="20.100000000000001" customHeight="1">
      <c r="A12" s="227"/>
      <c r="B12" s="1135" t="s">
        <v>162</v>
      </c>
      <c r="C12" s="1135"/>
      <c r="D12" s="397"/>
      <c r="E12" s="401"/>
      <c r="F12" s="1135" t="s">
        <v>38</v>
      </c>
      <c r="G12" s="1135"/>
      <c r="H12" s="397"/>
      <c r="I12" s="210"/>
      <c r="O12" s="210"/>
      <c r="P12" s="210"/>
    </row>
    <row r="13" spans="1:17" ht="20.100000000000001" customHeight="1">
      <c r="A13" s="227"/>
      <c r="B13" s="1135" t="s">
        <v>163</v>
      </c>
      <c r="C13" s="1135"/>
      <c r="D13" s="397"/>
      <c r="E13" s="401"/>
      <c r="F13" s="1135" t="s">
        <v>175</v>
      </c>
      <c r="G13" s="1135"/>
      <c r="H13" s="397"/>
      <c r="I13" s="210"/>
      <c r="O13" s="210"/>
      <c r="P13" s="210"/>
    </row>
    <row r="14" spans="1:17" s="276" customFormat="1" ht="20.100000000000001" customHeight="1">
      <c r="A14" s="200"/>
      <c r="B14" s="1134" t="s">
        <v>164</v>
      </c>
      <c r="C14" s="1134"/>
      <c r="D14" s="397"/>
      <c r="E14" s="403"/>
      <c r="F14" s="1134" t="s">
        <v>176</v>
      </c>
      <c r="G14" s="1134"/>
      <c r="H14" s="397"/>
      <c r="J14" s="394"/>
      <c r="O14" s="394"/>
      <c r="P14" s="394"/>
    </row>
    <row r="15" spans="1:17" s="276" customFormat="1" ht="20.100000000000001" customHeight="1">
      <c r="A15" s="200"/>
      <c r="B15" s="1134" t="s">
        <v>165</v>
      </c>
      <c r="C15" s="1134"/>
      <c r="D15" s="397"/>
      <c r="E15" s="403"/>
      <c r="F15" s="1134" t="s">
        <v>177</v>
      </c>
      <c r="G15" s="1134"/>
      <c r="H15" s="397"/>
      <c r="J15" s="394"/>
      <c r="O15" s="394"/>
      <c r="P15" s="394"/>
    </row>
    <row r="16" spans="1:17" s="276" customFormat="1" ht="20.100000000000001" customHeight="1">
      <c r="A16" s="200"/>
      <c r="B16" s="1134" t="s">
        <v>166</v>
      </c>
      <c r="C16" s="1134"/>
      <c r="D16" s="397"/>
      <c r="E16" s="403"/>
      <c r="F16" s="1134" t="s">
        <v>780</v>
      </c>
      <c r="G16" s="1134"/>
      <c r="H16" s="397"/>
      <c r="J16" s="394"/>
      <c r="O16" s="394"/>
      <c r="P16" s="394"/>
    </row>
    <row r="17" spans="1:16" s="276" customFormat="1" ht="20.100000000000001" customHeight="1">
      <c r="A17" s="200"/>
      <c r="B17" s="1134" t="s">
        <v>167</v>
      </c>
      <c r="C17" s="1134"/>
      <c r="D17" s="397"/>
      <c r="E17" s="403"/>
      <c r="F17" s="1135" t="s">
        <v>372</v>
      </c>
      <c r="G17" s="1135"/>
      <c r="H17" s="400"/>
      <c r="J17" s="394"/>
      <c r="O17" s="394"/>
      <c r="P17" s="394"/>
    </row>
    <row r="18" spans="1:16" s="276" customFormat="1" ht="20.100000000000001" customHeight="1" thickBot="1">
      <c r="A18" s="200"/>
      <c r="B18" s="1134" t="s">
        <v>168</v>
      </c>
      <c r="C18" s="1134"/>
      <c r="D18" s="398"/>
      <c r="E18" s="403"/>
      <c r="F18" s="1045" t="s">
        <v>48</v>
      </c>
      <c r="G18" s="1047"/>
      <c r="H18" s="405">
        <f>SUM(H7:H17)</f>
        <v>0</v>
      </c>
      <c r="J18" s="394"/>
      <c r="O18" s="394"/>
      <c r="P18" s="394"/>
    </row>
    <row r="19" spans="1:16" s="276" customFormat="1" ht="20.100000000000001" customHeight="1" thickTop="1">
      <c r="A19" s="200"/>
      <c r="B19" s="1134" t="s">
        <v>169</v>
      </c>
      <c r="C19" s="1134"/>
      <c r="D19" s="397"/>
      <c r="E19" s="403"/>
      <c r="F19" s="119"/>
      <c r="G19" s="403"/>
      <c r="H19" s="404"/>
      <c r="J19" s="394"/>
      <c r="O19" s="394"/>
      <c r="P19" s="394"/>
    </row>
    <row r="20" spans="1:16" s="276" customFormat="1" ht="20.100000000000001" customHeight="1">
      <c r="A20" s="200"/>
      <c r="B20" s="1134" t="s">
        <v>170</v>
      </c>
      <c r="C20" s="1134"/>
      <c r="D20" s="400"/>
      <c r="E20" s="403"/>
      <c r="F20" s="1137" t="s">
        <v>854</v>
      </c>
      <c r="G20" s="1138"/>
      <c r="H20" s="1015"/>
      <c r="J20" s="394"/>
      <c r="O20" s="394"/>
      <c r="P20" s="394"/>
    </row>
    <row r="21" spans="1:16" s="276" customFormat="1" ht="20.100000000000001" customHeight="1" thickBot="1">
      <c r="A21" s="200"/>
      <c r="B21" s="1139" t="s">
        <v>438</v>
      </c>
      <c r="C21" s="1139"/>
      <c r="D21" s="405">
        <f>SUM(D7:D20)</f>
        <v>0</v>
      </c>
      <c r="E21" s="403"/>
      <c r="F21" s="1134" t="s">
        <v>181</v>
      </c>
      <c r="G21" s="1134"/>
      <c r="H21" s="397"/>
      <c r="J21" s="394"/>
      <c r="O21" s="394"/>
      <c r="P21" s="394"/>
    </row>
    <row r="22" spans="1:16" s="276" customFormat="1" ht="20.100000000000001" customHeight="1" thickTop="1">
      <c r="A22" s="200"/>
      <c r="B22" s="200"/>
      <c r="C22" s="406"/>
      <c r="D22" s="403"/>
      <c r="E22" s="403"/>
      <c r="F22" s="1134" t="s">
        <v>182</v>
      </c>
      <c r="G22" s="1134"/>
      <c r="H22" s="397"/>
      <c r="J22" s="394"/>
      <c r="O22" s="394"/>
      <c r="P22" s="394"/>
    </row>
    <row r="23" spans="1:16" s="276" customFormat="1" ht="20.100000000000001" customHeight="1">
      <c r="A23" s="200"/>
      <c r="B23" s="1136" t="s">
        <v>853</v>
      </c>
      <c r="C23" s="1083"/>
      <c r="D23" s="1132"/>
      <c r="E23" s="403"/>
      <c r="F23" s="1134" t="s">
        <v>183</v>
      </c>
      <c r="G23" s="1134"/>
      <c r="H23" s="397"/>
      <c r="J23" s="394"/>
      <c r="O23" s="394"/>
      <c r="P23" s="394"/>
    </row>
    <row r="24" spans="1:16" s="276" customFormat="1" ht="20.100000000000001" customHeight="1">
      <c r="A24" s="200"/>
      <c r="B24" s="1134" t="s">
        <v>179</v>
      </c>
      <c r="C24" s="1134"/>
      <c r="D24" s="399"/>
      <c r="E24" s="403"/>
      <c r="F24" s="1134" t="s">
        <v>184</v>
      </c>
      <c r="G24" s="1134"/>
      <c r="H24" s="399"/>
      <c r="J24" s="394"/>
      <c r="O24" s="394"/>
      <c r="P24" s="394"/>
    </row>
    <row r="25" spans="1:16" s="276" customFormat="1" ht="20.100000000000001" customHeight="1">
      <c r="A25" s="200"/>
      <c r="B25" s="1134" t="s">
        <v>31</v>
      </c>
      <c r="C25" s="1134"/>
      <c r="D25" s="397"/>
      <c r="E25" s="403"/>
      <c r="F25" s="1134" t="s">
        <v>185</v>
      </c>
      <c r="G25" s="1134"/>
      <c r="H25" s="399"/>
      <c r="J25" s="394"/>
      <c r="O25" s="394"/>
      <c r="P25" s="394"/>
    </row>
    <row r="26" spans="1:16" s="276" customFormat="1" ht="20.100000000000001" customHeight="1">
      <c r="A26" s="200"/>
      <c r="B26" s="1134" t="s">
        <v>39</v>
      </c>
      <c r="C26" s="1134"/>
      <c r="D26" s="397"/>
      <c r="E26" s="406"/>
      <c r="F26" s="1134" t="s">
        <v>439</v>
      </c>
      <c r="G26" s="1134"/>
      <c r="H26" s="397"/>
      <c r="J26" s="394"/>
      <c r="O26" s="394"/>
      <c r="P26" s="394"/>
    </row>
    <row r="27" spans="1:16" s="276" customFormat="1" ht="20.100000000000001" customHeight="1">
      <c r="A27" s="200"/>
      <c r="B27" s="1134" t="s">
        <v>32</v>
      </c>
      <c r="C27" s="1134"/>
      <c r="D27" s="397"/>
      <c r="E27" s="406"/>
      <c r="F27" s="1134" t="s">
        <v>186</v>
      </c>
      <c r="G27" s="1134"/>
      <c r="H27" s="397"/>
      <c r="O27" s="394"/>
      <c r="P27" s="394"/>
    </row>
    <row r="28" spans="1:16" s="276" customFormat="1" ht="20.100000000000001" customHeight="1">
      <c r="A28" s="200"/>
      <c r="B28" s="1134" t="s">
        <v>180</v>
      </c>
      <c r="C28" s="1134"/>
      <c r="D28" s="400"/>
      <c r="E28" s="406"/>
      <c r="F28" s="1135" t="s">
        <v>187</v>
      </c>
      <c r="G28" s="1135"/>
      <c r="H28" s="400"/>
      <c r="I28" s="394"/>
      <c r="O28" s="394"/>
      <c r="P28" s="394"/>
    </row>
    <row r="29" spans="1:16" s="276" customFormat="1" ht="20.100000000000001" customHeight="1" thickBot="1">
      <c r="A29" s="200"/>
      <c r="B29" s="875" t="s">
        <v>156</v>
      </c>
      <c r="C29" s="875"/>
      <c r="D29" s="405">
        <f>SUM(D24:D28)</f>
        <v>0</v>
      </c>
      <c r="E29" s="406"/>
      <c r="F29" s="875" t="s">
        <v>157</v>
      </c>
      <c r="G29" s="875"/>
      <c r="H29" s="405">
        <f>SUM(H21:H28)</f>
        <v>0</v>
      </c>
      <c r="J29" s="394"/>
      <c r="O29" s="394"/>
      <c r="P29" s="394"/>
    </row>
    <row r="30" spans="1:16" s="276" customFormat="1" ht="9" customHeight="1" thickTop="1">
      <c r="A30" s="200"/>
      <c r="B30" s="200"/>
      <c r="C30" s="201"/>
      <c r="D30" s="231"/>
      <c r="E30" s="200"/>
      <c r="F30" s="200"/>
      <c r="G30" s="226"/>
      <c r="H30" s="231"/>
      <c r="J30" s="394"/>
      <c r="O30" s="394"/>
      <c r="P30" s="394"/>
    </row>
    <row r="31" spans="1:16" s="395" customFormat="1" ht="19.5" customHeight="1">
      <c r="A31" s="200"/>
      <c r="B31" s="1130" t="s">
        <v>857</v>
      </c>
      <c r="C31" s="1131"/>
      <c r="D31" s="1131"/>
      <c r="E31" s="1131"/>
      <c r="F31" s="1131"/>
      <c r="G31" s="1132"/>
      <c r="H31" s="407">
        <f>D21+D29+H18+H29</f>
        <v>0</v>
      </c>
      <c r="J31" s="396"/>
      <c r="O31" s="396"/>
      <c r="P31" s="396"/>
    </row>
    <row r="32" spans="1:16" s="276" customFormat="1" ht="19.5" customHeight="1">
      <c r="A32" s="200"/>
      <c r="B32" s="1130" t="s">
        <v>858</v>
      </c>
      <c r="C32" s="1131"/>
      <c r="D32" s="1131"/>
      <c r="E32" s="1131"/>
      <c r="F32" s="1131"/>
      <c r="G32" s="1132"/>
      <c r="H32" s="407" t="e">
        <f>H31/('Pg. 16 Property Income'!C13+'Pg. 16 Property Income'!I13+'Pg. 16 Property Income'!H19)</f>
        <v>#DIV/0!</v>
      </c>
      <c r="J32" s="394"/>
      <c r="P32" s="394"/>
    </row>
    <row r="33" spans="1:16" s="276" customFormat="1" ht="9.6" customHeight="1">
      <c r="A33" s="200"/>
      <c r="B33" s="200"/>
      <c r="C33" s="200"/>
      <c r="D33" s="200"/>
      <c r="E33" s="200"/>
      <c r="F33" s="200"/>
      <c r="G33" s="200"/>
      <c r="H33" s="231"/>
      <c r="J33" s="394"/>
      <c r="P33" s="394"/>
    </row>
    <row r="34" spans="1:16" s="276" customFormat="1" ht="14.1" customHeight="1">
      <c r="A34" s="200"/>
      <c r="B34" s="955" t="s">
        <v>859</v>
      </c>
      <c r="C34" s="955"/>
      <c r="D34" s="955"/>
      <c r="E34" s="955"/>
      <c r="F34" s="955"/>
      <c r="G34" s="955"/>
      <c r="H34" s="955"/>
      <c r="J34" s="394"/>
      <c r="O34" s="394"/>
      <c r="P34" s="394"/>
    </row>
    <row r="35" spans="1:16" ht="12.75" customHeight="1">
      <c r="A35" s="227"/>
      <c r="B35" s="1133" t="s">
        <v>890</v>
      </c>
      <c r="C35" s="1133"/>
      <c r="D35" s="1133"/>
      <c r="E35" s="1133"/>
      <c r="F35" s="1133"/>
      <c r="G35" s="1133"/>
      <c r="H35" s="1133"/>
      <c r="K35" s="210"/>
      <c r="L35" s="23" t="s">
        <v>41</v>
      </c>
      <c r="P35" s="210"/>
    </row>
    <row r="36" spans="1:16" ht="31.9" customHeight="1"/>
  </sheetData>
  <sheetProtection algorithmName="SHA-512" hashValue="V8gIfirTWcxQWb6z8on+UcwEvnJiFNFfKFYpygyG1/WNfv7j8TjO+bo9iCRVxhdUe6b4Hw0urVrwsTdBaGH7hg==" saltValue="QixLpE/fD6plW6ORy7kS4g==" spinCount="100000" sheet="1" selectLockedCells="1"/>
  <mergeCells count="54">
    <mergeCell ref="B1:H1"/>
    <mergeCell ref="B3:H3"/>
    <mergeCell ref="F18:G18"/>
    <mergeCell ref="F17:G17"/>
    <mergeCell ref="F16:G16"/>
    <mergeCell ref="F15:G15"/>
    <mergeCell ref="F14:G14"/>
    <mergeCell ref="F13:G13"/>
    <mergeCell ref="F12:G12"/>
    <mergeCell ref="B9:C9"/>
    <mergeCell ref="B8:C8"/>
    <mergeCell ref="B7:C7"/>
    <mergeCell ref="F11:G11"/>
    <mergeCell ref="F10:G10"/>
    <mergeCell ref="F9:G9"/>
    <mergeCell ref="F8:G8"/>
    <mergeCell ref="F7:G7"/>
    <mergeCell ref="B14:C14"/>
    <mergeCell ref="B13:C13"/>
    <mergeCell ref="B12:C12"/>
    <mergeCell ref="B11:C11"/>
    <mergeCell ref="B10:C10"/>
    <mergeCell ref="B6:C6"/>
    <mergeCell ref="B5:D5"/>
    <mergeCell ref="F5:H5"/>
    <mergeCell ref="B23:D23"/>
    <mergeCell ref="F20:H20"/>
    <mergeCell ref="F23:G23"/>
    <mergeCell ref="F22:G22"/>
    <mergeCell ref="F21:G21"/>
    <mergeCell ref="F6:G6"/>
    <mergeCell ref="B21:C21"/>
    <mergeCell ref="B20:C20"/>
    <mergeCell ref="B19:C19"/>
    <mergeCell ref="B18:C18"/>
    <mergeCell ref="B17:C17"/>
    <mergeCell ref="B16:C16"/>
    <mergeCell ref="B15:C15"/>
    <mergeCell ref="B32:G32"/>
    <mergeCell ref="B31:G31"/>
    <mergeCell ref="B35:H35"/>
    <mergeCell ref="B34:H34"/>
    <mergeCell ref="B24:C24"/>
    <mergeCell ref="F29:G29"/>
    <mergeCell ref="F28:G28"/>
    <mergeCell ref="F27:G27"/>
    <mergeCell ref="F26:G26"/>
    <mergeCell ref="F25:G25"/>
    <mergeCell ref="F24:G24"/>
    <mergeCell ref="B29:C29"/>
    <mergeCell ref="B28:C28"/>
    <mergeCell ref="B27:C27"/>
    <mergeCell ref="B26:C26"/>
    <mergeCell ref="B25:C25"/>
  </mergeCells>
  <phoneticPr fontId="0" type="noConversion"/>
  <printOptions horizontalCentered="1"/>
  <pageMargins left="0.75" right="0.75" top="0.75" bottom="0.75" header="0" footer="0.5"/>
  <pageSetup scale="93" firstPageNumber="24" orientation="portrait" verticalDpi="300" r:id="rId1"/>
  <headerFooter>
    <oddHeader xml:space="preserve">&amp;R
</oddHeader>
    <oddFooter>&amp;L&amp;"Arial Narrow,Bold"HOME - HTF&amp;C&amp;"Arial Narrow,Bold"Page 17 of 30&amp;R&amp;"Arial Narrow,Bold" Updated 2020</oddFooter>
  </headerFooter>
  <ignoredErrors>
    <ignoredError sqref="A1" numberStoredAsText="1"/>
    <ignoredError sqref="H32" evalErro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fitToPage="1"/>
  </sheetPr>
  <dimension ref="A1:Q42"/>
  <sheetViews>
    <sheetView showGridLines="0" zoomScaleNormal="100" zoomScalePageLayoutView="50" workbookViewId="0">
      <selection activeCell="F7" sqref="F7"/>
    </sheetView>
  </sheetViews>
  <sheetFormatPr defaultColWidth="9.5703125" defaultRowHeight="12.75"/>
  <cols>
    <col min="1" max="1" width="3.5703125" style="728" bestFit="1" customWidth="1"/>
    <col min="2" max="2" width="5.28515625" style="667" customWidth="1"/>
    <col min="3" max="3" width="4.42578125" style="667" customWidth="1"/>
    <col min="4" max="4" width="4.28515625" style="667" customWidth="1"/>
    <col min="5" max="5" width="15.42578125" style="667" customWidth="1"/>
    <col min="6" max="6" width="14.28515625" style="667" customWidth="1"/>
    <col min="7" max="7" width="13.7109375" style="667" customWidth="1"/>
    <col min="8" max="8" width="15.42578125" style="667" customWidth="1"/>
    <col min="9" max="9" width="13.7109375" style="667" customWidth="1"/>
    <col min="10" max="10" width="4.7109375" style="667" customWidth="1"/>
    <col min="11" max="16384" width="9.5703125" style="667"/>
  </cols>
  <sheetData>
    <row r="1" spans="1:17" ht="20.100000000000001" customHeight="1">
      <c r="A1" s="683" t="s">
        <v>428</v>
      </c>
      <c r="B1" s="1070" t="s">
        <v>59</v>
      </c>
      <c r="C1" s="1070"/>
      <c r="D1" s="1070"/>
      <c r="E1" s="1070"/>
      <c r="F1" s="1070"/>
      <c r="G1" s="1070"/>
      <c r="H1" s="1070"/>
      <c r="I1" s="1070"/>
      <c r="J1" s="217"/>
      <c r="K1" s="217"/>
      <c r="L1" s="217"/>
      <c r="M1" s="217"/>
      <c r="N1" s="217"/>
      <c r="O1" s="217"/>
      <c r="P1" s="217"/>
      <c r="Q1" s="217"/>
    </row>
    <row r="2" spans="1:17" ht="7.35" customHeight="1">
      <c r="A2" s="683"/>
      <c r="B2" s="642"/>
      <c r="C2" s="642"/>
      <c r="D2" s="642"/>
      <c r="E2" s="642"/>
      <c r="F2" s="642"/>
      <c r="G2" s="642"/>
      <c r="H2" s="642"/>
      <c r="I2" s="642"/>
      <c r="J2" s="217"/>
      <c r="K2" s="217"/>
      <c r="L2" s="217"/>
      <c r="M2" s="217"/>
      <c r="N2" s="217"/>
      <c r="O2" s="217"/>
      <c r="P2" s="217"/>
      <c r="Q2" s="217"/>
    </row>
    <row r="3" spans="1:17">
      <c r="A3" s="683"/>
      <c r="B3" s="1152" t="s">
        <v>60</v>
      </c>
      <c r="C3" s="1153"/>
      <c r="D3" s="1153"/>
      <c r="E3" s="1154"/>
      <c r="F3" s="1149" t="s">
        <v>49</v>
      </c>
      <c r="G3" s="1150"/>
      <c r="H3" s="597" t="s">
        <v>67</v>
      </c>
      <c r="I3" s="597"/>
      <c r="J3" s="217"/>
      <c r="K3" s="217"/>
      <c r="L3" s="217"/>
      <c r="M3" s="217"/>
      <c r="N3" s="217"/>
      <c r="O3" s="217"/>
      <c r="P3" s="217"/>
      <c r="Q3" s="217"/>
    </row>
    <row r="4" spans="1:17" ht="13.5">
      <c r="A4" s="683"/>
      <c r="B4" s="1155"/>
      <c r="C4" s="1156"/>
      <c r="D4" s="1156"/>
      <c r="E4" s="1157"/>
      <c r="F4" s="598" t="s">
        <v>810</v>
      </c>
      <c r="G4" s="668" t="s">
        <v>68</v>
      </c>
      <c r="H4" s="599" t="s">
        <v>69</v>
      </c>
      <c r="I4" s="599" t="s">
        <v>62</v>
      </c>
      <c r="J4" s="217"/>
      <c r="K4" s="217"/>
      <c r="L4" s="217"/>
      <c r="M4" s="217"/>
      <c r="N4" s="217"/>
      <c r="O4" s="217"/>
      <c r="P4" s="217"/>
      <c r="Q4" s="217"/>
    </row>
    <row r="5" spans="1:17" ht="20.100000000000001" customHeight="1">
      <c r="A5" s="683"/>
      <c r="B5" s="1012" t="s">
        <v>811</v>
      </c>
      <c r="C5" s="1013"/>
      <c r="D5" s="1013"/>
      <c r="E5" s="1140"/>
      <c r="F5" s="636">
        <f>'Pg. 16 Property Income'!F13*12</f>
        <v>0</v>
      </c>
      <c r="G5" s="636">
        <f>'Pg. 16 Property Income'!K13*12</f>
        <v>0</v>
      </c>
      <c r="H5" s="636">
        <f>'Pg. 16 Property Income'!K19*12</f>
        <v>0</v>
      </c>
      <c r="I5" s="600">
        <f>SUM(F5:H5)</f>
        <v>0</v>
      </c>
      <c r="J5" s="217"/>
      <c r="K5" s="217"/>
      <c r="L5" s="217"/>
      <c r="M5" s="217"/>
      <c r="N5" s="217"/>
      <c r="O5" s="217"/>
      <c r="P5" s="217"/>
      <c r="Q5" s="217"/>
    </row>
    <row r="6" spans="1:17" ht="20.100000000000001" customHeight="1">
      <c r="A6" s="683"/>
      <c r="B6" s="656" t="s">
        <v>189</v>
      </c>
      <c r="C6" s="1013" t="s">
        <v>190</v>
      </c>
      <c r="D6" s="1013"/>
      <c r="E6" s="1140"/>
      <c r="F6" s="636">
        <f>F5*F7</f>
        <v>0</v>
      </c>
      <c r="G6" s="636">
        <f>G5*G7</f>
        <v>0</v>
      </c>
      <c r="H6" s="636">
        <f>H5*H7</f>
        <v>0</v>
      </c>
      <c r="I6" s="430">
        <f>SUM(F6:H6)</f>
        <v>0</v>
      </c>
    </row>
    <row r="7" spans="1:17" ht="20.100000000000001" customHeight="1">
      <c r="A7" s="683"/>
      <c r="B7" s="431"/>
      <c r="C7" s="1013" t="s">
        <v>191</v>
      </c>
      <c r="D7" s="1013"/>
      <c r="E7" s="1140"/>
      <c r="F7" s="408"/>
      <c r="G7" s="408"/>
      <c r="H7" s="408"/>
      <c r="I7" s="432"/>
    </row>
    <row r="8" spans="1:17" ht="20.100000000000001" customHeight="1">
      <c r="A8" s="683"/>
      <c r="B8" s="1012" t="s">
        <v>671</v>
      </c>
      <c r="C8" s="1013"/>
      <c r="D8" s="1162"/>
      <c r="E8" s="1163"/>
      <c r="F8" s="430">
        <f>SUM(F5-F6)</f>
        <v>0</v>
      </c>
      <c r="G8" s="430">
        <f>SUM(G5-G6)</f>
        <v>0</v>
      </c>
      <c r="H8" s="430">
        <f>SUM(H5-H6)</f>
        <v>0</v>
      </c>
      <c r="I8" s="430">
        <f>SUM(F8:H8)</f>
        <v>0</v>
      </c>
    </row>
    <row r="9" spans="1:17" ht="5.45" customHeight="1">
      <c r="A9" s="683"/>
      <c r="B9" s="1164" t="s">
        <v>50</v>
      </c>
      <c r="C9" s="851"/>
      <c r="D9" s="851"/>
      <c r="E9" s="1165"/>
      <c r="F9" s="1158"/>
      <c r="G9" s="1159"/>
      <c r="H9" s="1159"/>
      <c r="I9" s="1160"/>
    </row>
    <row r="10" spans="1:17" ht="20.100000000000001" customHeight="1">
      <c r="A10" s="683"/>
      <c r="B10" s="1166"/>
      <c r="C10" s="1167"/>
      <c r="D10" s="1167"/>
      <c r="E10" s="1168"/>
      <c r="F10" s="199"/>
      <c r="G10" s="199"/>
      <c r="H10" s="199"/>
      <c r="I10" s="430">
        <f>SUM(F10:H10)</f>
        <v>0</v>
      </c>
    </row>
    <row r="11" spans="1:17" ht="20.100000000000001" customHeight="1">
      <c r="A11" s="683"/>
      <c r="B11" s="1161" t="s">
        <v>672</v>
      </c>
      <c r="C11" s="1162"/>
      <c r="D11" s="1162"/>
      <c r="E11" s="1163"/>
      <c r="F11" s="430">
        <f>SUM(F8+F10)</f>
        <v>0</v>
      </c>
      <c r="G11" s="430">
        <f>SUM(G8+G10)</f>
        <v>0</v>
      </c>
      <c r="H11" s="430">
        <f>SUM(H8+H10)</f>
        <v>0</v>
      </c>
      <c r="I11" s="430">
        <f>SUM(I8+I10)</f>
        <v>0</v>
      </c>
    </row>
    <row r="12" spans="1:17" ht="7.35" customHeight="1">
      <c r="A12" s="655"/>
      <c r="B12" s="1151"/>
      <c r="C12" s="1151"/>
      <c r="D12" s="1151"/>
      <c r="E12" s="1151"/>
      <c r="F12" s="1151"/>
      <c r="G12" s="1151"/>
      <c r="H12" s="1151"/>
      <c r="I12" s="433"/>
    </row>
    <row r="13" spans="1:17" ht="20.100000000000001" customHeight="1">
      <c r="A13" s="655"/>
      <c r="B13" s="1148" t="s">
        <v>812</v>
      </c>
      <c r="C13" s="1148"/>
      <c r="D13" s="1148"/>
      <c r="E13" s="1148"/>
      <c r="F13" s="1148"/>
      <c r="G13" s="1148"/>
      <c r="H13" s="1148"/>
      <c r="I13" s="434" t="s">
        <v>62</v>
      </c>
    </row>
    <row r="14" spans="1:17" ht="20.100000000000001" customHeight="1">
      <c r="A14" s="655"/>
      <c r="B14" s="1033" t="s">
        <v>51</v>
      </c>
      <c r="C14" s="1034"/>
      <c r="D14" s="1034"/>
      <c r="E14" s="1034"/>
      <c r="F14" s="1034"/>
      <c r="G14" s="1034"/>
      <c r="H14" s="1035"/>
      <c r="I14" s="724">
        <f>'Pg. 17 Property Annual Expenses'!H31</f>
        <v>0</v>
      </c>
    </row>
    <row r="15" spans="1:17" ht="7.35" customHeight="1">
      <c r="A15" s="655"/>
      <c r="B15" s="1034"/>
      <c r="C15" s="1034"/>
      <c r="D15" s="1034"/>
      <c r="E15" s="1034"/>
      <c r="F15" s="1034"/>
      <c r="G15" s="1034"/>
      <c r="H15" s="1034"/>
      <c r="I15" s="435"/>
    </row>
    <row r="16" spans="1:17" ht="19.5" customHeight="1" thickBot="1">
      <c r="A16" s="655"/>
      <c r="B16" s="1033" t="s">
        <v>52</v>
      </c>
      <c r="C16" s="1034"/>
      <c r="D16" s="1034"/>
      <c r="E16" s="1034"/>
      <c r="F16" s="1034"/>
      <c r="G16" s="1034"/>
      <c r="H16" s="1035"/>
      <c r="I16" s="436">
        <f>SUM(I11-I14)</f>
        <v>0</v>
      </c>
    </row>
    <row r="17" spans="1:15" ht="7.35" customHeight="1" thickTop="1">
      <c r="A17" s="655"/>
      <c r="B17" s="1147"/>
      <c r="C17" s="1147"/>
      <c r="D17" s="1147"/>
      <c r="E17" s="1147"/>
      <c r="F17" s="1147"/>
      <c r="G17" s="1147"/>
      <c r="H17" s="1147"/>
      <c r="I17" s="1147"/>
    </row>
    <row r="18" spans="1:15" ht="20.100000000000001" customHeight="1">
      <c r="A18" s="655"/>
      <c r="B18" s="1012" t="s">
        <v>53</v>
      </c>
      <c r="C18" s="1013"/>
      <c r="D18" s="1013"/>
      <c r="E18" s="1013"/>
      <c r="F18" s="1013"/>
      <c r="G18" s="1013"/>
      <c r="H18" s="1140"/>
      <c r="I18" s="725"/>
    </row>
    <row r="19" spans="1:15" ht="20.100000000000001" customHeight="1">
      <c r="A19" s="655"/>
      <c r="B19" s="656"/>
      <c r="C19" s="1013" t="s">
        <v>815</v>
      </c>
      <c r="D19" s="1013"/>
      <c r="E19" s="1013"/>
      <c r="F19" s="1013"/>
      <c r="G19" s="1013"/>
      <c r="H19" s="1140"/>
      <c r="I19" s="409"/>
    </row>
    <row r="20" spans="1:15" ht="20.100000000000001" customHeight="1">
      <c r="A20" s="655"/>
      <c r="B20" s="666"/>
      <c r="C20" s="1013" t="s">
        <v>813</v>
      </c>
      <c r="D20" s="1013"/>
      <c r="E20" s="1013"/>
      <c r="F20" s="1013"/>
      <c r="G20" s="1013"/>
      <c r="H20" s="1140"/>
      <c r="I20" s="409"/>
    </row>
    <row r="21" spans="1:15" ht="20.100000000000001" customHeight="1" thickBot="1">
      <c r="A21" s="655"/>
      <c r="B21" s="1012" t="s">
        <v>817</v>
      </c>
      <c r="C21" s="1013"/>
      <c r="D21" s="1013"/>
      <c r="E21" s="1013"/>
      <c r="F21" s="1013"/>
      <c r="G21" s="1013"/>
      <c r="H21" s="1140"/>
      <c r="I21" s="436">
        <f>+I16-I18-I19-I20</f>
        <v>0</v>
      </c>
    </row>
    <row r="22" spans="1:15" ht="26.65" customHeight="1" thickTop="1">
      <c r="A22" s="655"/>
      <c r="B22" s="1016" t="s">
        <v>544</v>
      </c>
      <c r="C22" s="1013"/>
      <c r="D22" s="1013"/>
      <c r="E22" s="1013"/>
      <c r="F22" s="1013"/>
      <c r="G22" s="1013"/>
      <c r="H22" s="1140"/>
      <c r="I22" s="680" t="e">
        <f>I16/((I18+I19+I20)+(I21*50%))</f>
        <v>#DIV/0!</v>
      </c>
    </row>
    <row r="23" spans="1:15" ht="7.35" customHeight="1">
      <c r="A23" s="655"/>
      <c r="B23" s="640"/>
      <c r="C23" s="640"/>
      <c r="D23" s="640"/>
      <c r="E23" s="640"/>
      <c r="F23" s="640"/>
      <c r="G23" s="640"/>
      <c r="H23" s="640"/>
      <c r="I23" s="437"/>
    </row>
    <row r="24" spans="1:15" ht="16.149999999999999" customHeight="1">
      <c r="A24" s="655"/>
      <c r="B24" s="660" t="s">
        <v>505</v>
      </c>
      <c r="C24" s="660"/>
      <c r="D24" s="660"/>
      <c r="E24" s="660"/>
      <c r="F24" s="660"/>
      <c r="G24" s="660"/>
      <c r="H24" s="660"/>
      <c r="I24" s="660"/>
    </row>
    <row r="25" spans="1:15" ht="20.100000000000001" customHeight="1">
      <c r="A25" s="655"/>
      <c r="B25" s="640" t="s">
        <v>805</v>
      </c>
      <c r="C25" s="640"/>
      <c r="D25" s="640"/>
      <c r="E25" s="640"/>
      <c r="F25" s="429">
        <v>0.02</v>
      </c>
      <c r="G25" s="640"/>
      <c r="H25" s="640" t="s">
        <v>506</v>
      </c>
      <c r="I25" s="95"/>
    </row>
    <row r="26" spans="1:15" ht="20.100000000000001" customHeight="1">
      <c r="A26" s="655"/>
      <c r="B26" s="640" t="s">
        <v>192</v>
      </c>
      <c r="C26" s="640"/>
      <c r="D26" s="640"/>
      <c r="E26" s="640"/>
      <c r="F26" s="94"/>
      <c r="G26" s="438"/>
      <c r="H26" s="438"/>
      <c r="I26" s="439"/>
    </row>
    <row r="27" spans="1:15" ht="20.100000000000001" customHeight="1">
      <c r="A27" s="655"/>
      <c r="B27" s="640" t="s">
        <v>193</v>
      </c>
      <c r="C27" s="640"/>
      <c r="D27" s="640"/>
      <c r="E27" s="640"/>
      <c r="F27" s="94"/>
      <c r="G27" s="438"/>
      <c r="H27" s="438"/>
      <c r="I27" s="439"/>
    </row>
    <row r="28" spans="1:15" ht="20.100000000000001" customHeight="1">
      <c r="A28" s="655"/>
      <c r="B28" s="640" t="s">
        <v>194</v>
      </c>
      <c r="C28" s="640"/>
      <c r="D28" s="640"/>
      <c r="E28" s="640"/>
      <c r="F28" s="94"/>
      <c r="G28" s="438"/>
      <c r="H28" s="438"/>
      <c r="I28" s="439"/>
    </row>
    <row r="29" spans="1:15" ht="20.100000000000001" customHeight="1">
      <c r="A29" s="655"/>
      <c r="B29" s="660" t="s">
        <v>195</v>
      </c>
      <c r="C29" s="660"/>
      <c r="D29" s="640"/>
      <c r="E29" s="640"/>
      <c r="F29" s="428">
        <v>0.03</v>
      </c>
      <c r="G29" s="438"/>
      <c r="H29" s="640"/>
      <c r="I29" s="440"/>
    </row>
    <row r="30" spans="1:15" ht="20.100000000000001" customHeight="1">
      <c r="A30" s="655"/>
      <c r="B30" s="660" t="s">
        <v>196</v>
      </c>
      <c r="C30" s="660"/>
      <c r="D30" s="640"/>
      <c r="E30" s="640"/>
      <c r="F30" s="428">
        <v>0.03</v>
      </c>
      <c r="G30" s="661"/>
      <c r="H30" s="640"/>
      <c r="I30" s="440"/>
    </row>
    <row r="31" spans="1:15" ht="9.6" customHeight="1">
      <c r="A31" s="655"/>
      <c r="B31" s="1056"/>
      <c r="C31" s="1056"/>
      <c r="D31" s="1056"/>
      <c r="E31" s="1056"/>
      <c r="F31" s="1056"/>
      <c r="G31" s="1056"/>
      <c r="H31" s="1056"/>
      <c r="I31" s="1056"/>
      <c r="J31" s="1143"/>
      <c r="K31" s="1143"/>
      <c r="L31" s="1143"/>
      <c r="M31" s="1143"/>
      <c r="N31" s="1143"/>
      <c r="O31" s="1143"/>
    </row>
    <row r="32" spans="1:15" ht="30" customHeight="1">
      <c r="A32" s="655"/>
      <c r="B32" s="1144" t="s">
        <v>860</v>
      </c>
      <c r="C32" s="1145"/>
      <c r="D32" s="1145"/>
      <c r="E32" s="1145"/>
      <c r="F32" s="1145"/>
      <c r="G32" s="1145"/>
      <c r="H32" s="1145"/>
      <c r="I32" s="1145"/>
    </row>
    <row r="33" spans="1:12" ht="20.100000000000001" customHeight="1">
      <c r="A33" s="683"/>
      <c r="B33" s="1145" t="s">
        <v>818</v>
      </c>
      <c r="C33" s="1146"/>
      <c r="D33" s="1146"/>
      <c r="E33" s="1146"/>
      <c r="F33" s="1146"/>
      <c r="G33" s="1146"/>
      <c r="H33" s="1146"/>
      <c r="I33" s="1146"/>
    </row>
    <row r="34" spans="1:12" ht="7.15" customHeight="1">
      <c r="A34" s="683"/>
      <c r="B34" s="661"/>
      <c r="C34" s="660"/>
      <c r="D34" s="661"/>
      <c r="E34" s="661"/>
      <c r="F34" s="661"/>
      <c r="G34" s="661"/>
      <c r="H34" s="661"/>
      <c r="I34" s="661"/>
    </row>
    <row r="35" spans="1:12">
      <c r="A35" s="726"/>
      <c r="B35" s="1141"/>
      <c r="C35" s="1141"/>
      <c r="D35" s="1141"/>
      <c r="E35" s="1141"/>
      <c r="F35" s="1141"/>
      <c r="G35" s="1141"/>
      <c r="H35" s="1141"/>
      <c r="I35" s="441"/>
    </row>
    <row r="36" spans="1:12" s="22" customFormat="1">
      <c r="A36" s="216"/>
      <c r="B36" s="1142"/>
      <c r="C36" s="1142"/>
      <c r="D36" s="1142"/>
      <c r="E36" s="1142"/>
      <c r="F36" s="1142"/>
      <c r="G36" s="1142"/>
      <c r="H36" s="1142"/>
      <c r="I36" s="410"/>
    </row>
    <row r="37" spans="1:12" s="22" customFormat="1">
      <c r="A37" s="216"/>
      <c r="B37" s="1019"/>
      <c r="C37" s="1019"/>
      <c r="D37" s="1019"/>
      <c r="E37" s="1019"/>
      <c r="F37" s="1019"/>
      <c r="G37" s="1019"/>
      <c r="H37" s="1019"/>
      <c r="I37" s="1019"/>
      <c r="K37" s="965"/>
      <c r="L37" s="965"/>
    </row>
    <row r="38" spans="1:12" s="22" customFormat="1">
      <c r="A38" s="216"/>
      <c r="B38" s="1019"/>
      <c r="C38" s="1019"/>
      <c r="D38" s="1019"/>
      <c r="E38" s="1019"/>
      <c r="F38" s="1019"/>
      <c r="G38" s="1019"/>
      <c r="H38" s="1019"/>
      <c r="I38" s="1019"/>
    </row>
    <row r="39" spans="1:12" s="22" customFormat="1">
      <c r="A39" s="727"/>
    </row>
    <row r="40" spans="1:12" s="22" customFormat="1">
      <c r="A40" s="727"/>
    </row>
    <row r="41" spans="1:12" s="22" customFormat="1">
      <c r="A41" s="727"/>
    </row>
    <row r="42" spans="1:12" s="22" customFormat="1">
      <c r="A42" s="727"/>
    </row>
  </sheetData>
  <sheetProtection algorithmName="SHA-512" hashValue="WAbhu43cVcVOB9MI1Ez0kJdRfPE/VlCtidvIqc/297SBDje4hRjyvIcrw2atY5jIQFJB9dth+/vcYY9QB9Mtjw==" saltValue="hfvI4SgVH2a2WqFTlGSk1Q==" spinCount="100000" sheet="1" selectLockedCells="1"/>
  <protectedRanges>
    <protectedRange sqref="I35:I36" name="Range2"/>
    <protectedRange sqref="I35:I36" name="Range1"/>
  </protectedRanges>
  <mergeCells count="30">
    <mergeCell ref="B13:H13"/>
    <mergeCell ref="B1:I1"/>
    <mergeCell ref="F3:G3"/>
    <mergeCell ref="B12:H12"/>
    <mergeCell ref="B3:E4"/>
    <mergeCell ref="C7:E7"/>
    <mergeCell ref="B8:C8"/>
    <mergeCell ref="F9:I9"/>
    <mergeCell ref="B5:E5"/>
    <mergeCell ref="C6:E6"/>
    <mergeCell ref="B11:E11"/>
    <mergeCell ref="D8:E8"/>
    <mergeCell ref="B9:E10"/>
    <mergeCell ref="B14:H14"/>
    <mergeCell ref="B16:H16"/>
    <mergeCell ref="B15:H15"/>
    <mergeCell ref="B17:I17"/>
    <mergeCell ref="B18:H18"/>
    <mergeCell ref="K37:L37"/>
    <mergeCell ref="C19:H19"/>
    <mergeCell ref="B37:I38"/>
    <mergeCell ref="C20:H20"/>
    <mergeCell ref="B21:H21"/>
    <mergeCell ref="B35:H35"/>
    <mergeCell ref="B36:H36"/>
    <mergeCell ref="B22:H22"/>
    <mergeCell ref="J31:O31"/>
    <mergeCell ref="B31:I31"/>
    <mergeCell ref="B32:I32"/>
    <mergeCell ref="B33:I33"/>
  </mergeCells>
  <phoneticPr fontId="0" type="noConversion"/>
  <printOptions horizontalCentered="1"/>
  <pageMargins left="0.75" right="0.75" top="0.75" bottom="0.75" header="0" footer="0.5"/>
  <pageSetup firstPageNumber="25" orientation="portrait" verticalDpi="300" r:id="rId1"/>
  <headerFooter>
    <oddHeader xml:space="preserve">&amp;R
</oddHeader>
    <oddFooter>&amp;L&amp;"Arial Narrow,Bold"HOME - HTF&amp;C&amp;"Arial Narrow,Bold"Page 18 of 30&amp;R&amp;"Arial Narrow,Bold" Updated 2020</oddFooter>
  </headerFooter>
  <ignoredErrors>
    <ignoredError sqref="F5:H6"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Q46"/>
  <sheetViews>
    <sheetView showGridLines="0" zoomScaleNormal="100" workbookViewId="0">
      <selection activeCell="C16" sqref="C16"/>
    </sheetView>
  </sheetViews>
  <sheetFormatPr defaultColWidth="9" defaultRowHeight="12.75"/>
  <cols>
    <col min="1" max="1" width="3.42578125" style="54" customWidth="1"/>
    <col min="2" max="2" width="28.5703125" style="54" customWidth="1"/>
    <col min="3" max="10" width="8.42578125" style="54" customWidth="1"/>
    <col min="11" max="11" width="6.5703125" style="23" customWidth="1"/>
    <col min="12" max="12" width="11" style="23" customWidth="1"/>
    <col min="13" max="13" width="3.5703125" style="23" customWidth="1"/>
    <col min="14" max="16384" width="9" style="23"/>
  </cols>
  <sheetData>
    <row r="1" spans="1:17">
      <c r="A1" s="682" t="s">
        <v>441</v>
      </c>
      <c r="B1" s="489" t="s">
        <v>504</v>
      </c>
      <c r="C1" s="1183" t="s">
        <v>806</v>
      </c>
      <c r="D1" s="1184"/>
      <c r="E1" s="1184"/>
      <c r="F1" s="1184"/>
      <c r="G1" s="1184"/>
      <c r="H1" s="1184"/>
      <c r="I1" s="1184"/>
      <c r="J1" s="1185"/>
      <c r="K1" s="596"/>
      <c r="L1" s="596"/>
      <c r="M1" s="596"/>
      <c r="N1" s="596"/>
      <c r="O1" s="596"/>
      <c r="P1" s="596"/>
      <c r="Q1" s="596"/>
    </row>
    <row r="2" spans="1:17">
      <c r="A2" s="481"/>
      <c r="B2" s="481"/>
      <c r="C2" s="1191" t="s">
        <v>4</v>
      </c>
      <c r="D2" s="1191"/>
      <c r="E2" s="1191"/>
      <c r="F2" s="1191"/>
      <c r="G2" s="1191"/>
      <c r="H2" s="1191"/>
      <c r="I2" s="1191"/>
      <c r="J2" s="1191"/>
      <c r="K2" s="596"/>
      <c r="L2" s="596"/>
      <c r="M2" s="596"/>
      <c r="N2" s="596"/>
      <c r="O2" s="596"/>
      <c r="P2" s="596"/>
      <c r="Q2" s="596"/>
    </row>
    <row r="3" spans="1:17" ht="16.5" customHeight="1">
      <c r="A3" s="1192" t="s">
        <v>60</v>
      </c>
      <c r="B3" s="1192"/>
      <c r="C3" s="593" t="s">
        <v>5</v>
      </c>
      <c r="D3" s="593" t="s">
        <v>6</v>
      </c>
      <c r="E3" s="593" t="s">
        <v>7</v>
      </c>
      <c r="F3" s="593" t="s">
        <v>8</v>
      </c>
      <c r="G3" s="593" t="s">
        <v>9</v>
      </c>
      <c r="H3" s="593" t="s">
        <v>10</v>
      </c>
      <c r="I3" s="593" t="s">
        <v>11</v>
      </c>
      <c r="J3" s="593" t="s">
        <v>12</v>
      </c>
      <c r="K3" s="596"/>
      <c r="L3" s="596"/>
      <c r="M3" s="596"/>
      <c r="N3" s="596"/>
      <c r="O3" s="596"/>
      <c r="P3" s="596"/>
      <c r="Q3" s="596"/>
    </row>
    <row r="4" spans="1:17" ht="13.15" customHeight="1">
      <c r="A4" s="1193" t="s">
        <v>784</v>
      </c>
      <c r="B4" s="1193"/>
      <c r="C4" s="753">
        <f>SUM('Pg. 18 Annual Cash Flow'!F8)</f>
        <v>0</v>
      </c>
      <c r="D4" s="753">
        <f>+C4*(1+'Pg. 18 Annual Cash Flow'!F25)</f>
        <v>0</v>
      </c>
      <c r="E4" s="753">
        <f>+D4*(1+'Pg. 18 Annual Cash Flow'!F25)</f>
        <v>0</v>
      </c>
      <c r="F4" s="753">
        <f>+E4*(1+'Pg. 18 Annual Cash Flow'!F25)</f>
        <v>0</v>
      </c>
      <c r="G4" s="753">
        <f>+F4*(1+'Pg. 18 Annual Cash Flow'!F25)</f>
        <v>0</v>
      </c>
      <c r="H4" s="753">
        <f>+G4*(1+'Pg. 18 Annual Cash Flow'!F25)</f>
        <v>0</v>
      </c>
      <c r="I4" s="753">
        <f>+H4*(1+'Pg. 18 Annual Cash Flow'!F25)</f>
        <v>0</v>
      </c>
      <c r="J4" s="753">
        <f>+I4*(1+'Pg. 18 Annual Cash Flow'!F25)</f>
        <v>0</v>
      </c>
      <c r="K4" s="596"/>
      <c r="L4" s="596"/>
      <c r="M4" s="596"/>
      <c r="N4" s="596"/>
      <c r="O4" s="596"/>
      <c r="P4" s="596"/>
      <c r="Q4" s="596"/>
    </row>
    <row r="5" spans="1:17" ht="13.15" customHeight="1">
      <c r="A5" s="1176" t="s">
        <v>499</v>
      </c>
      <c r="B5" s="1176"/>
      <c r="C5" s="753">
        <f>SUM('Pg. 18 Annual Cash Flow'!G8)</f>
        <v>0</v>
      </c>
      <c r="D5" s="753">
        <f>+C5*(1+'Pg. 18 Annual Cash Flow'!F26)</f>
        <v>0</v>
      </c>
      <c r="E5" s="753">
        <f>+D5*(1+'Pg. 18 Annual Cash Flow'!F26)</f>
        <v>0</v>
      </c>
      <c r="F5" s="753">
        <f>+E5*(1+'Pg. 18 Annual Cash Flow'!F26)</f>
        <v>0</v>
      </c>
      <c r="G5" s="753">
        <f>+F5*(1+'Pg. 18 Annual Cash Flow'!F26)</f>
        <v>0</v>
      </c>
      <c r="H5" s="753">
        <f>+G5*(1+'Pg. 18 Annual Cash Flow'!F26)</f>
        <v>0</v>
      </c>
      <c r="I5" s="753">
        <f>+H5*(1+'Pg. 18 Annual Cash Flow'!F26)</f>
        <v>0</v>
      </c>
      <c r="J5" s="753">
        <f>+I5*(1+'Pg. 18 Annual Cash Flow'!F26)</f>
        <v>0</v>
      </c>
      <c r="K5" s="596"/>
      <c r="L5" s="596"/>
      <c r="M5" s="596"/>
      <c r="N5" s="596"/>
      <c r="O5" s="596"/>
      <c r="P5" s="596"/>
      <c r="Q5" s="596"/>
    </row>
    <row r="6" spans="1:17" ht="13.15" customHeight="1">
      <c r="A6" s="1171" t="s">
        <v>20</v>
      </c>
      <c r="B6" s="1171"/>
      <c r="C6" s="753">
        <f>SUM('Pg. 18 Annual Cash Flow'!H8)</f>
        <v>0</v>
      </c>
      <c r="D6" s="753">
        <f>+C6*(1+'Pg. 18 Annual Cash Flow'!F27)</f>
        <v>0</v>
      </c>
      <c r="E6" s="753">
        <f>+D6*(1+'Pg. 18 Annual Cash Flow'!F27)</f>
        <v>0</v>
      </c>
      <c r="F6" s="753">
        <f>+E6*(1+'Pg. 18 Annual Cash Flow'!F27)</f>
        <v>0</v>
      </c>
      <c r="G6" s="753">
        <f>+F6*(1+'Pg. 18 Annual Cash Flow'!F27)</f>
        <v>0</v>
      </c>
      <c r="H6" s="753">
        <f>+G6*(1+'Pg. 18 Annual Cash Flow'!F27)</f>
        <v>0</v>
      </c>
      <c r="I6" s="753">
        <f>+H6*(1+'Pg. 18 Annual Cash Flow'!F27)</f>
        <v>0</v>
      </c>
      <c r="J6" s="753">
        <f>+I6*(1+'Pg. 18 Annual Cash Flow'!F27)</f>
        <v>0</v>
      </c>
    </row>
    <row r="7" spans="1:17" ht="13.5" thickBot="1">
      <c r="A7" s="1177" t="s">
        <v>500</v>
      </c>
      <c r="B7" s="1177"/>
      <c r="C7" s="749">
        <f t="shared" ref="C7:J7" si="0">SUM(C4:C6)</f>
        <v>0</v>
      </c>
      <c r="D7" s="749">
        <f t="shared" si="0"/>
        <v>0</v>
      </c>
      <c r="E7" s="749">
        <f t="shared" si="0"/>
        <v>0</v>
      </c>
      <c r="F7" s="749">
        <f t="shared" si="0"/>
        <v>0</v>
      </c>
      <c r="G7" s="749">
        <f t="shared" si="0"/>
        <v>0</v>
      </c>
      <c r="H7" s="749">
        <f t="shared" si="0"/>
        <v>0</v>
      </c>
      <c r="I7" s="749">
        <f t="shared" si="0"/>
        <v>0</v>
      </c>
      <c r="J7" s="749">
        <f t="shared" si="0"/>
        <v>0</v>
      </c>
    </row>
    <row r="8" spans="1:17" ht="9.4" customHeight="1" thickTop="1">
      <c r="A8" s="861"/>
      <c r="B8" s="861"/>
      <c r="C8" s="754"/>
      <c r="D8" s="754"/>
      <c r="E8" s="754"/>
      <c r="F8" s="754"/>
      <c r="G8" s="754"/>
      <c r="H8" s="754"/>
      <c r="I8" s="754"/>
      <c r="J8" s="754"/>
    </row>
    <row r="9" spans="1:17">
      <c r="A9" s="1171" t="s">
        <v>501</v>
      </c>
      <c r="B9" s="1171"/>
      <c r="C9" s="753">
        <f>SUM('Pg. 18 Annual Cash Flow'!I10)</f>
        <v>0</v>
      </c>
      <c r="D9" s="753">
        <f>+C9*(1+'Pg. 18 Annual Cash Flow'!$F$28)</f>
        <v>0</v>
      </c>
      <c r="E9" s="753">
        <f>+D9*(1+'Pg. 18 Annual Cash Flow'!$F$28)</f>
        <v>0</v>
      </c>
      <c r="F9" s="753">
        <f>+E9*(1+'Pg. 18 Annual Cash Flow'!$F$28)</f>
        <v>0</v>
      </c>
      <c r="G9" s="753">
        <f>+F9*(1+'Pg. 18 Annual Cash Flow'!$F$28)</f>
        <v>0</v>
      </c>
      <c r="H9" s="753">
        <f>+G9*(1+'Pg. 18 Annual Cash Flow'!$F$28)</f>
        <v>0</v>
      </c>
      <c r="I9" s="753">
        <f>+H9*(1+'Pg. 18 Annual Cash Flow'!$F$28)</f>
        <v>0</v>
      </c>
      <c r="J9" s="753">
        <f>+I9*(1+'Pg. 18 Annual Cash Flow'!$F$28)</f>
        <v>0</v>
      </c>
    </row>
    <row r="10" spans="1:17" ht="9.4" customHeight="1">
      <c r="A10" s="861"/>
      <c r="B10" s="861"/>
      <c r="C10" s="755"/>
      <c r="D10" s="755"/>
      <c r="E10" s="755"/>
      <c r="F10" s="755"/>
      <c r="G10" s="755"/>
      <c r="H10" s="755"/>
      <c r="I10" s="755"/>
      <c r="J10" s="755"/>
    </row>
    <row r="11" spans="1:17" ht="26.25" customHeight="1">
      <c r="A11" s="1169" t="s">
        <v>502</v>
      </c>
      <c r="B11" s="1169"/>
      <c r="C11" s="753">
        <f>SUM('Pg. 18 Annual Cash Flow'!I14)</f>
        <v>0</v>
      </c>
      <c r="D11" s="753">
        <f>+C11*(1+'Pg. 18 Annual Cash Flow'!$F$29)</f>
        <v>0</v>
      </c>
      <c r="E11" s="753">
        <f>+D11*(1+'Pg. 18 Annual Cash Flow'!$F$29)</f>
        <v>0</v>
      </c>
      <c r="F11" s="753">
        <f>+E11*(1+'Pg. 18 Annual Cash Flow'!$F$29)</f>
        <v>0</v>
      </c>
      <c r="G11" s="753">
        <f>+F11*(1+'Pg. 18 Annual Cash Flow'!$F$29)</f>
        <v>0</v>
      </c>
      <c r="H11" s="753">
        <f>+G11*(1+'Pg. 18 Annual Cash Flow'!$F$29)</f>
        <v>0</v>
      </c>
      <c r="I11" s="753">
        <f>+H11*(1+'Pg. 18 Annual Cash Flow'!$F$29)</f>
        <v>0</v>
      </c>
      <c r="J11" s="753">
        <f>+I11*(1+'Pg. 18 Annual Cash Flow'!$F$29)</f>
        <v>0</v>
      </c>
    </row>
    <row r="12" spans="1:17" ht="9.4" customHeight="1">
      <c r="A12" s="1190"/>
      <c r="B12" s="1190"/>
      <c r="C12" s="755"/>
      <c r="D12" s="755"/>
      <c r="E12" s="755"/>
      <c r="F12" s="755"/>
      <c r="G12" s="755"/>
      <c r="H12" s="755"/>
      <c r="I12" s="755"/>
      <c r="J12" s="755"/>
    </row>
    <row r="13" spans="1:17" ht="26.45" customHeight="1">
      <c r="A13" s="1169" t="s">
        <v>52</v>
      </c>
      <c r="B13" s="1170"/>
      <c r="C13" s="753">
        <f>+C7+C9-C11</f>
        <v>0</v>
      </c>
      <c r="D13" s="753">
        <f t="shared" ref="D13:J13" si="1">+D7+D9-D11</f>
        <v>0</v>
      </c>
      <c r="E13" s="753">
        <f t="shared" si="1"/>
        <v>0</v>
      </c>
      <c r="F13" s="753">
        <f t="shared" si="1"/>
        <v>0</v>
      </c>
      <c r="G13" s="753">
        <f t="shared" si="1"/>
        <v>0</v>
      </c>
      <c r="H13" s="753">
        <f t="shared" si="1"/>
        <v>0</v>
      </c>
      <c r="I13" s="753">
        <f t="shared" si="1"/>
        <v>0</v>
      </c>
      <c r="J13" s="753">
        <f t="shared" si="1"/>
        <v>0</v>
      </c>
    </row>
    <row r="14" spans="1:17">
      <c r="A14" s="1174" t="s">
        <v>21</v>
      </c>
      <c r="B14" s="1175"/>
      <c r="C14" s="753">
        <f>SUM('Pg. 18 Annual Cash Flow'!I18)</f>
        <v>0</v>
      </c>
      <c r="D14" s="753">
        <f>C14*(1+'Pg. 18 Annual Cash Flow'!$F$30)</f>
        <v>0</v>
      </c>
      <c r="E14" s="753">
        <f>D14*(1+'Pg. 18 Annual Cash Flow'!$F$30)</f>
        <v>0</v>
      </c>
      <c r="F14" s="753">
        <f>E14*(1+'Pg. 18 Annual Cash Flow'!$F$30)</f>
        <v>0</v>
      </c>
      <c r="G14" s="753">
        <f>F14*(1+'Pg. 18 Annual Cash Flow'!$F$30)</f>
        <v>0</v>
      </c>
      <c r="H14" s="753">
        <f>+G14*(1+'Pg. 18 Annual Cash Flow'!$F$30)</f>
        <v>0</v>
      </c>
      <c r="I14" s="753">
        <f>+H14*(1+'Pg. 18 Annual Cash Flow'!$F$30)</f>
        <v>0</v>
      </c>
      <c r="J14" s="753">
        <f>+I14*(1+'Pg. 18 Annual Cash Flow'!$F$30)</f>
        <v>0</v>
      </c>
    </row>
    <row r="15" spans="1:17" ht="13.15" customHeight="1">
      <c r="A15" s="1172" t="s">
        <v>756</v>
      </c>
      <c r="B15" s="1173"/>
      <c r="C15" s="753">
        <f>SUM('Pg. 18 Annual Cash Flow'!I19)</f>
        <v>0</v>
      </c>
      <c r="D15" s="753">
        <f>C15</f>
        <v>0</v>
      </c>
      <c r="E15" s="753">
        <f t="shared" ref="E15:J15" si="2">D15</f>
        <v>0</v>
      </c>
      <c r="F15" s="753">
        <f t="shared" si="2"/>
        <v>0</v>
      </c>
      <c r="G15" s="753">
        <f t="shared" si="2"/>
        <v>0</v>
      </c>
      <c r="H15" s="753">
        <f t="shared" si="2"/>
        <v>0</v>
      </c>
      <c r="I15" s="753">
        <f t="shared" si="2"/>
        <v>0</v>
      </c>
      <c r="J15" s="753">
        <f t="shared" si="2"/>
        <v>0</v>
      </c>
    </row>
    <row r="16" spans="1:17" ht="13.15" customHeight="1">
      <c r="A16" s="1169" t="s">
        <v>503</v>
      </c>
      <c r="B16" s="1170"/>
      <c r="C16" s="756"/>
      <c r="D16" s="756"/>
      <c r="E16" s="756"/>
      <c r="F16" s="756"/>
      <c r="G16" s="756"/>
      <c r="H16" s="756"/>
      <c r="I16" s="756"/>
      <c r="J16" s="756"/>
    </row>
    <row r="17" spans="1:14" ht="13.5" thickBot="1">
      <c r="A17" s="1178" t="s">
        <v>783</v>
      </c>
      <c r="B17" s="1179"/>
      <c r="C17" s="749">
        <f>C13-C14-C15-C16</f>
        <v>0</v>
      </c>
      <c r="D17" s="749">
        <f t="shared" ref="D17:J17" si="3">D13-D14-D15-D16</f>
        <v>0</v>
      </c>
      <c r="E17" s="749">
        <f t="shared" si="3"/>
        <v>0</v>
      </c>
      <c r="F17" s="749">
        <f t="shared" si="3"/>
        <v>0</v>
      </c>
      <c r="G17" s="749">
        <f t="shared" si="3"/>
        <v>0</v>
      </c>
      <c r="H17" s="749">
        <f t="shared" si="3"/>
        <v>0</v>
      </c>
      <c r="I17" s="749">
        <f t="shared" si="3"/>
        <v>0</v>
      </c>
      <c r="J17" s="749">
        <f t="shared" si="3"/>
        <v>0</v>
      </c>
    </row>
    <row r="18" spans="1:14" ht="13.5" thickTop="1">
      <c r="A18" s="1176" t="s">
        <v>755</v>
      </c>
      <c r="B18" s="1176"/>
      <c r="C18" s="753">
        <f>C17</f>
        <v>0</v>
      </c>
      <c r="D18" s="753">
        <f>D17+C18</f>
        <v>0</v>
      </c>
      <c r="E18" s="753">
        <f t="shared" ref="E18:J18" si="4">D18+E17</f>
        <v>0</v>
      </c>
      <c r="F18" s="753">
        <f t="shared" si="4"/>
        <v>0</v>
      </c>
      <c r="G18" s="753">
        <f t="shared" si="4"/>
        <v>0</v>
      </c>
      <c r="H18" s="753">
        <f t="shared" si="4"/>
        <v>0</v>
      </c>
      <c r="I18" s="753">
        <f t="shared" si="4"/>
        <v>0</v>
      </c>
      <c r="J18" s="753">
        <f t="shared" si="4"/>
        <v>0</v>
      </c>
    </row>
    <row r="19" spans="1:14" ht="9.4" customHeight="1">
      <c r="A19" s="1180"/>
      <c r="B19" s="1180"/>
      <c r="C19" s="763">
        <f>MAX(0,+C13-C14-C15-C16)</f>
        <v>0</v>
      </c>
      <c r="D19" s="763">
        <f t="shared" ref="D19:J19" si="5">MAX(0,+D13-D14-D15-D16)</f>
        <v>0</v>
      </c>
      <c r="E19" s="763">
        <f t="shared" si="5"/>
        <v>0</v>
      </c>
      <c r="F19" s="763">
        <f t="shared" si="5"/>
        <v>0</v>
      </c>
      <c r="G19" s="763">
        <f t="shared" si="5"/>
        <v>0</v>
      </c>
      <c r="H19" s="763">
        <f t="shared" si="5"/>
        <v>0</v>
      </c>
      <c r="I19" s="763">
        <f t="shared" si="5"/>
        <v>0</v>
      </c>
      <c r="J19" s="763">
        <f t="shared" si="5"/>
        <v>0</v>
      </c>
    </row>
    <row r="20" spans="1:14" ht="13.15" customHeight="1">
      <c r="A20" s="1171" t="s">
        <v>782</v>
      </c>
      <c r="B20" s="1171"/>
      <c r="C20" s="750" t="e">
        <f>C13/((C14+C15+C16)+(C19*0.5))</f>
        <v>#DIV/0!</v>
      </c>
      <c r="D20" s="750" t="e">
        <f t="shared" ref="D20:J20" si="6">D13/((D14+D15+D16)+(D19*0.5))</f>
        <v>#DIV/0!</v>
      </c>
      <c r="E20" s="750" t="e">
        <f t="shared" si="6"/>
        <v>#DIV/0!</v>
      </c>
      <c r="F20" s="750" t="e">
        <f t="shared" si="6"/>
        <v>#DIV/0!</v>
      </c>
      <c r="G20" s="750" t="e">
        <f t="shared" si="6"/>
        <v>#DIV/0!</v>
      </c>
      <c r="H20" s="750" t="e">
        <f t="shared" si="6"/>
        <v>#DIV/0!</v>
      </c>
      <c r="I20" s="750" t="e">
        <f t="shared" si="6"/>
        <v>#DIV/0!</v>
      </c>
      <c r="J20" s="750" t="e">
        <f t="shared" si="6"/>
        <v>#DIV/0!</v>
      </c>
      <c r="N20" s="679"/>
    </row>
    <row r="21" spans="1:14" ht="12.75" customHeight="1">
      <c r="A21" s="1181" t="s">
        <v>903</v>
      </c>
      <c r="B21" s="1181"/>
      <c r="C21" s="750" t="e">
        <f>AVERAGE(C20)</f>
        <v>#DIV/0!</v>
      </c>
      <c r="D21" s="750" t="e">
        <f>AVERAGE(C20:D20)</f>
        <v>#DIV/0!</v>
      </c>
      <c r="E21" s="750" t="e">
        <f>AVERAGE(C20:E20)</f>
        <v>#DIV/0!</v>
      </c>
      <c r="F21" s="750" t="e">
        <f>AVERAGE(C20:F20)</f>
        <v>#DIV/0!</v>
      </c>
      <c r="G21" s="750" t="e">
        <f>AVERAGE(C20:G20)</f>
        <v>#DIV/0!</v>
      </c>
      <c r="H21" s="750" t="e">
        <f>AVERAGE(C20:H20)</f>
        <v>#DIV/0!</v>
      </c>
      <c r="I21" s="750" t="e">
        <f>AVERAGE(C20:I20)</f>
        <v>#DIV/0!</v>
      </c>
      <c r="J21" s="750" t="e">
        <f>AVERAGE(C20:J20)</f>
        <v>#DIV/0!</v>
      </c>
    </row>
    <row r="22" spans="1:14" ht="9.4" customHeight="1">
      <c r="A22" s="445"/>
      <c r="B22" s="445"/>
      <c r="C22" s="446"/>
      <c r="D22" s="446"/>
      <c r="E22" s="446"/>
      <c r="F22" s="446"/>
      <c r="G22" s="446"/>
      <c r="H22" s="446"/>
      <c r="I22" s="446"/>
      <c r="J22" s="446"/>
    </row>
    <row r="23" spans="1:14" ht="9" customHeight="1">
      <c r="A23" s="208"/>
      <c r="B23" s="208"/>
      <c r="C23" s="208"/>
      <c r="D23" s="208"/>
      <c r="E23" s="208"/>
      <c r="F23" s="208"/>
      <c r="G23" s="208"/>
      <c r="H23" s="208"/>
      <c r="I23" s="208"/>
      <c r="J23" s="208"/>
    </row>
    <row r="24" spans="1:14" ht="12" customHeight="1">
      <c r="A24" s="447"/>
      <c r="B24" s="447"/>
      <c r="C24" s="447"/>
      <c r="D24" s="447"/>
      <c r="E24" s="447"/>
      <c r="F24" s="447"/>
      <c r="G24" s="447"/>
      <c r="H24" s="447"/>
      <c r="I24" s="447"/>
      <c r="J24" s="447"/>
    </row>
    <row r="25" spans="1:14" ht="9.4" customHeight="1">
      <c r="A25" s="208"/>
      <c r="B25" s="208"/>
      <c r="C25" s="208"/>
      <c r="D25" s="208"/>
      <c r="E25" s="208"/>
      <c r="F25" s="208"/>
      <c r="G25" s="208"/>
      <c r="H25" s="208"/>
      <c r="I25" s="208"/>
      <c r="J25" s="208"/>
    </row>
    <row r="26" spans="1:14" ht="15" customHeight="1">
      <c r="A26" s="117"/>
      <c r="B26" s="117"/>
      <c r="C26" s="1186" t="s">
        <v>4</v>
      </c>
      <c r="D26" s="1187"/>
      <c r="E26" s="1187"/>
      <c r="F26" s="1187"/>
      <c r="G26" s="1187"/>
      <c r="H26" s="1187"/>
      <c r="I26" s="1188"/>
      <c r="J26" s="208"/>
    </row>
    <row r="27" spans="1:14">
      <c r="A27" s="1189" t="s">
        <v>60</v>
      </c>
      <c r="B27" s="1189"/>
      <c r="C27" s="442" t="s">
        <v>13</v>
      </c>
      <c r="D27" s="442" t="s">
        <v>14</v>
      </c>
      <c r="E27" s="442" t="s">
        <v>15</v>
      </c>
      <c r="F27" s="442" t="s">
        <v>16</v>
      </c>
      <c r="G27" s="442" t="s">
        <v>17</v>
      </c>
      <c r="H27" s="442" t="s">
        <v>18</v>
      </c>
      <c r="I27" s="442" t="s">
        <v>19</v>
      </c>
      <c r="J27" s="208"/>
    </row>
    <row r="28" spans="1:14">
      <c r="A28" s="1182" t="s">
        <v>784</v>
      </c>
      <c r="B28" s="1182"/>
      <c r="C28" s="753">
        <f>+J4*(1+'Pg. 18 Annual Cash Flow'!F25)</f>
        <v>0</v>
      </c>
      <c r="D28" s="753">
        <f>+C28*(1+'Pg. 18 Annual Cash Flow'!F25)</f>
        <v>0</v>
      </c>
      <c r="E28" s="753">
        <f>+D28*(1+'Pg. 18 Annual Cash Flow'!F25)</f>
        <v>0</v>
      </c>
      <c r="F28" s="753">
        <f>+E28*(1+'Pg. 18 Annual Cash Flow'!F25)</f>
        <v>0</v>
      </c>
      <c r="G28" s="753">
        <f>+F28*(1+'Pg. 18 Annual Cash Flow'!F25)</f>
        <v>0</v>
      </c>
      <c r="H28" s="753">
        <f>+G28*(1+'Pg. 18 Annual Cash Flow'!F25)</f>
        <v>0</v>
      </c>
      <c r="I28" s="753">
        <f>+H28*(1+'Pg. 18 Annual Cash Flow'!F25)</f>
        <v>0</v>
      </c>
      <c r="J28" s="448"/>
    </row>
    <row r="29" spans="1:14">
      <c r="A29" s="1171" t="s">
        <v>499</v>
      </c>
      <c r="B29" s="1171"/>
      <c r="C29" s="753">
        <f>+J5*(1+'Pg. 18 Annual Cash Flow'!F26)</f>
        <v>0</v>
      </c>
      <c r="D29" s="753">
        <f>+C29*(1+'Pg. 18 Annual Cash Flow'!F26)</f>
        <v>0</v>
      </c>
      <c r="E29" s="753">
        <f>+D29*(1+'Pg. 18 Annual Cash Flow'!F26)</f>
        <v>0</v>
      </c>
      <c r="F29" s="753">
        <f>+E29*(1+'Pg. 18 Annual Cash Flow'!F26)</f>
        <v>0</v>
      </c>
      <c r="G29" s="753">
        <f>+F29*(1+'Pg. 18 Annual Cash Flow'!F26)</f>
        <v>0</v>
      </c>
      <c r="H29" s="753">
        <f>+G29*(1+'Pg. 18 Annual Cash Flow'!F26)</f>
        <v>0</v>
      </c>
      <c r="I29" s="753">
        <f>+H29*(1+'Pg. 18 Annual Cash Flow'!F26)</f>
        <v>0</v>
      </c>
      <c r="J29" s="449"/>
    </row>
    <row r="30" spans="1:14">
      <c r="A30" s="1171" t="s">
        <v>20</v>
      </c>
      <c r="B30" s="1171"/>
      <c r="C30" s="753">
        <f>+J6*(1+'Pg. 18 Annual Cash Flow'!F27)</f>
        <v>0</v>
      </c>
      <c r="D30" s="753">
        <f>+C30*(1+'Pg. 18 Annual Cash Flow'!F27)</f>
        <v>0</v>
      </c>
      <c r="E30" s="753">
        <f>+D30*(1+'Pg. 18 Annual Cash Flow'!F27)</f>
        <v>0</v>
      </c>
      <c r="F30" s="753">
        <f>+E30*(1+'Pg. 18 Annual Cash Flow'!F27)</f>
        <v>0</v>
      </c>
      <c r="G30" s="753">
        <f>+F30*(1+'Pg. 18 Annual Cash Flow'!F27)</f>
        <v>0</v>
      </c>
      <c r="H30" s="753">
        <f>+G30*(1+'Pg. 18 Annual Cash Flow'!F27)</f>
        <v>0</v>
      </c>
      <c r="I30" s="753">
        <f>+H30*(1+'Pg. 18 Annual Cash Flow'!F27)</f>
        <v>0</v>
      </c>
      <c r="J30" s="449"/>
    </row>
    <row r="31" spans="1:14" ht="13.5" thickBot="1">
      <c r="A31" s="1177" t="s">
        <v>500</v>
      </c>
      <c r="B31" s="1177"/>
      <c r="C31" s="749">
        <f>SUM(C28:C30)</f>
        <v>0</v>
      </c>
      <c r="D31" s="749">
        <f t="shared" ref="D31:I31" si="7">SUM(D28:D30)</f>
        <v>0</v>
      </c>
      <c r="E31" s="749">
        <f t="shared" si="7"/>
        <v>0</v>
      </c>
      <c r="F31" s="749">
        <f t="shared" si="7"/>
        <v>0</v>
      </c>
      <c r="G31" s="749">
        <f t="shared" si="7"/>
        <v>0</v>
      </c>
      <c r="H31" s="749">
        <f t="shared" si="7"/>
        <v>0</v>
      </c>
      <c r="I31" s="749">
        <f t="shared" si="7"/>
        <v>0</v>
      </c>
      <c r="J31" s="208"/>
    </row>
    <row r="32" spans="1:14" ht="9.4" customHeight="1" thickTop="1">
      <c r="A32" s="208"/>
      <c r="B32" s="208"/>
      <c r="C32" s="755"/>
      <c r="D32" s="755"/>
      <c r="E32" s="755"/>
      <c r="F32" s="755"/>
      <c r="G32" s="755"/>
      <c r="H32" s="755"/>
      <c r="I32" s="755"/>
      <c r="J32" s="208"/>
    </row>
    <row r="33" spans="1:10">
      <c r="A33" s="1171" t="s">
        <v>501</v>
      </c>
      <c r="B33" s="1171"/>
      <c r="C33" s="753">
        <f>+J9*(1+'Pg. 18 Annual Cash Flow'!$F$28)</f>
        <v>0</v>
      </c>
      <c r="D33" s="753">
        <f>+C33*(1+'Pg. 18 Annual Cash Flow'!$F$28)</f>
        <v>0</v>
      </c>
      <c r="E33" s="753">
        <f>+D33*(1+'Pg. 18 Annual Cash Flow'!$F$28)</f>
        <v>0</v>
      </c>
      <c r="F33" s="753">
        <f>+E33*(1+'Pg. 18 Annual Cash Flow'!$F$28)</f>
        <v>0</v>
      </c>
      <c r="G33" s="753">
        <f>+F33*(1+'Pg. 18 Annual Cash Flow'!$F$28)</f>
        <v>0</v>
      </c>
      <c r="H33" s="753">
        <f>+G33*(1+'Pg. 18 Annual Cash Flow'!$F$28)</f>
        <v>0</v>
      </c>
      <c r="I33" s="753">
        <f>+H33*(1+'Pg. 18 Annual Cash Flow'!$F$28)</f>
        <v>0</v>
      </c>
      <c r="J33" s="449"/>
    </row>
    <row r="34" spans="1:10" ht="9.4" customHeight="1">
      <c r="A34" s="208"/>
      <c r="B34" s="208"/>
      <c r="C34" s="755"/>
      <c r="D34" s="755"/>
      <c r="E34" s="755"/>
      <c r="F34" s="755"/>
      <c r="G34" s="755"/>
      <c r="H34" s="755"/>
      <c r="I34" s="755"/>
      <c r="J34" s="208"/>
    </row>
    <row r="35" spans="1:10" ht="27.6" customHeight="1">
      <c r="A35" s="1169" t="s">
        <v>502</v>
      </c>
      <c r="B35" s="1169"/>
      <c r="C35" s="753">
        <f>+J11*(1+'Pg. 18 Annual Cash Flow'!$F$29)</f>
        <v>0</v>
      </c>
      <c r="D35" s="753">
        <f>+C35*(1+'Pg. 18 Annual Cash Flow'!$F$29)</f>
        <v>0</v>
      </c>
      <c r="E35" s="753">
        <f>+D35*(1+'Pg. 18 Annual Cash Flow'!$F$29)</f>
        <v>0</v>
      </c>
      <c r="F35" s="753">
        <f>+E35*(1+'Pg. 18 Annual Cash Flow'!$F$29)</f>
        <v>0</v>
      </c>
      <c r="G35" s="753">
        <f>+F35*(1+'Pg. 18 Annual Cash Flow'!$F$29)</f>
        <v>0</v>
      </c>
      <c r="H35" s="753">
        <f>+G35*(1+'Pg. 18 Annual Cash Flow'!$F$29)</f>
        <v>0</v>
      </c>
      <c r="I35" s="753">
        <f>+H35*(1+'Pg. 18 Annual Cash Flow'!$F$29)</f>
        <v>0</v>
      </c>
      <c r="J35" s="449"/>
    </row>
    <row r="36" spans="1:10" ht="9.4" customHeight="1">
      <c r="A36" s="450"/>
      <c r="B36" s="450"/>
      <c r="C36" s="755"/>
      <c r="D36" s="755"/>
      <c r="E36" s="755"/>
      <c r="F36" s="755"/>
      <c r="G36" s="755"/>
      <c r="H36" s="755"/>
      <c r="I36" s="755"/>
      <c r="J36" s="449"/>
    </row>
    <row r="37" spans="1:10" ht="26.25" customHeight="1">
      <c r="A37" s="1169" t="s">
        <v>52</v>
      </c>
      <c r="B37" s="1170"/>
      <c r="C37" s="753">
        <f>+C31+C33-C35</f>
        <v>0</v>
      </c>
      <c r="D37" s="753">
        <f t="shared" ref="D37:I37" si="8">+D31+D33-D35</f>
        <v>0</v>
      </c>
      <c r="E37" s="753">
        <f t="shared" si="8"/>
        <v>0</v>
      </c>
      <c r="F37" s="753">
        <f t="shared" si="8"/>
        <v>0</v>
      </c>
      <c r="G37" s="753">
        <f t="shared" si="8"/>
        <v>0</v>
      </c>
      <c r="H37" s="753">
        <f t="shared" si="8"/>
        <v>0</v>
      </c>
      <c r="I37" s="753">
        <f t="shared" si="8"/>
        <v>0</v>
      </c>
      <c r="J37" s="449"/>
    </row>
    <row r="38" spans="1:10">
      <c r="A38" s="1174" t="s">
        <v>21</v>
      </c>
      <c r="B38" s="1175"/>
      <c r="C38" s="753">
        <f>+J14*(1+'Pg. 18 Annual Cash Flow'!$F$30)</f>
        <v>0</v>
      </c>
      <c r="D38" s="753">
        <f>+C38*(1+'Pg. 18 Annual Cash Flow'!$F$30)</f>
        <v>0</v>
      </c>
      <c r="E38" s="753">
        <f>+D38*(1+'Pg. 18 Annual Cash Flow'!$F$30)</f>
        <v>0</v>
      </c>
      <c r="F38" s="753">
        <f>+E38*(1+'Pg. 18 Annual Cash Flow'!$F$30)</f>
        <v>0</v>
      </c>
      <c r="G38" s="753">
        <f>+F38*(1+'Pg. 18 Annual Cash Flow'!$F$30)</f>
        <v>0</v>
      </c>
      <c r="H38" s="753">
        <f>+G38*(1+'Pg. 18 Annual Cash Flow'!$F$30)</f>
        <v>0</v>
      </c>
      <c r="I38" s="753">
        <f>+H38*(1+'Pg. 18 Annual Cash Flow'!$F$30)</f>
        <v>0</v>
      </c>
      <c r="J38" s="449"/>
    </row>
    <row r="39" spans="1:10">
      <c r="A39" s="1172" t="s">
        <v>756</v>
      </c>
      <c r="B39" s="1173"/>
      <c r="C39" s="753">
        <f>J15</f>
        <v>0</v>
      </c>
      <c r="D39" s="753">
        <f t="shared" ref="D39:I39" si="9">C39</f>
        <v>0</v>
      </c>
      <c r="E39" s="753">
        <f t="shared" si="9"/>
        <v>0</v>
      </c>
      <c r="F39" s="753">
        <f t="shared" si="9"/>
        <v>0</v>
      </c>
      <c r="G39" s="753">
        <f t="shared" si="9"/>
        <v>0</v>
      </c>
      <c r="H39" s="753">
        <f t="shared" si="9"/>
        <v>0</v>
      </c>
      <c r="I39" s="753">
        <f t="shared" si="9"/>
        <v>0</v>
      </c>
      <c r="J39" s="451"/>
    </row>
    <row r="40" spans="1:10" ht="12.75" customHeight="1">
      <c r="A40" s="1169" t="s">
        <v>503</v>
      </c>
      <c r="B40" s="1170"/>
      <c r="C40" s="756"/>
      <c r="D40" s="756"/>
      <c r="E40" s="756"/>
      <c r="F40" s="756"/>
      <c r="G40" s="756"/>
      <c r="H40" s="756"/>
      <c r="I40" s="756"/>
      <c r="J40" s="452"/>
    </row>
    <row r="41" spans="1:10" ht="13.5" thickBot="1">
      <c r="A41" s="1171" t="s">
        <v>785</v>
      </c>
      <c r="B41" s="1170"/>
      <c r="C41" s="749">
        <f>C37-C38-C39-C40</f>
        <v>0</v>
      </c>
      <c r="D41" s="749">
        <f t="shared" ref="D41:I41" si="10">D37-D38-D39-D40</f>
        <v>0</v>
      </c>
      <c r="E41" s="749">
        <f t="shared" si="10"/>
        <v>0</v>
      </c>
      <c r="F41" s="749">
        <f t="shared" si="10"/>
        <v>0</v>
      </c>
      <c r="G41" s="749">
        <f t="shared" si="10"/>
        <v>0</v>
      </c>
      <c r="H41" s="749">
        <f t="shared" si="10"/>
        <v>0</v>
      </c>
      <c r="I41" s="749">
        <f t="shared" si="10"/>
        <v>0</v>
      </c>
      <c r="J41" s="452"/>
    </row>
    <row r="42" spans="1:10" ht="14.45" customHeight="1" thickTop="1">
      <c r="A42" s="1176" t="s">
        <v>755</v>
      </c>
      <c r="B42" s="1176"/>
      <c r="C42" s="753">
        <f>J18+C41</f>
        <v>0</v>
      </c>
      <c r="D42" s="753">
        <f t="shared" ref="D42:I42" si="11">D41+C42</f>
        <v>0</v>
      </c>
      <c r="E42" s="753">
        <f t="shared" si="11"/>
        <v>0</v>
      </c>
      <c r="F42" s="753">
        <f t="shared" si="11"/>
        <v>0</v>
      </c>
      <c r="G42" s="753">
        <f t="shared" si="11"/>
        <v>0</v>
      </c>
      <c r="H42" s="753">
        <f t="shared" si="11"/>
        <v>0</v>
      </c>
      <c r="I42" s="753">
        <f t="shared" si="11"/>
        <v>0</v>
      </c>
      <c r="J42" s="451"/>
    </row>
    <row r="43" spans="1:10" ht="8.4499999999999993" customHeight="1">
      <c r="A43" s="453"/>
      <c r="B43" s="453"/>
      <c r="C43" s="763">
        <f>MAX(0,+C37-C38-C39-C40)</f>
        <v>0</v>
      </c>
      <c r="D43" s="763">
        <f t="shared" ref="D43:I43" si="12">MAX(0,+D37-D38-D39-D40)</f>
        <v>0</v>
      </c>
      <c r="E43" s="763">
        <f t="shared" si="12"/>
        <v>0</v>
      </c>
      <c r="F43" s="763">
        <f t="shared" si="12"/>
        <v>0</v>
      </c>
      <c r="G43" s="763">
        <f t="shared" si="12"/>
        <v>0</v>
      </c>
      <c r="H43" s="763">
        <f t="shared" si="12"/>
        <v>0</v>
      </c>
      <c r="I43" s="763">
        <f t="shared" si="12"/>
        <v>0</v>
      </c>
      <c r="J43" s="448"/>
    </row>
    <row r="44" spans="1:10">
      <c r="A44" s="1171" t="s">
        <v>782</v>
      </c>
      <c r="B44" s="1171"/>
      <c r="C44" s="750" t="e">
        <f>C37/((C38+C39+C40)+(C41*0.5))</f>
        <v>#DIV/0!</v>
      </c>
      <c r="D44" s="750" t="e">
        <f t="shared" ref="D44:I44" si="13">D37/((D38+D39+D40)+(D41*0.5))</f>
        <v>#DIV/0!</v>
      </c>
      <c r="E44" s="750" t="e">
        <f t="shared" si="13"/>
        <v>#DIV/0!</v>
      </c>
      <c r="F44" s="750" t="e">
        <f t="shared" si="13"/>
        <v>#DIV/0!</v>
      </c>
      <c r="G44" s="750" t="e">
        <f t="shared" si="13"/>
        <v>#DIV/0!</v>
      </c>
      <c r="H44" s="750" t="e">
        <f t="shared" si="13"/>
        <v>#DIV/0!</v>
      </c>
      <c r="I44" s="750" t="e">
        <f t="shared" si="13"/>
        <v>#DIV/0!</v>
      </c>
      <c r="J44" s="449"/>
    </row>
    <row r="45" spans="1:10" ht="12.75" customHeight="1">
      <c r="A45" s="677" t="s">
        <v>903</v>
      </c>
      <c r="B45" s="678"/>
      <c r="C45" s="752" t="e">
        <f>AVERAGE(C20,D20,E20,F20,G20,H20,I20,J20,C44)</f>
        <v>#DIV/0!</v>
      </c>
      <c r="D45" s="752" t="e">
        <f>AVERAGE(C20,D20,E20,F20,G20,H20,I20,J20,C44,D44)</f>
        <v>#DIV/0!</v>
      </c>
      <c r="E45" s="752" t="e">
        <f>AVERAGE(C20,D20,E20,F20,G20,H20,I20,J20,C44,D44,E44)</f>
        <v>#DIV/0!</v>
      </c>
      <c r="F45" s="752" t="e">
        <f>AVERAGE(C20,D20,E20,F20,G20,H20,I20,J20,C44,D44,E44,F44)</f>
        <v>#DIV/0!</v>
      </c>
      <c r="G45" s="752" t="e">
        <f>AVERAGE(C20,D20,E20,F20,G20,H20,I20,J20,C44,D44,E44,F44,G44)</f>
        <v>#DIV/0!</v>
      </c>
      <c r="H45" s="752" t="e">
        <f>AVERAGE(C20,D20,E20,F20,G20,H20,I20,J20,C44,D44,E44,F44,G44,H44)</f>
        <v>#DIV/0!</v>
      </c>
      <c r="I45" s="752" t="e">
        <f>AVERAGE(C20,D20,E20,F20,G20,H20,I20,J20,C44,D44,E44,F44,G44,H44,I44)</f>
        <v>#DIV/0!</v>
      </c>
      <c r="J45" s="449"/>
    </row>
    <row r="46" spans="1:10">
      <c r="A46" s="208"/>
      <c r="B46" s="208"/>
      <c r="C46" s="208"/>
      <c r="D46" s="208"/>
      <c r="E46" s="208"/>
      <c r="F46" s="208"/>
      <c r="G46" s="208"/>
      <c r="H46" s="208"/>
      <c r="I46" s="208"/>
      <c r="J46" s="208"/>
    </row>
  </sheetData>
  <sheetProtection algorithmName="SHA-512" hashValue="SNpxx7JkwzrSP+Da5ix9yj3bd8zhTgmTi2jbfwnX0OakNun26SzLzQN8EHNOlFYIme1izFm16uyFnaGryLakqA==" saltValue="ecGGsZam66ubN7VacvW/aw==" spinCount="100000" sheet="1" selectLockedCells="1"/>
  <mergeCells count="36">
    <mergeCell ref="C1:J1"/>
    <mergeCell ref="C26:I26"/>
    <mergeCell ref="A27:B27"/>
    <mergeCell ref="A10:B10"/>
    <mergeCell ref="A11:B11"/>
    <mergeCell ref="A12:B12"/>
    <mergeCell ref="A13:B13"/>
    <mergeCell ref="A14:B14"/>
    <mergeCell ref="A5:B5"/>
    <mergeCell ref="A6:B6"/>
    <mergeCell ref="A7:B7"/>
    <mergeCell ref="A8:B8"/>
    <mergeCell ref="C2:J2"/>
    <mergeCell ref="A3:B3"/>
    <mergeCell ref="A4:B4"/>
    <mergeCell ref="A44:B44"/>
    <mergeCell ref="A42:B42"/>
    <mergeCell ref="A31:B31"/>
    <mergeCell ref="A15:B15"/>
    <mergeCell ref="A18:B18"/>
    <mergeCell ref="A20:B20"/>
    <mergeCell ref="A16:B16"/>
    <mergeCell ref="A17:B17"/>
    <mergeCell ref="A19:B19"/>
    <mergeCell ref="A30:B30"/>
    <mergeCell ref="A21:B21"/>
    <mergeCell ref="A35:B35"/>
    <mergeCell ref="A41:B41"/>
    <mergeCell ref="A28:B28"/>
    <mergeCell ref="A29:B29"/>
    <mergeCell ref="A33:B33"/>
    <mergeCell ref="A40:B40"/>
    <mergeCell ref="A9:B9"/>
    <mergeCell ref="A39:B39"/>
    <mergeCell ref="A37:B37"/>
    <mergeCell ref="A38:B38"/>
  </mergeCells>
  <printOptions horizontalCentered="1"/>
  <pageMargins left="0.75" right="0.75" top="0.75" bottom="0.75" header="0" footer="0.5"/>
  <pageSetup scale="91" firstPageNumber="25" orientation="portrait" verticalDpi="300" r:id="rId1"/>
  <headerFooter>
    <oddHeader xml:space="preserve">&amp;R
</oddHeader>
    <oddFooter>&amp;L&amp;"Arial Narrow,Bold"HOME - HTF&amp;C&amp;"Arial Narrow,Bold"Page 19 of 30&amp;R&amp;"Arial Narrow,Bold" Updated 2020</oddFooter>
  </headerFooter>
  <ignoredErrors>
    <ignoredError sqref="C21:J21 C45:I45" evalError="1"/>
    <ignoredError sqref="A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I47"/>
  <sheetViews>
    <sheetView showGridLines="0" showRowColHeaders="0" zoomScaleNormal="100" workbookViewId="0">
      <selection activeCell="R3" sqref="R3"/>
    </sheetView>
  </sheetViews>
  <sheetFormatPr defaultColWidth="8.85546875" defaultRowHeight="12.75"/>
  <cols>
    <col min="1" max="1" width="4.7109375" style="695" customWidth="1"/>
    <col min="2" max="9" width="4.7109375" style="118" customWidth="1"/>
    <col min="10" max="16" width="7.140625" style="118" customWidth="1"/>
    <col min="17" max="17" width="5.85546875" style="118" customWidth="1"/>
    <col min="18" max="18" width="9.5703125" style="118" customWidth="1"/>
    <col min="19" max="19" width="2" style="118" customWidth="1"/>
    <col min="20" max="22" width="7.140625" style="411" customWidth="1"/>
    <col min="23" max="25" width="7.140625" style="627" customWidth="1"/>
    <col min="26" max="26" width="8.85546875" style="627"/>
    <col min="27" max="28" width="8.85546875" style="411"/>
    <col min="29" max="29" width="14.28515625" style="411" bestFit="1" customWidth="1"/>
    <col min="30" max="35" width="8.85546875" style="411"/>
    <col min="36" max="16384" width="8.85546875" style="118"/>
  </cols>
  <sheetData>
    <row r="1" spans="1:35" ht="16.5" customHeight="1">
      <c r="A1" s="683" t="s">
        <v>82</v>
      </c>
      <c r="B1" s="865" t="s">
        <v>620</v>
      </c>
      <c r="C1" s="865"/>
      <c r="D1" s="865"/>
      <c r="E1" s="865"/>
      <c r="F1" s="865"/>
      <c r="G1" s="865"/>
      <c r="H1" s="865"/>
      <c r="I1" s="865"/>
      <c r="J1" s="865"/>
      <c r="K1" s="865"/>
      <c r="L1" s="865"/>
      <c r="M1" s="865"/>
      <c r="N1" s="865"/>
      <c r="O1" s="865"/>
      <c r="P1" s="865"/>
      <c r="Q1" s="865"/>
      <c r="R1" s="861"/>
      <c r="S1" s="495"/>
      <c r="T1" s="624"/>
      <c r="U1" s="624"/>
      <c r="V1" s="624"/>
    </row>
    <row r="2" spans="1:35" ht="16.5" customHeight="1">
      <c r="A2" s="683"/>
      <c r="B2" s="480"/>
      <c r="C2" s="480"/>
      <c r="D2" s="480"/>
      <c r="E2" s="480"/>
      <c r="F2" s="480"/>
      <c r="G2" s="480"/>
      <c r="H2" s="480"/>
      <c r="I2" s="480"/>
      <c r="J2" s="480"/>
      <c r="K2" s="480"/>
      <c r="L2" s="480"/>
      <c r="M2" s="480"/>
      <c r="N2" s="480"/>
      <c r="O2" s="480"/>
      <c r="P2" s="480"/>
      <c r="Q2" s="495"/>
      <c r="S2" s="495"/>
      <c r="T2" s="624"/>
      <c r="U2" s="624"/>
      <c r="V2" s="624"/>
    </row>
    <row r="3" spans="1:35" ht="16.5" customHeight="1">
      <c r="A3" s="683" t="s">
        <v>1</v>
      </c>
      <c r="B3" s="862" t="s">
        <v>713</v>
      </c>
      <c r="C3" s="862"/>
      <c r="D3" s="862"/>
      <c r="E3" s="862"/>
      <c r="F3" s="862"/>
      <c r="G3" s="862"/>
      <c r="H3" s="862"/>
      <c r="I3" s="862"/>
      <c r="J3" s="862"/>
      <c r="K3" s="862"/>
      <c r="L3" s="862"/>
      <c r="M3" s="862"/>
      <c r="N3" s="862"/>
      <c r="O3" s="862"/>
      <c r="P3" s="862"/>
      <c r="Q3" s="495"/>
      <c r="R3" s="116" t="s">
        <v>461</v>
      </c>
      <c r="S3" s="495"/>
      <c r="T3" s="624"/>
      <c r="U3" s="624"/>
      <c r="V3" s="624"/>
    </row>
    <row r="4" spans="1:35" ht="16.5" customHeight="1">
      <c r="A4" s="683"/>
      <c r="B4" s="862" t="s">
        <v>761</v>
      </c>
      <c r="C4" s="862"/>
      <c r="D4" s="862"/>
      <c r="E4" s="862"/>
      <c r="F4" s="862"/>
      <c r="G4" s="862"/>
      <c r="H4" s="862"/>
      <c r="I4" s="862"/>
      <c r="J4" s="862"/>
      <c r="K4" s="862"/>
      <c r="L4" s="862"/>
      <c r="M4" s="862"/>
      <c r="N4" s="862"/>
      <c r="O4" s="862"/>
      <c r="P4" s="862"/>
      <c r="Q4" s="495"/>
      <c r="R4" s="495"/>
      <c r="S4" s="495"/>
      <c r="T4" s="624"/>
      <c r="U4" s="624"/>
      <c r="V4" s="624"/>
    </row>
    <row r="5" spans="1:35" ht="16.5" customHeight="1">
      <c r="A5" s="683"/>
      <c r="B5" s="480"/>
      <c r="C5" s="480"/>
      <c r="D5" s="480"/>
      <c r="E5" s="480"/>
      <c r="F5" s="480"/>
      <c r="G5" s="480"/>
      <c r="H5" s="480"/>
      <c r="I5" s="480"/>
      <c r="J5" s="480"/>
      <c r="K5" s="480"/>
      <c r="L5" s="480"/>
      <c r="M5" s="480"/>
      <c r="N5" s="480"/>
      <c r="O5" s="480"/>
      <c r="P5" s="480"/>
      <c r="Q5" s="495"/>
      <c r="R5" s="495"/>
      <c r="S5" s="495"/>
      <c r="T5" s="624"/>
      <c r="U5" s="624"/>
      <c r="V5" s="624"/>
    </row>
    <row r="6" spans="1:35" ht="16.5" customHeight="1">
      <c r="A6" s="683" t="s">
        <v>2</v>
      </c>
      <c r="B6" s="862" t="s">
        <v>714</v>
      </c>
      <c r="C6" s="862"/>
      <c r="D6" s="862"/>
      <c r="E6" s="862"/>
      <c r="F6" s="862"/>
      <c r="G6" s="862"/>
      <c r="H6" s="862"/>
      <c r="I6" s="862"/>
      <c r="J6" s="862"/>
      <c r="K6" s="862"/>
      <c r="L6" s="862"/>
      <c r="M6" s="862"/>
      <c r="N6" s="862"/>
      <c r="O6" s="862"/>
      <c r="P6" s="862"/>
      <c r="Q6" s="495"/>
      <c r="R6" s="116" t="s">
        <v>461</v>
      </c>
      <c r="S6" s="495"/>
      <c r="T6" s="624"/>
      <c r="U6" s="624"/>
      <c r="V6" s="624"/>
    </row>
    <row r="7" spans="1:35" s="120" customFormat="1" ht="16.5" customHeight="1">
      <c r="A7" s="683"/>
      <c r="B7" s="862" t="s">
        <v>715</v>
      </c>
      <c r="C7" s="862"/>
      <c r="D7" s="862"/>
      <c r="E7" s="862"/>
      <c r="F7" s="862"/>
      <c r="G7" s="862"/>
      <c r="H7" s="862"/>
      <c r="I7" s="862"/>
      <c r="J7" s="862"/>
      <c r="K7" s="862"/>
      <c r="L7" s="862"/>
      <c r="M7" s="862"/>
      <c r="N7" s="862"/>
      <c r="O7" s="862"/>
      <c r="P7" s="862"/>
      <c r="Q7" s="495"/>
      <c r="R7" s="495"/>
      <c r="S7" s="495"/>
      <c r="T7" s="624"/>
      <c r="U7" s="624"/>
      <c r="V7" s="624"/>
      <c r="W7" s="628"/>
      <c r="X7" s="628"/>
      <c r="Y7" s="628"/>
      <c r="Z7" s="628"/>
      <c r="AA7" s="412"/>
      <c r="AB7" s="412"/>
      <c r="AC7" s="412"/>
      <c r="AD7" s="412"/>
      <c r="AE7" s="412"/>
      <c r="AF7" s="412"/>
      <c r="AG7" s="412"/>
      <c r="AH7" s="412"/>
      <c r="AI7" s="412"/>
    </row>
    <row r="8" spans="1:35" s="121" customFormat="1" ht="16.5" customHeight="1">
      <c r="A8" s="696"/>
      <c r="B8" s="545"/>
      <c r="C8" s="545"/>
      <c r="D8" s="545"/>
      <c r="E8" s="545"/>
      <c r="F8" s="545"/>
      <c r="G8" s="545"/>
      <c r="H8" s="545"/>
      <c r="I8" s="545"/>
      <c r="J8" s="545"/>
      <c r="K8" s="545"/>
      <c r="L8" s="545"/>
      <c r="M8" s="545"/>
      <c r="N8" s="545"/>
      <c r="O8" s="545"/>
      <c r="P8" s="545"/>
      <c r="Q8" s="545"/>
      <c r="R8" s="545"/>
      <c r="S8" s="545"/>
      <c r="T8" s="625"/>
      <c r="U8" s="625"/>
      <c r="V8" s="625"/>
      <c r="W8" s="629"/>
      <c r="X8" s="629"/>
      <c r="Y8" s="629"/>
      <c r="Z8" s="629"/>
      <c r="AA8" s="413"/>
      <c r="AB8" s="413"/>
      <c r="AC8" s="413"/>
      <c r="AD8" s="413"/>
      <c r="AE8" s="413"/>
      <c r="AF8" s="413"/>
      <c r="AG8" s="413"/>
      <c r="AH8" s="413"/>
      <c r="AI8" s="413"/>
    </row>
    <row r="9" spans="1:35" s="120" customFormat="1" ht="16.5" customHeight="1">
      <c r="A9" s="683" t="s">
        <v>3</v>
      </c>
      <c r="B9" s="862" t="s">
        <v>618</v>
      </c>
      <c r="C9" s="862"/>
      <c r="D9" s="862"/>
      <c r="E9" s="862"/>
      <c r="F9" s="862"/>
      <c r="G9" s="862"/>
      <c r="H9" s="862"/>
      <c r="I9" s="862"/>
      <c r="J9" s="862"/>
      <c r="K9" s="867" t="s">
        <v>824</v>
      </c>
      <c r="L9" s="867"/>
      <c r="M9" s="867"/>
      <c r="N9" s="867"/>
      <c r="O9" s="867"/>
      <c r="P9" s="867"/>
      <c r="Q9" s="495"/>
      <c r="R9" s="116" t="s">
        <v>461</v>
      </c>
      <c r="S9" s="495"/>
      <c r="T9" s="624"/>
      <c r="U9" s="624"/>
      <c r="V9" s="624"/>
      <c r="W9" s="628"/>
      <c r="X9" s="628"/>
      <c r="Y9" s="628"/>
      <c r="Z9" s="628"/>
      <c r="AA9" s="412"/>
      <c r="AB9" s="412"/>
      <c r="AC9" s="412"/>
      <c r="AD9" s="412"/>
      <c r="AE9" s="412"/>
      <c r="AF9" s="412"/>
      <c r="AG9" s="412"/>
      <c r="AH9" s="412"/>
      <c r="AI9" s="412"/>
    </row>
    <row r="10" spans="1:35" s="120" customFormat="1" ht="16.5" customHeight="1">
      <c r="A10" s="683"/>
      <c r="B10" s="874" t="s">
        <v>912</v>
      </c>
      <c r="C10" s="874"/>
      <c r="D10" s="874"/>
      <c r="E10" s="874"/>
      <c r="F10" s="874"/>
      <c r="G10" s="874"/>
      <c r="H10" s="874"/>
      <c r="I10" s="874"/>
      <c r="J10" s="874"/>
      <c r="K10" s="874"/>
      <c r="L10" s="874"/>
      <c r="M10" s="874"/>
      <c r="N10" s="874"/>
      <c r="O10" s="874"/>
      <c r="P10" s="874"/>
      <c r="Q10" s="874"/>
      <c r="R10" s="874"/>
      <c r="S10" s="869"/>
      <c r="T10" s="869"/>
      <c r="U10" s="869"/>
      <c r="V10" s="869"/>
      <c r="W10" s="869"/>
      <c r="X10" s="869"/>
      <c r="Y10" s="869"/>
      <c r="Z10" s="869"/>
      <c r="AA10" s="869"/>
      <c r="AB10" s="869"/>
      <c r="AC10" s="412"/>
      <c r="AD10" s="412"/>
      <c r="AE10" s="412"/>
      <c r="AF10" s="412"/>
      <c r="AG10" s="412"/>
      <c r="AH10" s="412"/>
      <c r="AI10" s="412"/>
    </row>
    <row r="11" spans="1:35" s="120" customFormat="1" ht="16.5" customHeight="1">
      <c r="A11" s="683"/>
      <c r="B11" s="874"/>
      <c r="C11" s="874"/>
      <c r="D11" s="874"/>
      <c r="E11" s="874"/>
      <c r="F11" s="874"/>
      <c r="G11" s="874"/>
      <c r="H11" s="874"/>
      <c r="I11" s="874"/>
      <c r="J11" s="874"/>
      <c r="K11" s="874"/>
      <c r="L11" s="874"/>
      <c r="M11" s="874"/>
      <c r="N11" s="874"/>
      <c r="O11" s="874"/>
      <c r="P11" s="874"/>
      <c r="Q11" s="874"/>
      <c r="R11" s="874"/>
      <c r="S11" s="869"/>
      <c r="T11" s="869"/>
      <c r="U11" s="869"/>
      <c r="V11" s="869"/>
      <c r="W11" s="869"/>
      <c r="X11" s="869"/>
      <c r="Y11" s="869"/>
      <c r="Z11" s="869"/>
      <c r="AA11" s="869"/>
      <c r="AB11" s="869"/>
      <c r="AC11" s="412"/>
      <c r="AD11" s="412"/>
      <c r="AE11" s="412"/>
      <c r="AF11" s="412"/>
      <c r="AG11" s="412"/>
      <c r="AH11" s="412"/>
      <c r="AI11" s="412"/>
    </row>
    <row r="12" spans="1:35" s="120" customFormat="1" ht="16.5" customHeight="1">
      <c r="A12" s="683"/>
      <c r="B12" s="862" t="s">
        <v>828</v>
      </c>
      <c r="C12" s="862"/>
      <c r="D12" s="862"/>
      <c r="E12" s="862"/>
      <c r="F12" s="862"/>
      <c r="G12" s="862"/>
      <c r="H12" s="862"/>
      <c r="I12" s="862"/>
      <c r="J12" s="862"/>
      <c r="K12" s="862"/>
      <c r="L12" s="862"/>
      <c r="M12" s="862"/>
      <c r="N12" s="862"/>
      <c r="O12" s="862"/>
      <c r="P12" s="862"/>
      <c r="Q12" s="495"/>
      <c r="R12" s="495"/>
      <c r="S12" s="495"/>
      <c r="T12" s="624"/>
      <c r="U12" s="624"/>
      <c r="V12" s="624"/>
      <c r="W12" s="628"/>
      <c r="X12" s="628"/>
      <c r="Y12" s="628"/>
      <c r="Z12" s="628"/>
      <c r="AA12" s="412"/>
      <c r="AB12" s="412"/>
      <c r="AC12" s="412"/>
      <c r="AD12" s="412"/>
      <c r="AE12" s="412"/>
      <c r="AF12" s="412"/>
      <c r="AG12" s="412"/>
      <c r="AH12" s="412"/>
      <c r="AI12" s="412"/>
    </row>
    <row r="13" spans="1:35" s="120" customFormat="1" ht="16.5" customHeight="1">
      <c r="A13" s="683"/>
      <c r="B13" s="495"/>
      <c r="C13" s="495"/>
      <c r="D13" s="495"/>
      <c r="E13" s="495"/>
      <c r="F13" s="495"/>
      <c r="G13" s="495"/>
      <c r="H13" s="495"/>
      <c r="I13" s="495"/>
      <c r="J13" s="495"/>
      <c r="K13" s="495"/>
      <c r="L13" s="495"/>
      <c r="M13" s="495"/>
      <c r="N13" s="495"/>
      <c r="O13" s="495"/>
      <c r="P13" s="495"/>
      <c r="Q13" s="495"/>
      <c r="R13" s="495"/>
      <c r="S13" s="495"/>
      <c r="T13" s="624"/>
      <c r="U13" s="624"/>
      <c r="V13" s="624"/>
      <c r="W13" s="628"/>
      <c r="X13" s="628"/>
      <c r="Y13" s="628"/>
      <c r="Z13" s="628"/>
      <c r="AA13" s="412"/>
      <c r="AB13" s="412"/>
      <c r="AC13" s="412"/>
      <c r="AD13" s="412"/>
      <c r="AE13" s="412"/>
      <c r="AF13" s="412"/>
      <c r="AG13" s="412"/>
      <c r="AH13" s="412"/>
      <c r="AI13" s="412"/>
    </row>
    <row r="14" spans="1:35" ht="16.5" customHeight="1">
      <c r="A14" s="683" t="s">
        <v>22</v>
      </c>
      <c r="B14" s="862" t="s">
        <v>619</v>
      </c>
      <c r="C14" s="862"/>
      <c r="D14" s="862"/>
      <c r="E14" s="862"/>
      <c r="F14" s="862"/>
      <c r="G14" s="862"/>
      <c r="H14" s="862"/>
      <c r="I14" s="862"/>
      <c r="J14" s="862"/>
      <c r="K14" s="862"/>
      <c r="L14" s="862"/>
      <c r="M14" s="862"/>
      <c r="N14" s="862"/>
      <c r="O14" s="862"/>
      <c r="P14" s="862"/>
      <c r="Q14" s="480"/>
      <c r="R14" s="116" t="s">
        <v>461</v>
      </c>
      <c r="S14" s="495"/>
      <c r="T14" s="624"/>
      <c r="U14" s="624"/>
      <c r="V14" s="624"/>
    </row>
    <row r="15" spans="1:35" ht="16.5" customHeight="1">
      <c r="A15" s="683"/>
      <c r="B15" s="862" t="s">
        <v>825</v>
      </c>
      <c r="C15" s="862"/>
      <c r="D15" s="862"/>
      <c r="E15" s="862"/>
      <c r="F15" s="862"/>
      <c r="G15" s="862"/>
      <c r="H15" s="862"/>
      <c r="I15" s="862"/>
      <c r="J15" s="862"/>
      <c r="K15" s="862"/>
      <c r="L15" s="862"/>
      <c r="M15" s="862"/>
      <c r="N15" s="862"/>
      <c r="O15" s="862"/>
      <c r="P15" s="862"/>
      <c r="Q15" s="862"/>
      <c r="R15" s="495"/>
      <c r="S15" s="495"/>
      <c r="T15" s="624"/>
      <c r="U15" s="624"/>
      <c r="V15" s="624"/>
    </row>
    <row r="16" spans="1:35" ht="16.5" customHeight="1">
      <c r="A16" s="683"/>
      <c r="B16" s="495"/>
      <c r="C16" s="877" t="s">
        <v>649</v>
      </c>
      <c r="D16" s="877"/>
      <c r="E16" s="877"/>
      <c r="F16" s="877"/>
      <c r="G16" s="877"/>
      <c r="H16" s="877"/>
      <c r="I16" s="877"/>
      <c r="J16" s="877"/>
      <c r="K16" s="877"/>
      <c r="L16" s="877"/>
      <c r="M16" s="877"/>
      <c r="N16" s="877"/>
      <c r="O16" s="877"/>
      <c r="P16" s="877"/>
      <c r="Q16" s="877"/>
      <c r="R16" s="877"/>
      <c r="S16" s="495"/>
      <c r="T16" s="624"/>
      <c r="U16" s="624"/>
      <c r="V16" s="624"/>
    </row>
    <row r="17" spans="1:22" ht="16.5" customHeight="1">
      <c r="A17" s="683"/>
      <c r="B17" s="495"/>
      <c r="C17" s="877"/>
      <c r="D17" s="877"/>
      <c r="E17" s="877"/>
      <c r="F17" s="877"/>
      <c r="G17" s="877"/>
      <c r="H17" s="877"/>
      <c r="I17" s="877"/>
      <c r="J17" s="877"/>
      <c r="K17" s="877"/>
      <c r="L17" s="877"/>
      <c r="M17" s="877"/>
      <c r="N17" s="877"/>
      <c r="O17" s="877"/>
      <c r="P17" s="877"/>
      <c r="Q17" s="877"/>
      <c r="R17" s="877"/>
      <c r="S17" s="495"/>
      <c r="T17" s="624"/>
      <c r="U17" s="624"/>
      <c r="V17" s="624"/>
    </row>
    <row r="18" spans="1:22" ht="16.5" customHeight="1">
      <c r="A18" s="683"/>
      <c r="B18" s="495"/>
      <c r="C18" s="877"/>
      <c r="D18" s="877"/>
      <c r="E18" s="877"/>
      <c r="F18" s="877"/>
      <c r="G18" s="877"/>
      <c r="H18" s="877"/>
      <c r="I18" s="877"/>
      <c r="J18" s="877"/>
      <c r="K18" s="877"/>
      <c r="L18" s="877"/>
      <c r="M18" s="877"/>
      <c r="N18" s="877"/>
      <c r="O18" s="877"/>
      <c r="P18" s="877"/>
      <c r="Q18" s="877"/>
      <c r="R18" s="877"/>
      <c r="S18" s="495"/>
      <c r="T18" s="624"/>
      <c r="U18" s="624"/>
      <c r="V18" s="624"/>
    </row>
    <row r="19" spans="1:22" ht="16.5" customHeight="1">
      <c r="A19" s="683"/>
      <c r="B19" s="495"/>
      <c r="C19" s="877"/>
      <c r="D19" s="877"/>
      <c r="E19" s="877"/>
      <c r="F19" s="877"/>
      <c r="G19" s="877"/>
      <c r="H19" s="877"/>
      <c r="I19" s="877"/>
      <c r="J19" s="877"/>
      <c r="K19" s="877"/>
      <c r="L19" s="877"/>
      <c r="M19" s="877"/>
      <c r="N19" s="877"/>
      <c r="O19" s="877"/>
      <c r="P19" s="877"/>
      <c r="Q19" s="877"/>
      <c r="R19" s="877"/>
      <c r="S19" s="495"/>
      <c r="T19" s="624"/>
      <c r="U19" s="624"/>
      <c r="V19" s="624"/>
    </row>
    <row r="20" spans="1:22" ht="23.25" customHeight="1">
      <c r="A20" s="683"/>
      <c r="B20" s="495"/>
      <c r="C20" s="877"/>
      <c r="D20" s="877"/>
      <c r="E20" s="877"/>
      <c r="F20" s="877"/>
      <c r="G20" s="877"/>
      <c r="H20" s="877"/>
      <c r="I20" s="877"/>
      <c r="J20" s="877"/>
      <c r="K20" s="877"/>
      <c r="L20" s="877"/>
      <c r="M20" s="877"/>
      <c r="N20" s="877"/>
      <c r="O20" s="877"/>
      <c r="P20" s="877"/>
      <c r="Q20" s="877"/>
      <c r="R20" s="877"/>
      <c r="S20" s="495"/>
      <c r="T20" s="624"/>
      <c r="U20" s="624"/>
      <c r="V20" s="624"/>
    </row>
    <row r="21" spans="1:22" ht="16.5" customHeight="1">
      <c r="A21" s="683"/>
      <c r="B21" s="495"/>
      <c r="C21" s="866" t="s">
        <v>603</v>
      </c>
      <c r="D21" s="866"/>
      <c r="E21" s="866"/>
      <c r="F21" s="866"/>
      <c r="G21" s="866"/>
      <c r="H21" s="866"/>
      <c r="I21" s="866"/>
      <c r="J21" s="866"/>
      <c r="K21" s="866"/>
      <c r="L21" s="866"/>
      <c r="M21" s="866"/>
      <c r="N21" s="866"/>
      <c r="O21" s="866"/>
      <c r="P21" s="866"/>
      <c r="Q21" s="486"/>
      <c r="R21" s="495"/>
      <c r="S21" s="495"/>
      <c r="T21" s="624"/>
      <c r="U21" s="624"/>
      <c r="V21" s="624"/>
    </row>
    <row r="22" spans="1:22" ht="16.5" customHeight="1">
      <c r="A22" s="683"/>
      <c r="B22" s="495"/>
      <c r="C22" s="877" t="s">
        <v>646</v>
      </c>
      <c r="D22" s="877"/>
      <c r="E22" s="877"/>
      <c r="F22" s="877"/>
      <c r="G22" s="877"/>
      <c r="H22" s="877"/>
      <c r="I22" s="877"/>
      <c r="J22" s="877"/>
      <c r="K22" s="877"/>
      <c r="L22" s="877"/>
      <c r="M22" s="877"/>
      <c r="N22" s="877"/>
      <c r="O22" s="877"/>
      <c r="P22" s="877"/>
      <c r="Q22" s="877"/>
      <c r="R22" s="877"/>
      <c r="S22" s="495"/>
      <c r="T22" s="624"/>
      <c r="U22" s="624"/>
      <c r="V22" s="624"/>
    </row>
    <row r="23" spans="1:22" ht="16.5" customHeight="1">
      <c r="A23" s="683"/>
      <c r="B23" s="499"/>
      <c r="C23" s="877"/>
      <c r="D23" s="877"/>
      <c r="E23" s="877"/>
      <c r="F23" s="877"/>
      <c r="G23" s="877"/>
      <c r="H23" s="877"/>
      <c r="I23" s="877"/>
      <c r="J23" s="877"/>
      <c r="K23" s="877"/>
      <c r="L23" s="877"/>
      <c r="M23" s="877"/>
      <c r="N23" s="877"/>
      <c r="O23" s="877"/>
      <c r="P23" s="877"/>
      <c r="Q23" s="877"/>
      <c r="R23" s="877"/>
      <c r="S23" s="495"/>
      <c r="T23" s="624"/>
      <c r="U23" s="624"/>
      <c r="V23" s="624"/>
    </row>
    <row r="24" spans="1:22" ht="16.5" customHeight="1">
      <c r="A24" s="683"/>
      <c r="B24" s="499"/>
      <c r="C24" s="877"/>
      <c r="D24" s="877"/>
      <c r="E24" s="877"/>
      <c r="F24" s="877"/>
      <c r="G24" s="877"/>
      <c r="H24" s="877"/>
      <c r="I24" s="877"/>
      <c r="J24" s="877"/>
      <c r="K24" s="877"/>
      <c r="L24" s="877"/>
      <c r="M24" s="877"/>
      <c r="N24" s="877"/>
      <c r="O24" s="877"/>
      <c r="P24" s="877"/>
      <c r="Q24" s="877"/>
      <c r="R24" s="877"/>
      <c r="S24" s="495"/>
      <c r="T24" s="624"/>
      <c r="U24" s="624"/>
      <c r="V24" s="624"/>
    </row>
    <row r="25" spans="1:22" ht="19.5" customHeight="1">
      <c r="A25" s="683"/>
      <c r="B25" s="499"/>
      <c r="C25" s="877"/>
      <c r="D25" s="877"/>
      <c r="E25" s="877"/>
      <c r="F25" s="877"/>
      <c r="G25" s="877"/>
      <c r="H25" s="877"/>
      <c r="I25" s="877"/>
      <c r="J25" s="877"/>
      <c r="K25" s="877"/>
      <c r="L25" s="877"/>
      <c r="M25" s="877"/>
      <c r="N25" s="877"/>
      <c r="O25" s="877"/>
      <c r="P25" s="877"/>
      <c r="Q25" s="877"/>
      <c r="R25" s="877"/>
      <c r="S25" s="495"/>
      <c r="T25" s="624"/>
      <c r="U25" s="624"/>
      <c r="V25" s="624"/>
    </row>
    <row r="26" spans="1:22" ht="16.5" customHeight="1">
      <c r="A26" s="683"/>
      <c r="B26" s="499"/>
      <c r="C26" s="499"/>
      <c r="D26" s="499"/>
      <c r="E26" s="499"/>
      <c r="F26" s="499"/>
      <c r="G26" s="499"/>
      <c r="H26" s="499"/>
      <c r="I26" s="499"/>
      <c r="J26" s="499"/>
      <c r="K26" s="499"/>
      <c r="L26" s="499"/>
      <c r="M26" s="499"/>
      <c r="N26" s="499"/>
      <c r="O26" s="499"/>
      <c r="P26" s="499"/>
      <c r="Q26" s="495"/>
      <c r="R26" s="495"/>
      <c r="S26" s="495"/>
      <c r="T26" s="624"/>
      <c r="U26" s="624"/>
      <c r="V26" s="624"/>
    </row>
    <row r="27" spans="1:22" ht="16.5" customHeight="1">
      <c r="A27" s="683"/>
      <c r="B27" s="878" t="s">
        <v>826</v>
      </c>
      <c r="C27" s="878"/>
      <c r="D27" s="878"/>
      <c r="E27" s="878"/>
      <c r="F27" s="878"/>
      <c r="G27" s="878"/>
      <c r="H27" s="878"/>
      <c r="I27" s="878"/>
      <c r="J27" s="878"/>
      <c r="K27" s="878"/>
      <c r="L27" s="878"/>
      <c r="M27" s="878"/>
      <c r="N27" s="878"/>
      <c r="O27" s="878"/>
      <c r="P27" s="878"/>
      <c r="Q27" s="495"/>
      <c r="R27" s="495"/>
      <c r="S27" s="495"/>
      <c r="T27" s="624"/>
      <c r="U27" s="624"/>
      <c r="V27" s="624"/>
    </row>
    <row r="28" spans="1:22" ht="16.5" customHeight="1">
      <c r="A28" s="683"/>
      <c r="B28" s="485"/>
      <c r="C28" s="485"/>
      <c r="D28" s="485"/>
      <c r="E28" s="485"/>
      <c r="F28" s="485"/>
      <c r="G28" s="485"/>
      <c r="H28" s="485"/>
      <c r="I28" s="480"/>
      <c r="J28" s="485"/>
      <c r="K28" s="485"/>
      <c r="L28" s="485"/>
      <c r="M28" s="485"/>
      <c r="N28" s="485"/>
      <c r="O28" s="485"/>
      <c r="P28" s="485"/>
      <c r="Q28" s="495"/>
      <c r="R28" s="495"/>
      <c r="S28" s="495"/>
      <c r="T28" s="624"/>
      <c r="U28" s="624"/>
      <c r="V28" s="624"/>
    </row>
    <row r="29" spans="1:22" ht="16.5" customHeight="1">
      <c r="A29" s="683"/>
      <c r="B29" s="878" t="s">
        <v>827</v>
      </c>
      <c r="C29" s="878"/>
      <c r="D29" s="878"/>
      <c r="E29" s="878"/>
      <c r="F29" s="878"/>
      <c r="G29" s="878"/>
      <c r="H29" s="878"/>
      <c r="I29" s="878"/>
      <c r="J29" s="878"/>
      <c r="K29" s="878"/>
      <c r="L29" s="878"/>
      <c r="M29" s="878"/>
      <c r="N29" s="878"/>
      <c r="O29" s="878"/>
      <c r="P29" s="878"/>
      <c r="Q29" s="495"/>
      <c r="R29" s="495"/>
      <c r="S29" s="495"/>
      <c r="T29" s="624"/>
      <c r="U29" s="624"/>
      <c r="V29" s="624"/>
    </row>
    <row r="30" spans="1:22" ht="16.5" customHeight="1">
      <c r="A30" s="683"/>
      <c r="B30" s="499"/>
      <c r="C30" s="499"/>
      <c r="D30" s="499"/>
      <c r="E30" s="499"/>
      <c r="F30" s="499"/>
      <c r="G30" s="499"/>
      <c r="H30" s="499"/>
      <c r="I30" s="495"/>
      <c r="J30" s="868"/>
      <c r="K30" s="868"/>
      <c r="L30" s="868"/>
      <c r="M30" s="868"/>
      <c r="N30" s="868"/>
      <c r="O30" s="868"/>
      <c r="P30" s="868"/>
      <c r="Q30" s="495"/>
      <c r="R30" s="495"/>
      <c r="S30" s="495"/>
      <c r="T30" s="624"/>
      <c r="U30" s="624"/>
      <c r="V30" s="624"/>
    </row>
    <row r="31" spans="1:22" ht="16.5" customHeight="1">
      <c r="A31" s="683"/>
      <c r="B31" s="495"/>
      <c r="C31" s="495"/>
      <c r="D31" s="495"/>
      <c r="E31" s="495"/>
      <c r="F31" s="495"/>
      <c r="G31" s="495"/>
      <c r="H31" s="495"/>
      <c r="I31" s="495"/>
      <c r="J31" s="868"/>
      <c r="K31" s="868"/>
      <c r="L31" s="868"/>
      <c r="M31" s="868"/>
      <c r="N31" s="868"/>
      <c r="O31" s="868"/>
      <c r="P31" s="868"/>
      <c r="Q31" s="495"/>
      <c r="R31" s="495"/>
      <c r="S31" s="495"/>
      <c r="T31" s="624"/>
      <c r="U31" s="624"/>
      <c r="V31" s="624"/>
    </row>
    <row r="32" spans="1:22" ht="15.75" customHeight="1">
      <c r="A32" s="683" t="s">
        <v>23</v>
      </c>
      <c r="B32" s="873" t="s">
        <v>829</v>
      </c>
      <c r="C32" s="873"/>
      <c r="D32" s="873"/>
      <c r="E32" s="873"/>
      <c r="F32" s="873"/>
      <c r="G32" s="873"/>
      <c r="H32" s="873"/>
      <c r="I32" s="873"/>
      <c r="J32" s="873"/>
      <c r="K32" s="873"/>
      <c r="L32" s="873"/>
      <c r="M32" s="873"/>
      <c r="N32" s="873"/>
      <c r="O32" s="873"/>
      <c r="P32" s="873"/>
      <c r="Q32" s="873"/>
      <c r="R32" s="873"/>
      <c r="S32" s="495"/>
      <c r="T32" s="624"/>
      <c r="U32" s="624"/>
      <c r="V32" s="624"/>
    </row>
    <row r="33" spans="1:22" ht="16.5" customHeight="1">
      <c r="A33" s="225"/>
      <c r="B33" s="873"/>
      <c r="C33" s="873"/>
      <c r="D33" s="873"/>
      <c r="E33" s="873"/>
      <c r="F33" s="873"/>
      <c r="G33" s="873"/>
      <c r="H33" s="873"/>
      <c r="I33" s="873"/>
      <c r="J33" s="873"/>
      <c r="K33" s="873"/>
      <c r="L33" s="873"/>
      <c r="M33" s="873"/>
      <c r="N33" s="873"/>
      <c r="O33" s="873"/>
      <c r="P33" s="873"/>
      <c r="Q33" s="873"/>
      <c r="R33" s="873"/>
      <c r="S33" s="495"/>
      <c r="T33" s="624"/>
      <c r="U33" s="624"/>
      <c r="V33" s="624"/>
    </row>
    <row r="34" spans="1:22" ht="16.5" customHeight="1">
      <c r="A34" s="225"/>
      <c r="B34" s="495"/>
      <c r="C34" s="495"/>
      <c r="D34" s="495"/>
      <c r="E34" s="495"/>
      <c r="F34" s="495"/>
      <c r="G34" s="495"/>
      <c r="H34" s="495"/>
      <c r="I34" s="495"/>
      <c r="J34" s="495"/>
      <c r="K34" s="495"/>
      <c r="L34" s="495"/>
      <c r="M34" s="495"/>
      <c r="N34" s="495"/>
      <c r="O34" s="495"/>
      <c r="P34" s="495"/>
      <c r="Q34" s="495"/>
      <c r="R34" s="495"/>
      <c r="S34" s="495"/>
      <c r="T34" s="624"/>
      <c r="U34" s="624"/>
      <c r="V34" s="624"/>
    </row>
    <row r="35" spans="1:22" ht="29.25" customHeight="1">
      <c r="A35" s="225"/>
      <c r="B35" s="875" t="s">
        <v>830</v>
      </c>
      <c r="C35" s="875"/>
      <c r="D35" s="875"/>
      <c r="E35" s="875"/>
      <c r="F35" s="196"/>
      <c r="G35" s="196"/>
      <c r="H35" s="196"/>
      <c r="I35" s="876" t="s">
        <v>757</v>
      </c>
      <c r="J35" s="876"/>
      <c r="K35" s="876"/>
      <c r="L35" s="486"/>
      <c r="M35" s="876" t="s">
        <v>758</v>
      </c>
      <c r="N35" s="876"/>
      <c r="O35" s="876"/>
      <c r="P35" s="876"/>
      <c r="Q35" s="876"/>
      <c r="R35" s="876"/>
      <c r="S35" s="486"/>
      <c r="T35" s="626"/>
      <c r="U35" s="624"/>
      <c r="V35" s="624"/>
    </row>
    <row r="36" spans="1:22" ht="16.5" customHeight="1">
      <c r="A36" s="225"/>
      <c r="B36" s="870" t="s">
        <v>461</v>
      </c>
      <c r="C36" s="870"/>
      <c r="D36" s="870"/>
      <c r="E36" s="870"/>
      <c r="F36" s="495"/>
      <c r="G36" s="495"/>
      <c r="H36" s="495"/>
      <c r="I36" s="871" t="s">
        <v>750</v>
      </c>
      <c r="J36" s="871"/>
      <c r="K36" s="665"/>
      <c r="L36" s="495"/>
      <c r="M36" s="872"/>
      <c r="N36" s="872"/>
      <c r="O36" s="872"/>
      <c r="P36" s="872"/>
      <c r="Q36" s="872"/>
      <c r="R36" s="872"/>
      <c r="S36" s="495"/>
      <c r="T36" s="624"/>
      <c r="U36" s="624"/>
      <c r="V36" s="624"/>
    </row>
    <row r="37" spans="1:22" ht="16.5" customHeight="1">
      <c r="A37" s="225"/>
      <c r="B37" s="870" t="s">
        <v>461</v>
      </c>
      <c r="C37" s="870"/>
      <c r="D37" s="870"/>
      <c r="E37" s="870"/>
      <c r="F37" s="495"/>
      <c r="G37" s="495"/>
      <c r="H37" s="495"/>
      <c r="I37" s="871" t="s">
        <v>750</v>
      </c>
      <c r="J37" s="871"/>
      <c r="K37" s="665"/>
      <c r="L37" s="495"/>
      <c r="M37" s="872"/>
      <c r="N37" s="872"/>
      <c r="O37" s="872"/>
      <c r="P37" s="872"/>
      <c r="Q37" s="872"/>
      <c r="R37" s="872"/>
      <c r="S37" s="495"/>
      <c r="T37" s="624"/>
      <c r="U37" s="624"/>
      <c r="V37" s="624"/>
    </row>
    <row r="38" spans="1:22" ht="16.5" customHeight="1">
      <c r="A38" s="225"/>
      <c r="B38" s="870" t="s">
        <v>461</v>
      </c>
      <c r="C38" s="870"/>
      <c r="D38" s="870"/>
      <c r="E38" s="870"/>
      <c r="F38" s="495"/>
      <c r="G38" s="495"/>
      <c r="H38" s="495"/>
      <c r="I38" s="871" t="s">
        <v>750</v>
      </c>
      <c r="J38" s="871"/>
      <c r="K38" s="665"/>
      <c r="L38" s="495"/>
      <c r="M38" s="872"/>
      <c r="N38" s="872"/>
      <c r="O38" s="872"/>
      <c r="P38" s="872"/>
      <c r="Q38" s="872"/>
      <c r="R38" s="872"/>
      <c r="S38" s="495"/>
      <c r="T38" s="624"/>
      <c r="U38" s="624"/>
      <c r="V38" s="624"/>
    </row>
    <row r="39" spans="1:22" ht="16.5" customHeight="1">
      <c r="A39" s="225"/>
      <c r="B39" s="870" t="s">
        <v>461</v>
      </c>
      <c r="C39" s="870"/>
      <c r="D39" s="870"/>
      <c r="E39" s="870"/>
      <c r="F39" s="495"/>
      <c r="G39" s="495"/>
      <c r="H39" s="495"/>
      <c r="I39" s="871" t="s">
        <v>750</v>
      </c>
      <c r="J39" s="871"/>
      <c r="K39" s="665"/>
      <c r="L39" s="495"/>
      <c r="M39" s="872"/>
      <c r="N39" s="872"/>
      <c r="O39" s="872"/>
      <c r="P39" s="872"/>
      <c r="Q39" s="872"/>
      <c r="R39" s="872"/>
      <c r="S39" s="495"/>
      <c r="T39" s="624"/>
      <c r="U39" s="624"/>
      <c r="V39" s="624"/>
    </row>
    <row r="40" spans="1:22" ht="16.5" customHeight="1">
      <c r="A40" s="225"/>
      <c r="B40" s="870" t="s">
        <v>461</v>
      </c>
      <c r="C40" s="870"/>
      <c r="D40" s="870"/>
      <c r="E40" s="870"/>
      <c r="F40" s="495"/>
      <c r="G40" s="495"/>
      <c r="H40" s="495"/>
      <c r="I40" s="871" t="s">
        <v>750</v>
      </c>
      <c r="J40" s="871"/>
      <c r="K40" s="665"/>
      <c r="L40" s="495"/>
      <c r="M40" s="872"/>
      <c r="N40" s="872"/>
      <c r="O40" s="872"/>
      <c r="P40" s="872"/>
      <c r="Q40" s="872"/>
      <c r="R40" s="872"/>
      <c r="S40" s="495"/>
      <c r="T40" s="624"/>
      <c r="U40" s="624"/>
      <c r="V40" s="624"/>
    </row>
    <row r="41" spans="1:22" ht="16.5" customHeight="1">
      <c r="A41" s="225"/>
      <c r="B41" s="870" t="s">
        <v>461</v>
      </c>
      <c r="C41" s="870"/>
      <c r="D41" s="870"/>
      <c r="E41" s="870"/>
      <c r="F41" s="495"/>
      <c r="G41" s="495"/>
      <c r="H41" s="495"/>
      <c r="I41" s="871" t="s">
        <v>750</v>
      </c>
      <c r="J41" s="871"/>
      <c r="K41" s="665"/>
      <c r="L41" s="495"/>
      <c r="M41" s="872"/>
      <c r="N41" s="872"/>
      <c r="O41" s="872"/>
      <c r="P41" s="872"/>
      <c r="Q41" s="872"/>
      <c r="R41" s="872"/>
      <c r="S41" s="495"/>
      <c r="T41" s="624"/>
      <c r="U41" s="624"/>
      <c r="V41" s="624"/>
    </row>
    <row r="42" spans="1:22" ht="16.5" customHeight="1">
      <c r="A42" s="225"/>
      <c r="B42" s="870" t="s">
        <v>461</v>
      </c>
      <c r="C42" s="870"/>
      <c r="D42" s="870"/>
      <c r="E42" s="870"/>
      <c r="F42" s="495"/>
      <c r="G42" s="495"/>
      <c r="H42" s="495"/>
      <c r="I42" s="871" t="s">
        <v>750</v>
      </c>
      <c r="J42" s="871"/>
      <c r="K42" s="665"/>
      <c r="L42" s="495"/>
      <c r="M42" s="872"/>
      <c r="N42" s="872"/>
      <c r="O42" s="872"/>
      <c r="P42" s="872"/>
      <c r="Q42" s="872"/>
      <c r="R42" s="872"/>
      <c r="S42" s="495"/>
      <c r="T42" s="624"/>
      <c r="U42" s="624"/>
      <c r="V42" s="624"/>
    </row>
    <row r="43" spans="1:22" ht="16.5" customHeight="1">
      <c r="A43" s="225"/>
      <c r="B43" s="870" t="s">
        <v>461</v>
      </c>
      <c r="C43" s="870"/>
      <c r="D43" s="870"/>
      <c r="E43" s="870"/>
      <c r="F43" s="495"/>
      <c r="G43" s="495"/>
      <c r="H43" s="495"/>
      <c r="I43" s="871" t="s">
        <v>750</v>
      </c>
      <c r="J43" s="871"/>
      <c r="K43" s="665"/>
      <c r="L43" s="495"/>
      <c r="M43" s="872"/>
      <c r="N43" s="872"/>
      <c r="O43" s="872"/>
      <c r="P43" s="872"/>
      <c r="Q43" s="872"/>
      <c r="R43" s="872"/>
      <c r="S43" s="495"/>
      <c r="T43" s="624"/>
      <c r="U43" s="624"/>
      <c r="V43" s="624"/>
    </row>
    <row r="44" spans="1:22" ht="16.5" customHeight="1">
      <c r="A44" s="225"/>
      <c r="B44" s="495"/>
      <c r="C44" s="495"/>
      <c r="D44" s="495"/>
      <c r="E44" s="495"/>
      <c r="F44" s="495"/>
      <c r="G44" s="495"/>
      <c r="H44" s="495"/>
      <c r="I44" s="495"/>
      <c r="J44" s="495"/>
      <c r="K44" s="495"/>
      <c r="L44" s="495"/>
      <c r="M44" s="495"/>
      <c r="N44" s="495"/>
      <c r="O44" s="495"/>
      <c r="P44" s="495"/>
      <c r="Q44" s="495"/>
      <c r="R44" s="495"/>
      <c r="S44" s="495"/>
      <c r="T44" s="624"/>
      <c r="U44" s="624"/>
      <c r="V44" s="624"/>
    </row>
    <row r="45" spans="1:22" ht="9" customHeight="1">
      <c r="A45" s="225"/>
      <c r="B45" s="495"/>
      <c r="C45" s="495"/>
      <c r="D45" s="495"/>
      <c r="E45" s="495"/>
      <c r="F45" s="495"/>
      <c r="G45" s="495"/>
      <c r="H45" s="495"/>
      <c r="I45" s="495"/>
      <c r="J45" s="495"/>
      <c r="K45" s="495"/>
      <c r="L45" s="495"/>
      <c r="M45" s="495"/>
      <c r="N45" s="495"/>
      <c r="O45" s="495"/>
      <c r="P45" s="495"/>
      <c r="Q45" s="495"/>
      <c r="R45" s="495"/>
      <c r="S45" s="495"/>
      <c r="T45" s="624"/>
      <c r="U45" s="624"/>
      <c r="V45" s="624"/>
    </row>
    <row r="46" spans="1:22" ht="15.6" customHeight="1"/>
    <row r="47" spans="1:22" ht="15.6" customHeight="1"/>
  </sheetData>
  <sheetProtection algorithmName="SHA-512" hashValue="8kGNkstACGWNETHGchxMhjArw8fw1aXtX1Ltu0KPSvZyX2dfq2VvSr4Fe4adKpINNtisYcO93zEM5woH4En7Ng==" saltValue="2azVYSZmZpPyiWGSPTirQw==" spinCount="100000" sheet="1" selectLockedCells="1"/>
  <protectedRanges>
    <protectedRange sqref="R3 R6 R14 R9" name="Range2"/>
    <protectedRange sqref="R3 R6 R14 R9" name="Range1"/>
  </protectedRanges>
  <mergeCells count="47">
    <mergeCell ref="M39:R39"/>
    <mergeCell ref="M40:R40"/>
    <mergeCell ref="M41:R41"/>
    <mergeCell ref="M42:R42"/>
    <mergeCell ref="M43:R43"/>
    <mergeCell ref="I39:J39"/>
    <mergeCell ref="I40:J40"/>
    <mergeCell ref="I41:J41"/>
    <mergeCell ref="I42:J42"/>
    <mergeCell ref="I43:J43"/>
    <mergeCell ref="B39:E39"/>
    <mergeCell ref="B40:E40"/>
    <mergeCell ref="B41:E41"/>
    <mergeCell ref="B42:E42"/>
    <mergeCell ref="B43:E43"/>
    <mergeCell ref="B1:R1"/>
    <mergeCell ref="B32:R33"/>
    <mergeCell ref="B10:R11"/>
    <mergeCell ref="B36:E36"/>
    <mergeCell ref="B35:E35"/>
    <mergeCell ref="I36:J36"/>
    <mergeCell ref="M35:R35"/>
    <mergeCell ref="M36:R36"/>
    <mergeCell ref="C16:R20"/>
    <mergeCell ref="C22:R25"/>
    <mergeCell ref="B9:J9"/>
    <mergeCell ref="B14:P14"/>
    <mergeCell ref="B15:Q15"/>
    <mergeCell ref="I35:K35"/>
    <mergeCell ref="B27:P27"/>
    <mergeCell ref="B29:P29"/>
    <mergeCell ref="B38:E38"/>
    <mergeCell ref="I37:J37"/>
    <mergeCell ref="I38:J38"/>
    <mergeCell ref="M37:R37"/>
    <mergeCell ref="M38:R38"/>
    <mergeCell ref="B37:E37"/>
    <mergeCell ref="C21:P21"/>
    <mergeCell ref="K9:P9"/>
    <mergeCell ref="J30:P30"/>
    <mergeCell ref="J31:P31"/>
    <mergeCell ref="S10:AB11"/>
    <mergeCell ref="B6:P6"/>
    <mergeCell ref="B4:P4"/>
    <mergeCell ref="B3:P3"/>
    <mergeCell ref="B12:P12"/>
    <mergeCell ref="B7:P7"/>
  </mergeCells>
  <dataValidations count="2">
    <dataValidation type="list" showInputMessage="1" showErrorMessage="1" sqref="R3 R14 R6 R9" xr:uid="{00000000-0002-0000-0100-000000000000}">
      <formula1>"Select One, Yes, No, N/A"</formula1>
    </dataValidation>
    <dataValidation type="list" allowBlank="1" showInputMessage="1" showErrorMessage="1" sqref="B36:E36 B37:E37 B38:E38 B39:E39 B40:E40 B41:E41 B42:E42 B43:E43" xr:uid="{4E4CAD01-C9B9-4FC8-A5E2-B96F7660306C}">
      <formula1>"Select One, Alaskan Native, American Indian, Asian, Pacific Islander, Black Non-Hispanic, White Non-Hispanic"</formula1>
    </dataValidation>
  </dataValidations>
  <hyperlinks>
    <hyperlink ref="K9:P9" r:id="rId1" display="(Documents can be found at www.wvhdf.com)" xr:uid="{417FA62E-4804-4BFF-BA87-CADD415AE891}"/>
  </hyperlinks>
  <printOptions horizontalCentered="1"/>
  <pageMargins left="0.75" right="0.75" top="0.75" bottom="0.75" header="0" footer="0.5"/>
  <pageSetup scale="82" orientation="portrait" r:id="rId2"/>
  <headerFooter>
    <oddHeader xml:space="preserve">&amp;R
</oddHeader>
    <oddFooter>&amp;LHOME – HTF&amp;CPage 2 of 30&amp;RUpdated 2020</oddFooter>
  </headerFooter>
  <rowBreaks count="1" manualBreakCount="1">
    <brk id="32" max="16383" man="1"/>
  </rowBreaks>
  <ignoredErrors>
    <ignoredError sqref="A1"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83971" r:id="rId5" name="Check Box 3">
              <controlPr defaultSize="0" autoFill="0" autoLine="0" autoPict="0">
                <anchor moveWithCells="1">
                  <from>
                    <xdr:col>0</xdr:col>
                    <xdr:colOff>276225</xdr:colOff>
                    <xdr:row>15</xdr:row>
                    <xdr:rowOff>38100</xdr:rowOff>
                  </from>
                  <to>
                    <xdr:col>1</xdr:col>
                    <xdr:colOff>190500</xdr:colOff>
                    <xdr:row>16</xdr:row>
                    <xdr:rowOff>38100</xdr:rowOff>
                  </to>
                </anchor>
              </controlPr>
            </control>
          </mc:Choice>
        </mc:AlternateContent>
        <mc:AlternateContent xmlns:mc="http://schemas.openxmlformats.org/markup-compatibility/2006">
          <mc:Choice Requires="x14">
            <control shapeId="83973" r:id="rId6" name="Check Box 5">
              <controlPr defaultSize="0" autoFill="0" autoLine="0" autoPict="0">
                <anchor moveWithCells="1">
                  <from>
                    <xdr:col>0</xdr:col>
                    <xdr:colOff>276225</xdr:colOff>
                    <xdr:row>21</xdr:row>
                    <xdr:rowOff>38100</xdr:rowOff>
                  </from>
                  <to>
                    <xdr:col>1</xdr:col>
                    <xdr:colOff>190500</xdr:colOff>
                    <xdr:row>22</xdr:row>
                    <xdr:rowOff>38100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pageSetUpPr fitToPage="1"/>
  </sheetPr>
  <dimension ref="A1:DF46"/>
  <sheetViews>
    <sheetView showGridLines="0" zoomScaleNormal="100" workbookViewId="0">
      <selection activeCell="C16" sqref="C16"/>
    </sheetView>
  </sheetViews>
  <sheetFormatPr defaultColWidth="9" defaultRowHeight="12.75"/>
  <cols>
    <col min="1" max="1" width="3.42578125" style="23" customWidth="1"/>
    <col min="2" max="2" width="28.5703125" style="23" customWidth="1"/>
    <col min="3" max="10" width="8.42578125" style="54" customWidth="1"/>
    <col min="11" max="11" width="3.7109375" style="54" customWidth="1"/>
    <col min="12" max="12" width="10" style="54" bestFit="1" customWidth="1"/>
    <col min="13" max="14" width="9.5703125" style="23" customWidth="1"/>
    <col min="15" max="15" width="11" style="23" bestFit="1" customWidth="1"/>
    <col min="16" max="21" width="9.5703125" style="23" customWidth="1"/>
    <col min="22" max="44" width="11" style="23" customWidth="1"/>
    <col min="45" max="45" width="11.28515625" style="23" customWidth="1"/>
    <col min="46" max="46" width="10.28515625" style="23" customWidth="1"/>
    <col min="47" max="16384" width="9" style="23"/>
  </cols>
  <sheetData>
    <row r="1" spans="1:110" s="454" customFormat="1" ht="13.15" customHeight="1">
      <c r="A1" s="682" t="s">
        <v>441</v>
      </c>
      <c r="B1" s="1194" t="s">
        <v>904</v>
      </c>
      <c r="C1" s="1194"/>
      <c r="D1" s="590"/>
      <c r="E1" s="590"/>
      <c r="F1" s="590"/>
      <c r="G1" s="590"/>
      <c r="H1" s="590"/>
      <c r="I1" s="590"/>
      <c r="J1" s="590"/>
      <c r="K1" s="55"/>
      <c r="L1" s="55"/>
      <c r="M1" s="591"/>
      <c r="N1" s="591"/>
      <c r="O1" s="591"/>
      <c r="P1" s="591"/>
    </row>
    <row r="2" spans="1:110" s="244" customFormat="1" ht="15" customHeight="1">
      <c r="A2" s="481"/>
      <c r="B2" s="481"/>
      <c r="C2" s="1195" t="s">
        <v>4</v>
      </c>
      <c r="D2" s="1195"/>
      <c r="E2" s="1195"/>
      <c r="F2" s="1195"/>
      <c r="G2" s="1195"/>
      <c r="H2" s="1195"/>
      <c r="I2" s="1195"/>
      <c r="J2" s="1195"/>
      <c r="K2" s="592"/>
      <c r="L2" s="592"/>
      <c r="M2" s="592"/>
      <c r="N2" s="592"/>
      <c r="O2" s="592"/>
      <c r="P2" s="592"/>
      <c r="Q2" s="455"/>
    </row>
    <row r="3" spans="1:110" s="244" customFormat="1">
      <c r="A3" s="1192" t="s">
        <v>60</v>
      </c>
      <c r="B3" s="1192"/>
      <c r="C3" s="593" t="s">
        <v>292</v>
      </c>
      <c r="D3" s="593" t="s">
        <v>293</v>
      </c>
      <c r="E3" s="593" t="s">
        <v>294</v>
      </c>
      <c r="F3" s="593" t="s">
        <v>295</v>
      </c>
      <c r="G3" s="593" t="s">
        <v>296</v>
      </c>
      <c r="H3" s="593" t="s">
        <v>297</v>
      </c>
      <c r="I3" s="593" t="s">
        <v>298</v>
      </c>
      <c r="J3" s="593" t="s">
        <v>299</v>
      </c>
      <c r="K3" s="1201"/>
      <c r="L3" s="594"/>
      <c r="M3" s="594"/>
      <c r="N3" s="594"/>
      <c r="O3" s="594"/>
      <c r="P3" s="594"/>
      <c r="Q3" s="456"/>
    </row>
    <row r="4" spans="1:110" s="458" customFormat="1">
      <c r="A4" s="1193" t="s">
        <v>784</v>
      </c>
      <c r="B4" s="1193"/>
      <c r="C4" s="443">
        <f>+'Pg. 19 30-Yr. Annual Cash Flow '!I28*(1+'Pg. 18 Annual Cash Flow'!$F$25)</f>
        <v>0</v>
      </c>
      <c r="D4" s="443">
        <f>+C4*(1+'Pg. 18 Annual Cash Flow'!$F$25)</f>
        <v>0</v>
      </c>
      <c r="E4" s="443">
        <f>+D4*(1+'Pg. 18 Annual Cash Flow'!$F$25)</f>
        <v>0</v>
      </c>
      <c r="F4" s="443">
        <f>+E4*(1+'Pg. 18 Annual Cash Flow'!$F$25)</f>
        <v>0</v>
      </c>
      <c r="G4" s="443">
        <f>+F4*(1+'Pg. 18 Annual Cash Flow'!$F$25)</f>
        <v>0</v>
      </c>
      <c r="H4" s="443">
        <f>+G4*(1+'Pg. 18 Annual Cash Flow'!$F$25)</f>
        <v>0</v>
      </c>
      <c r="I4" s="443">
        <f>+H4*(1+'Pg. 18 Annual Cash Flow'!$F$25)</f>
        <v>0</v>
      </c>
      <c r="J4" s="443">
        <f>+I4*(1+'Pg. 18 Annual Cash Flow'!$F$25)</f>
        <v>0</v>
      </c>
      <c r="K4" s="1201"/>
      <c r="L4" s="595"/>
      <c r="M4" s="595"/>
      <c r="N4" s="595"/>
      <c r="O4" s="595"/>
      <c r="P4" s="595"/>
      <c r="Q4" s="457"/>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row>
    <row r="5" spans="1:110" s="459" customFormat="1" ht="13.5">
      <c r="A5" s="1176" t="s">
        <v>499</v>
      </c>
      <c r="B5" s="1176"/>
      <c r="C5" s="443">
        <f>+'Pg. 19 30-Yr. Annual Cash Flow '!I29*(1+'Pg. 18 Annual Cash Flow'!$F$26)</f>
        <v>0</v>
      </c>
      <c r="D5" s="443">
        <f>+C5*(1+'Pg. 18 Annual Cash Flow'!$F$26)</f>
        <v>0</v>
      </c>
      <c r="E5" s="443">
        <f>+D5*(1+'Pg. 18 Annual Cash Flow'!$F$26)</f>
        <v>0</v>
      </c>
      <c r="F5" s="443">
        <f>+E5*(1+'Pg. 18 Annual Cash Flow'!$F$26)</f>
        <v>0</v>
      </c>
      <c r="G5" s="443">
        <f>+F5*(1+'Pg. 18 Annual Cash Flow'!$F$26)</f>
        <v>0</v>
      </c>
      <c r="H5" s="443">
        <f>+G5*(1+'Pg. 18 Annual Cash Flow'!$F$26)</f>
        <v>0</v>
      </c>
      <c r="I5" s="443">
        <f>+H5*(1+'Pg. 18 Annual Cash Flow'!$F$26)</f>
        <v>0</v>
      </c>
      <c r="J5" s="443">
        <f>+I5*(1+'Pg. 18 Annual Cash Flow'!$F$26)</f>
        <v>0</v>
      </c>
      <c r="K5" s="1201"/>
      <c r="L5" s="595"/>
      <c r="M5" s="595"/>
      <c r="N5" s="595"/>
      <c r="O5" s="595"/>
      <c r="P5" s="595"/>
      <c r="Q5" s="457"/>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row>
    <row r="6" spans="1:110" s="459" customFormat="1" ht="13.5">
      <c r="A6" s="1171" t="s">
        <v>20</v>
      </c>
      <c r="B6" s="1171"/>
      <c r="C6" s="443">
        <f>+'Pg. 19 30-Yr. Annual Cash Flow '!I30*(1+'Pg. 18 Annual Cash Flow'!$F$27)</f>
        <v>0</v>
      </c>
      <c r="D6" s="443">
        <f>+C6*(1+'Pg. 18 Annual Cash Flow'!$F$27)</f>
        <v>0</v>
      </c>
      <c r="E6" s="443">
        <f>+D6*(1+'Pg. 18 Annual Cash Flow'!$F$27)</f>
        <v>0</v>
      </c>
      <c r="F6" s="443">
        <f>+E6*(1+'Pg. 18 Annual Cash Flow'!$F$27)</f>
        <v>0</v>
      </c>
      <c r="G6" s="443">
        <f>+F6*(1+'Pg. 18 Annual Cash Flow'!$F$27)</f>
        <v>0</v>
      </c>
      <c r="H6" s="443">
        <f>+G6*(1+'Pg. 18 Annual Cash Flow'!$F$27)</f>
        <v>0</v>
      </c>
      <c r="I6" s="443">
        <f>+H6*(1+'Pg. 18 Annual Cash Flow'!$F$27)</f>
        <v>0</v>
      </c>
      <c r="J6" s="443">
        <f>+I6*(1+'Pg. 18 Annual Cash Flow'!$F$27)</f>
        <v>0</v>
      </c>
      <c r="K6" s="1202"/>
      <c r="L6" s="457"/>
      <c r="M6" s="457"/>
      <c r="N6" s="457"/>
      <c r="O6" s="457"/>
      <c r="P6" s="457"/>
      <c r="Q6" s="457"/>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row>
    <row r="7" spans="1:110" s="244" customFormat="1" ht="13.5" thickBot="1">
      <c r="A7" s="1177" t="s">
        <v>500</v>
      </c>
      <c r="B7" s="1177"/>
      <c r="C7" s="444">
        <f t="shared" ref="C7:J7" si="0">SUM(C4:C6)</f>
        <v>0</v>
      </c>
      <c r="D7" s="444">
        <f t="shared" si="0"/>
        <v>0</v>
      </c>
      <c r="E7" s="444">
        <f t="shared" si="0"/>
        <v>0</v>
      </c>
      <c r="F7" s="444">
        <f t="shared" si="0"/>
        <v>0</v>
      </c>
      <c r="G7" s="444">
        <f t="shared" si="0"/>
        <v>0</v>
      </c>
      <c r="H7" s="444">
        <f t="shared" si="0"/>
        <v>0</v>
      </c>
      <c r="I7" s="444">
        <f t="shared" si="0"/>
        <v>0</v>
      </c>
      <c r="J7" s="444">
        <f t="shared" si="0"/>
        <v>0</v>
      </c>
      <c r="K7" s="1202"/>
      <c r="L7" s="457"/>
      <c r="M7" s="457"/>
      <c r="N7" s="457"/>
      <c r="O7" s="457"/>
      <c r="P7" s="457"/>
      <c r="Q7" s="457"/>
    </row>
    <row r="8" spans="1:110" s="244" customFormat="1" ht="9.4" customHeight="1" thickTop="1">
      <c r="A8" s="460"/>
      <c r="B8" s="460"/>
      <c r="C8" s="757"/>
      <c r="D8" s="757"/>
      <c r="E8" s="757"/>
      <c r="F8" s="757"/>
      <c r="G8" s="757"/>
      <c r="H8" s="757"/>
      <c r="I8" s="757"/>
      <c r="J8" s="757"/>
      <c r="K8" s="1202"/>
      <c r="L8" s="461"/>
      <c r="M8" s="461"/>
      <c r="N8" s="461"/>
      <c r="O8" s="461"/>
      <c r="P8" s="461"/>
      <c r="Q8" s="461"/>
    </row>
    <row r="9" spans="1:110" s="459" customFormat="1" ht="13.5">
      <c r="A9" s="1171" t="s">
        <v>501</v>
      </c>
      <c r="B9" s="1171"/>
      <c r="C9" s="443">
        <f>+'Pg. 19 30-Yr. Annual Cash Flow '!I33*(1+'Pg. 18 Annual Cash Flow'!$F$28)</f>
        <v>0</v>
      </c>
      <c r="D9" s="443">
        <f>+C9*(1+'Pg. 18 Annual Cash Flow'!$F$28)</f>
        <v>0</v>
      </c>
      <c r="E9" s="443">
        <f>+D9*(1+'Pg. 18 Annual Cash Flow'!$F$28)</f>
        <v>0</v>
      </c>
      <c r="F9" s="443">
        <f>+E9*(1+'Pg. 18 Annual Cash Flow'!$F$28)</f>
        <v>0</v>
      </c>
      <c r="G9" s="443">
        <f>+F9*(1+'Pg. 18 Annual Cash Flow'!$F$28)</f>
        <v>0</v>
      </c>
      <c r="H9" s="443">
        <f>+G9*(1+'Pg. 18 Annual Cash Flow'!$F$28)</f>
        <v>0</v>
      </c>
      <c r="I9" s="443">
        <f>+H9*(1+'Pg. 18 Annual Cash Flow'!$F$28)</f>
        <v>0</v>
      </c>
      <c r="J9" s="443">
        <f>+I9*(1+'Pg. 18 Annual Cash Flow'!$F$28)</f>
        <v>0</v>
      </c>
      <c r="K9" s="1202"/>
      <c r="L9" s="457"/>
      <c r="M9" s="457"/>
      <c r="N9" s="457"/>
      <c r="O9" s="457"/>
      <c r="P9" s="457"/>
      <c r="Q9" s="457"/>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row>
    <row r="10" spans="1:110" s="244" customFormat="1" ht="9.4" customHeight="1">
      <c r="A10" s="462"/>
      <c r="B10" s="462"/>
      <c r="C10" s="758"/>
      <c r="D10" s="758"/>
      <c r="E10" s="758"/>
      <c r="F10" s="758"/>
      <c r="G10" s="758"/>
      <c r="H10" s="758"/>
      <c r="I10" s="758"/>
      <c r="J10" s="758"/>
      <c r="K10" s="1202"/>
      <c r="L10" s="461"/>
      <c r="M10" s="461"/>
      <c r="N10" s="461"/>
      <c r="O10" s="461"/>
      <c r="P10" s="461"/>
      <c r="Q10" s="461"/>
    </row>
    <row r="11" spans="1:110" s="463" customFormat="1" ht="27" customHeight="1">
      <c r="A11" s="1169" t="s">
        <v>502</v>
      </c>
      <c r="B11" s="1169"/>
      <c r="C11" s="443">
        <f>+'Pg. 19 30-Yr. Annual Cash Flow '!I35*(1+'Pg. 18 Annual Cash Flow'!$F$29)</f>
        <v>0</v>
      </c>
      <c r="D11" s="443">
        <f>+C11*(1+'Pg. 18 Annual Cash Flow'!$F$29)</f>
        <v>0</v>
      </c>
      <c r="E11" s="443">
        <f>+D11*(1+'Pg. 18 Annual Cash Flow'!$F$29)</f>
        <v>0</v>
      </c>
      <c r="F11" s="443">
        <f>+E11*(1+'Pg. 18 Annual Cash Flow'!$F$29)</f>
        <v>0</v>
      </c>
      <c r="G11" s="443">
        <f>+F11*(1+'Pg. 18 Annual Cash Flow'!$F$29)</f>
        <v>0</v>
      </c>
      <c r="H11" s="443">
        <f>+G11*(1+'Pg. 18 Annual Cash Flow'!$F$29)</f>
        <v>0</v>
      </c>
      <c r="I11" s="443">
        <f>+H11*(1+'Pg. 18 Annual Cash Flow'!$F$29)</f>
        <v>0</v>
      </c>
      <c r="J11" s="443">
        <f>+I11*(1+'Pg. 18 Annual Cash Flow'!$F$29)</f>
        <v>0</v>
      </c>
      <c r="K11" s="1202"/>
      <c r="L11" s="457"/>
      <c r="M11" s="457"/>
      <c r="N11" s="457"/>
      <c r="O11" s="457"/>
      <c r="P11" s="457"/>
      <c r="Q11" s="457"/>
      <c r="R11" s="459"/>
      <c r="CW11" s="459"/>
      <c r="CX11" s="459"/>
      <c r="CY11" s="459"/>
      <c r="CZ11" s="459"/>
      <c r="DA11" s="459"/>
      <c r="DB11" s="459"/>
      <c r="DC11" s="459"/>
      <c r="DD11" s="459"/>
      <c r="DE11" s="459"/>
      <c r="DF11" s="459"/>
    </row>
    <row r="12" spans="1:110" s="463" customFormat="1" ht="9.4" customHeight="1">
      <c r="A12" s="464"/>
      <c r="B12" s="464"/>
      <c r="C12" s="759"/>
      <c r="D12" s="759"/>
      <c r="E12" s="759"/>
      <c r="F12" s="759"/>
      <c r="G12" s="759"/>
      <c r="H12" s="759"/>
      <c r="I12" s="759"/>
      <c r="J12" s="759"/>
      <c r="K12" s="1202"/>
      <c r="L12" s="465"/>
      <c r="M12" s="465"/>
      <c r="N12" s="465"/>
      <c r="O12" s="465"/>
      <c r="P12" s="465"/>
      <c r="Q12" s="465"/>
      <c r="R12" s="459"/>
      <c r="CW12" s="459"/>
      <c r="CX12" s="459"/>
      <c r="CY12" s="459"/>
      <c r="CZ12" s="459"/>
      <c r="DA12" s="459"/>
      <c r="DB12" s="459"/>
      <c r="DC12" s="459"/>
      <c r="DD12" s="459"/>
      <c r="DE12" s="459"/>
      <c r="DF12" s="459"/>
    </row>
    <row r="13" spans="1:110" s="463" customFormat="1" ht="27" customHeight="1">
      <c r="A13" s="1169" t="s">
        <v>52</v>
      </c>
      <c r="B13" s="1169"/>
      <c r="C13" s="443">
        <f>C7+C9-C11</f>
        <v>0</v>
      </c>
      <c r="D13" s="443">
        <f t="shared" ref="D13:J13" si="1">+D7+D9-D11</f>
        <v>0</v>
      </c>
      <c r="E13" s="443">
        <f t="shared" si="1"/>
        <v>0</v>
      </c>
      <c r="F13" s="443">
        <f t="shared" si="1"/>
        <v>0</v>
      </c>
      <c r="G13" s="443">
        <f t="shared" si="1"/>
        <v>0</v>
      </c>
      <c r="H13" s="443">
        <f t="shared" si="1"/>
        <v>0</v>
      </c>
      <c r="I13" s="443">
        <f t="shared" si="1"/>
        <v>0</v>
      </c>
      <c r="J13" s="443">
        <f t="shared" si="1"/>
        <v>0</v>
      </c>
      <c r="K13" s="1202"/>
      <c r="L13" s="457"/>
      <c r="M13" s="457"/>
      <c r="N13" s="457"/>
      <c r="O13" s="457"/>
      <c r="P13" s="457"/>
      <c r="Q13" s="457"/>
      <c r="R13" s="459"/>
      <c r="CW13" s="459"/>
      <c r="CX13" s="459"/>
      <c r="CY13" s="459"/>
      <c r="CZ13" s="459"/>
      <c r="DA13" s="459"/>
      <c r="DB13" s="459"/>
      <c r="DC13" s="459"/>
      <c r="DD13" s="459"/>
      <c r="DE13" s="459"/>
      <c r="DF13" s="459"/>
    </row>
    <row r="14" spans="1:110" s="463" customFormat="1" ht="13.5">
      <c r="A14" s="1174" t="s">
        <v>21</v>
      </c>
      <c r="B14" s="1174"/>
      <c r="C14" s="443">
        <f>+'Pg. 19 30-Yr. Annual Cash Flow '!I38*(1+'Pg. 18 Annual Cash Flow'!$F$30)</f>
        <v>0</v>
      </c>
      <c r="D14" s="443">
        <f>+C14*(1+'Pg. 18 Annual Cash Flow'!$F$30)</f>
        <v>0</v>
      </c>
      <c r="E14" s="443">
        <f>+D14*(1+'Pg. 18 Annual Cash Flow'!$F$30)</f>
        <v>0</v>
      </c>
      <c r="F14" s="443">
        <f>+E14*(1+'Pg. 18 Annual Cash Flow'!$F$30)</f>
        <v>0</v>
      </c>
      <c r="G14" s="443">
        <f>+F14*(1+'Pg. 18 Annual Cash Flow'!$F$30)</f>
        <v>0</v>
      </c>
      <c r="H14" s="443">
        <f>+G14*(1+'Pg. 18 Annual Cash Flow'!$F$30)</f>
        <v>0</v>
      </c>
      <c r="I14" s="443">
        <f>+H14*(1+'Pg. 18 Annual Cash Flow'!$F$30)</f>
        <v>0</v>
      </c>
      <c r="J14" s="443">
        <f>+I14*(1+'Pg. 18 Annual Cash Flow'!$F$30)</f>
        <v>0</v>
      </c>
      <c r="K14" s="1202"/>
      <c r="L14" s="457"/>
      <c r="M14" s="457"/>
      <c r="N14" s="457"/>
      <c r="O14" s="457"/>
      <c r="P14" s="457"/>
      <c r="Q14" s="457"/>
      <c r="R14" s="459"/>
      <c r="CW14" s="459"/>
      <c r="CX14" s="459"/>
      <c r="CY14" s="459"/>
      <c r="CZ14" s="459"/>
      <c r="DA14" s="459"/>
      <c r="DB14" s="459"/>
      <c r="DC14" s="459"/>
      <c r="DD14" s="459"/>
      <c r="DE14" s="459"/>
      <c r="DF14" s="459"/>
    </row>
    <row r="15" spans="1:110" s="463" customFormat="1" ht="13.5">
      <c r="A15" s="1203" t="s">
        <v>756</v>
      </c>
      <c r="B15" s="1204"/>
      <c r="C15" s="443">
        <f>'Pg. 19 30-Yr. Annual Cash Flow '!I39</f>
        <v>0</v>
      </c>
      <c r="D15" s="443">
        <f t="shared" ref="D15:J15" si="2">C15</f>
        <v>0</v>
      </c>
      <c r="E15" s="443">
        <f t="shared" si="2"/>
        <v>0</v>
      </c>
      <c r="F15" s="443">
        <f t="shared" si="2"/>
        <v>0</v>
      </c>
      <c r="G15" s="443">
        <f t="shared" si="2"/>
        <v>0</v>
      </c>
      <c r="H15" s="443">
        <f t="shared" si="2"/>
        <v>0</v>
      </c>
      <c r="I15" s="443">
        <f t="shared" si="2"/>
        <v>0</v>
      </c>
      <c r="J15" s="443">
        <f t="shared" si="2"/>
        <v>0</v>
      </c>
      <c r="K15" s="1202"/>
      <c r="L15" s="457"/>
      <c r="M15" s="457"/>
      <c r="N15" s="457"/>
      <c r="O15" s="457"/>
      <c r="P15" s="457"/>
      <c r="Q15" s="457"/>
      <c r="R15" s="459"/>
      <c r="CW15" s="459"/>
      <c r="CX15" s="459"/>
      <c r="CY15" s="459"/>
      <c r="CZ15" s="459"/>
      <c r="DA15" s="459"/>
      <c r="DB15" s="459"/>
      <c r="DC15" s="459"/>
      <c r="DD15" s="459"/>
      <c r="DE15" s="459"/>
      <c r="DF15" s="459"/>
    </row>
    <row r="16" spans="1:110" s="467" customFormat="1" ht="13.5">
      <c r="A16" s="1169" t="s">
        <v>503</v>
      </c>
      <c r="B16" s="1169"/>
      <c r="C16" s="473"/>
      <c r="D16" s="473"/>
      <c r="E16" s="473"/>
      <c r="F16" s="473"/>
      <c r="G16" s="473"/>
      <c r="H16" s="473"/>
      <c r="I16" s="473"/>
      <c r="J16" s="473"/>
      <c r="K16" s="1202"/>
      <c r="L16" s="457"/>
      <c r="M16" s="457"/>
      <c r="N16" s="457"/>
      <c r="O16" s="457"/>
      <c r="P16" s="457"/>
      <c r="Q16" s="457"/>
      <c r="R16" s="466"/>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3"/>
      <c r="BY16" s="463"/>
      <c r="BZ16" s="463"/>
      <c r="CA16" s="463"/>
      <c r="CB16" s="463"/>
      <c r="CC16" s="463"/>
      <c r="CD16" s="463"/>
      <c r="CE16" s="463"/>
      <c r="CF16" s="463"/>
      <c r="CG16" s="463"/>
      <c r="CH16" s="463"/>
      <c r="CI16" s="463"/>
      <c r="CJ16" s="463"/>
      <c r="CK16" s="463"/>
      <c r="CL16" s="463"/>
      <c r="CM16" s="463"/>
      <c r="CN16" s="463"/>
      <c r="CO16" s="463"/>
      <c r="CP16" s="463"/>
      <c r="CQ16" s="463"/>
      <c r="CR16" s="463"/>
      <c r="CS16" s="463"/>
      <c r="CT16" s="463"/>
      <c r="CU16" s="463"/>
      <c r="CV16" s="463"/>
      <c r="CW16" s="466"/>
      <c r="CX16" s="466"/>
      <c r="CY16" s="466"/>
      <c r="CZ16" s="466"/>
      <c r="DA16" s="466"/>
      <c r="DB16" s="466"/>
      <c r="DC16" s="466"/>
      <c r="DD16" s="466"/>
      <c r="DE16" s="466"/>
      <c r="DF16" s="466"/>
    </row>
    <row r="17" spans="1:110" s="467" customFormat="1" ht="14.25" thickBot="1">
      <c r="A17" s="1171" t="s">
        <v>785</v>
      </c>
      <c r="B17" s="1171"/>
      <c r="C17" s="444">
        <f>C13-C14-C15-C16</f>
        <v>0</v>
      </c>
      <c r="D17" s="444">
        <f t="shared" ref="D17:J17" si="3">D13-D14-D15-D16</f>
        <v>0</v>
      </c>
      <c r="E17" s="444">
        <f t="shared" si="3"/>
        <v>0</v>
      </c>
      <c r="F17" s="444">
        <f t="shared" si="3"/>
        <v>0</v>
      </c>
      <c r="G17" s="444">
        <f t="shared" si="3"/>
        <v>0</v>
      </c>
      <c r="H17" s="444">
        <f t="shared" si="3"/>
        <v>0</v>
      </c>
      <c r="I17" s="444">
        <f t="shared" si="3"/>
        <v>0</v>
      </c>
      <c r="J17" s="444">
        <f t="shared" si="3"/>
        <v>0</v>
      </c>
      <c r="K17" s="1202"/>
      <c r="L17" s="457"/>
      <c r="M17" s="457"/>
      <c r="N17" s="457"/>
      <c r="O17" s="457"/>
      <c r="P17" s="457"/>
      <c r="Q17" s="457"/>
      <c r="R17" s="466"/>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3"/>
      <c r="CP17" s="463"/>
      <c r="CQ17" s="463"/>
      <c r="CR17" s="463"/>
      <c r="CS17" s="463"/>
      <c r="CT17" s="463"/>
      <c r="CU17" s="463"/>
      <c r="CV17" s="463"/>
      <c r="CW17" s="466"/>
      <c r="CX17" s="466"/>
      <c r="CY17" s="466"/>
      <c r="CZ17" s="466"/>
      <c r="DA17" s="466"/>
      <c r="DB17" s="466"/>
      <c r="DC17" s="466"/>
      <c r="DD17" s="466"/>
      <c r="DE17" s="466"/>
      <c r="DF17" s="466"/>
    </row>
    <row r="18" spans="1:110" s="467" customFormat="1" ht="14.25" thickTop="1">
      <c r="A18" s="1199" t="s">
        <v>755</v>
      </c>
      <c r="B18" s="1200"/>
      <c r="C18" s="469">
        <f>'Pg. 19 30-Yr. Annual Cash Flow '!I42+C17</f>
        <v>0</v>
      </c>
      <c r="D18" s="469">
        <f t="shared" ref="D18:J18" si="4">D17+C18</f>
        <v>0</v>
      </c>
      <c r="E18" s="469">
        <f t="shared" si="4"/>
        <v>0</v>
      </c>
      <c r="F18" s="469">
        <f t="shared" si="4"/>
        <v>0</v>
      </c>
      <c r="G18" s="469">
        <f t="shared" si="4"/>
        <v>0</v>
      </c>
      <c r="H18" s="469">
        <f t="shared" si="4"/>
        <v>0</v>
      </c>
      <c r="I18" s="469">
        <f t="shared" si="4"/>
        <v>0</v>
      </c>
      <c r="J18" s="469">
        <f t="shared" si="4"/>
        <v>0</v>
      </c>
      <c r="K18" s="1202"/>
      <c r="L18" s="457"/>
      <c r="M18" s="457"/>
      <c r="N18" s="457"/>
      <c r="O18" s="457"/>
      <c r="P18" s="457"/>
      <c r="Q18" s="457"/>
      <c r="R18" s="466"/>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3"/>
      <c r="CE18" s="463"/>
      <c r="CF18" s="463"/>
      <c r="CG18" s="463"/>
      <c r="CH18" s="463"/>
      <c r="CI18" s="463"/>
      <c r="CJ18" s="463"/>
      <c r="CK18" s="463"/>
      <c r="CL18" s="463"/>
      <c r="CM18" s="463"/>
      <c r="CN18" s="463"/>
      <c r="CO18" s="463"/>
      <c r="CP18" s="463"/>
      <c r="CQ18" s="463"/>
      <c r="CR18" s="463"/>
      <c r="CS18" s="463"/>
      <c r="CT18" s="463"/>
      <c r="CU18" s="463"/>
      <c r="CV18" s="463"/>
      <c r="CW18" s="466"/>
      <c r="CX18" s="466"/>
      <c r="CY18" s="466"/>
      <c r="CZ18" s="466"/>
      <c r="DA18" s="466"/>
      <c r="DB18" s="466"/>
      <c r="DC18" s="466"/>
      <c r="DD18" s="466"/>
      <c r="DE18" s="466"/>
      <c r="DF18" s="466"/>
    </row>
    <row r="19" spans="1:110" s="244" customFormat="1" ht="10.15" customHeight="1" thickBot="1">
      <c r="A19" s="1180"/>
      <c r="B19" s="1180"/>
      <c r="C19" s="762">
        <f>MAX(0,+C13-C14-C15-C16)</f>
        <v>0</v>
      </c>
      <c r="D19" s="762">
        <f t="shared" ref="D19:I19" si="5">MAX(0,+D13-D14-D15-D16)</f>
        <v>0</v>
      </c>
      <c r="E19" s="762">
        <f>MAX(0,+E13-E14-E15-E16)</f>
        <v>0</v>
      </c>
      <c r="F19" s="762">
        <f t="shared" si="5"/>
        <v>0</v>
      </c>
      <c r="G19" s="762">
        <f>MAX(0,+G13-G14-G15-G16)</f>
        <v>0</v>
      </c>
      <c r="H19" s="762">
        <f t="shared" si="5"/>
        <v>0</v>
      </c>
      <c r="I19" s="762">
        <f t="shared" si="5"/>
        <v>0</v>
      </c>
      <c r="J19" s="762">
        <f>MAX(0,+J13-J14-J15-J16)</f>
        <v>0</v>
      </c>
      <c r="K19" s="1202"/>
      <c r="L19" s="465"/>
      <c r="M19" s="465"/>
      <c r="N19" s="465"/>
      <c r="O19" s="764"/>
      <c r="P19" s="465"/>
      <c r="Q19" s="465"/>
      <c r="R19" s="458"/>
      <c r="CW19" s="458"/>
      <c r="CX19" s="458"/>
      <c r="CY19" s="458"/>
      <c r="CZ19" s="458"/>
      <c r="DA19" s="458"/>
      <c r="DB19" s="458"/>
      <c r="DC19" s="458"/>
      <c r="DD19" s="458"/>
      <c r="DE19" s="458"/>
      <c r="DF19" s="458"/>
    </row>
    <row r="20" spans="1:110" s="463" customFormat="1" ht="15" customHeight="1" thickTop="1">
      <c r="A20" s="1171" t="s">
        <v>786</v>
      </c>
      <c r="B20" s="1171"/>
      <c r="C20" s="750" t="e">
        <f>C13/((C14+C15+C16)+(C17*0.5))</f>
        <v>#DIV/0!</v>
      </c>
      <c r="D20" s="750" t="e">
        <f t="shared" ref="D20:J20" si="6">D13/((D14+D15+D16)+(D17*0.5))</f>
        <v>#DIV/0!</v>
      </c>
      <c r="E20" s="750" t="e">
        <f t="shared" si="6"/>
        <v>#DIV/0!</v>
      </c>
      <c r="F20" s="750" t="e">
        <f t="shared" si="6"/>
        <v>#DIV/0!</v>
      </c>
      <c r="G20" s="750" t="e">
        <f t="shared" si="6"/>
        <v>#DIV/0!</v>
      </c>
      <c r="H20" s="750" t="e">
        <f t="shared" si="6"/>
        <v>#DIV/0!</v>
      </c>
      <c r="I20" s="750" t="e">
        <f t="shared" si="6"/>
        <v>#DIV/0!</v>
      </c>
      <c r="J20" s="750" t="e">
        <f t="shared" si="6"/>
        <v>#DIV/0!</v>
      </c>
      <c r="K20" s="1202"/>
      <c r="L20" s="468"/>
      <c r="M20" s="468"/>
      <c r="N20" s="468"/>
      <c r="O20" s="468"/>
      <c r="P20" s="468"/>
      <c r="Q20" s="468"/>
      <c r="R20" s="459"/>
      <c r="CW20" s="459"/>
      <c r="CX20" s="459"/>
      <c r="CY20" s="459"/>
      <c r="CZ20" s="459"/>
      <c r="DA20" s="459"/>
      <c r="DB20" s="459"/>
      <c r="DC20" s="459"/>
      <c r="DD20" s="459"/>
      <c r="DE20" s="459"/>
      <c r="DF20" s="459"/>
    </row>
    <row r="21" spans="1:110" s="244" customFormat="1">
      <c r="A21" s="1199" t="s">
        <v>903</v>
      </c>
      <c r="B21" s="1200"/>
      <c r="C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f>
        <v>#DIV/0!</v>
      </c>
      <c r="D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f>
        <v>#DIV/0!</v>
      </c>
      <c r="E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
        <v>#DIV/0!</v>
      </c>
      <c r="F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f>
        <v>#DIV/0!</v>
      </c>
      <c r="G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f>
        <v>#DIV/0!</v>
      </c>
      <c r="H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f>
        <v>#DIV/0!</v>
      </c>
      <c r="I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f>
        <v>#DIV/0!</v>
      </c>
      <c r="J21"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f>
        <v>#DIV/0!</v>
      </c>
      <c r="K21" s="1202"/>
      <c r="L21" s="457"/>
      <c r="M21" s="457"/>
      <c r="N21" s="457"/>
      <c r="O21" s="457"/>
      <c r="P21" s="457"/>
      <c r="Q21" s="457"/>
      <c r="R21" s="458"/>
      <c r="CW21" s="458"/>
      <c r="CX21" s="458"/>
      <c r="CY21" s="458"/>
      <c r="CZ21" s="458"/>
      <c r="DA21" s="458"/>
      <c r="DB21" s="458"/>
      <c r="DC21" s="458"/>
      <c r="DD21" s="458"/>
      <c r="DE21" s="458"/>
      <c r="DF21" s="458"/>
    </row>
    <row r="22" spans="1:110" s="244" customFormat="1" ht="9.4" customHeight="1">
      <c r="A22" s="470"/>
      <c r="B22" s="470"/>
      <c r="C22" s="470"/>
      <c r="D22" s="470"/>
      <c r="E22" s="470"/>
      <c r="F22" s="470"/>
      <c r="G22" s="470"/>
      <c r="H22" s="470"/>
      <c r="I22" s="470"/>
      <c r="J22" s="470"/>
      <c r="K22" s="1202"/>
      <c r="L22" s="465"/>
      <c r="M22" s="465"/>
      <c r="N22" s="465"/>
      <c r="O22" s="465"/>
      <c r="P22" s="465"/>
      <c r="Q22" s="465"/>
      <c r="R22" s="458"/>
      <c r="CW22" s="458"/>
      <c r="CX22" s="458"/>
      <c r="CY22" s="458"/>
      <c r="CZ22" s="458"/>
      <c r="DA22" s="458"/>
      <c r="DB22" s="458"/>
      <c r="DC22" s="458"/>
      <c r="DD22" s="458"/>
      <c r="DE22" s="458"/>
      <c r="DF22" s="458"/>
    </row>
    <row r="23" spans="1:110" s="244" customFormat="1" ht="9.4" customHeight="1">
      <c r="A23" s="471"/>
      <c r="B23" s="471"/>
      <c r="C23" s="471"/>
      <c r="D23" s="471"/>
      <c r="E23" s="471"/>
      <c r="F23" s="471"/>
      <c r="G23" s="471"/>
      <c r="H23" s="471"/>
      <c r="I23" s="471"/>
      <c r="J23" s="471"/>
    </row>
    <row r="24" spans="1:110" s="244" customFormat="1" ht="12.2" customHeight="1">
      <c r="A24" s="447"/>
      <c r="B24" s="447"/>
      <c r="C24" s="447"/>
      <c r="D24" s="447"/>
      <c r="E24" s="447"/>
      <c r="F24" s="447"/>
      <c r="G24" s="447"/>
      <c r="H24" s="447"/>
      <c r="I24" s="447"/>
      <c r="J24" s="447"/>
    </row>
    <row r="25" spans="1:110" s="244" customFormat="1" ht="9.4" customHeight="1">
      <c r="A25" s="1205"/>
      <c r="B25" s="1205"/>
      <c r="C25" s="1205"/>
      <c r="D25" s="1205"/>
      <c r="E25" s="1205"/>
      <c r="F25" s="1205"/>
      <c r="G25" s="1205"/>
      <c r="H25" s="1205"/>
      <c r="I25" s="1205"/>
      <c r="J25" s="1205"/>
    </row>
    <row r="26" spans="1:110" s="244" customFormat="1" ht="13.9" customHeight="1">
      <c r="A26" s="1046"/>
      <c r="B26" s="1046"/>
      <c r="C26" s="1198" t="s">
        <v>4</v>
      </c>
      <c r="D26" s="1198"/>
      <c r="E26" s="1198"/>
      <c r="F26" s="1198"/>
      <c r="G26" s="1198"/>
      <c r="H26" s="1198"/>
      <c r="I26" s="1198"/>
      <c r="J26" s="208"/>
    </row>
    <row r="27" spans="1:110" s="244" customFormat="1" ht="15" customHeight="1">
      <c r="A27" s="1189" t="s">
        <v>60</v>
      </c>
      <c r="B27" s="1189"/>
      <c r="C27" s="442" t="s">
        <v>300</v>
      </c>
      <c r="D27" s="442" t="s">
        <v>301</v>
      </c>
      <c r="E27" s="442" t="s">
        <v>302</v>
      </c>
      <c r="F27" s="442" t="s">
        <v>303</v>
      </c>
      <c r="G27" s="442" t="s">
        <v>304</v>
      </c>
      <c r="H27" s="442" t="s">
        <v>305</v>
      </c>
      <c r="I27" s="442" t="s">
        <v>306</v>
      </c>
      <c r="J27" s="208"/>
    </row>
    <row r="28" spans="1:110" s="458" customFormat="1">
      <c r="A28" s="1182" t="s">
        <v>784</v>
      </c>
      <c r="B28" s="1182"/>
      <c r="C28" s="443">
        <f>+J4*(1+'Pg. 18 Annual Cash Flow'!$F$25)</f>
        <v>0</v>
      </c>
      <c r="D28" s="443">
        <f>+C28*(1+'Pg. 18 Annual Cash Flow'!$F$25)</f>
        <v>0</v>
      </c>
      <c r="E28" s="443">
        <f>+D28*(1+'Pg. 18 Annual Cash Flow'!$F$25)</f>
        <v>0</v>
      </c>
      <c r="F28" s="443">
        <f>+E28*(1+'Pg. 18 Annual Cash Flow'!$F$25)</f>
        <v>0</v>
      </c>
      <c r="G28" s="443">
        <f>+F28*(1+'Pg. 18 Annual Cash Flow'!$F$25)</f>
        <v>0</v>
      </c>
      <c r="H28" s="443">
        <f>+G28*(1+'Pg. 18 Annual Cash Flow'!$F$25)</f>
        <v>0</v>
      </c>
      <c r="I28" s="443">
        <f>+H28*(1+'Pg. 18 Annual Cash Flow'!$F$25)</f>
        <v>0</v>
      </c>
      <c r="J28" s="448"/>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row>
    <row r="29" spans="1:110" s="459" customFormat="1" ht="13.5">
      <c r="A29" s="1171" t="s">
        <v>499</v>
      </c>
      <c r="B29" s="1171"/>
      <c r="C29" s="443">
        <f>+J5*(1+'Pg. 18 Annual Cash Flow'!$F$26)</f>
        <v>0</v>
      </c>
      <c r="D29" s="443">
        <f>+C29*(1+'Pg. 18 Annual Cash Flow'!$F$26)</f>
        <v>0</v>
      </c>
      <c r="E29" s="443">
        <f>+D29*(1+'Pg. 18 Annual Cash Flow'!$F$26)</f>
        <v>0</v>
      </c>
      <c r="F29" s="443">
        <f>+E29*(1+'Pg. 18 Annual Cash Flow'!$F$26)</f>
        <v>0</v>
      </c>
      <c r="G29" s="443">
        <f>+F29*(1+'Pg. 18 Annual Cash Flow'!$F$26)</f>
        <v>0</v>
      </c>
      <c r="H29" s="443">
        <f>+G29*(1+'Pg. 18 Annual Cash Flow'!$F$26)</f>
        <v>0</v>
      </c>
      <c r="I29" s="443">
        <f>+H29*(1+'Pg. 18 Annual Cash Flow'!$F$26)</f>
        <v>0</v>
      </c>
      <c r="J29" s="449"/>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row>
    <row r="30" spans="1:110" s="459" customFormat="1" ht="13.5">
      <c r="A30" s="1171" t="s">
        <v>20</v>
      </c>
      <c r="B30" s="1171"/>
      <c r="C30" s="443">
        <f>+J6*(1+'Pg. 18 Annual Cash Flow'!$F$27)</f>
        <v>0</v>
      </c>
      <c r="D30" s="443">
        <f>+C30*(1+'Pg. 18 Annual Cash Flow'!$F$27)</f>
        <v>0</v>
      </c>
      <c r="E30" s="443">
        <f>+D30*(1+'Pg. 18 Annual Cash Flow'!$F$27)</f>
        <v>0</v>
      </c>
      <c r="F30" s="443">
        <f>+E30*(1+'Pg. 18 Annual Cash Flow'!$F$27)</f>
        <v>0</v>
      </c>
      <c r="G30" s="443">
        <f>+F30*(1+'Pg. 18 Annual Cash Flow'!$F$27)</f>
        <v>0</v>
      </c>
      <c r="H30" s="443">
        <f>+G30*(1+'Pg. 18 Annual Cash Flow'!$F$27)</f>
        <v>0</v>
      </c>
      <c r="I30" s="443">
        <f>+H30*(1+'Pg. 18 Annual Cash Flow'!$F$27)</f>
        <v>0</v>
      </c>
      <c r="J30" s="449"/>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row>
    <row r="31" spans="1:110" s="244" customFormat="1" ht="13.5" thickBot="1">
      <c r="A31" s="1177" t="s">
        <v>500</v>
      </c>
      <c r="B31" s="1177"/>
      <c r="C31" s="444">
        <f t="shared" ref="C31:I31" si="7">SUM(C28:C30)</f>
        <v>0</v>
      </c>
      <c r="D31" s="444">
        <f t="shared" si="7"/>
        <v>0</v>
      </c>
      <c r="E31" s="444">
        <f t="shared" si="7"/>
        <v>0</v>
      </c>
      <c r="F31" s="444">
        <f t="shared" si="7"/>
        <v>0</v>
      </c>
      <c r="G31" s="444">
        <f t="shared" si="7"/>
        <v>0</v>
      </c>
      <c r="H31" s="444">
        <f t="shared" si="7"/>
        <v>0</v>
      </c>
      <c r="I31" s="444">
        <f t="shared" si="7"/>
        <v>0</v>
      </c>
      <c r="J31" s="208"/>
    </row>
    <row r="32" spans="1:110" s="244" customFormat="1" ht="9.4" customHeight="1" thickTop="1">
      <c r="A32" s="1046"/>
      <c r="B32" s="1046"/>
      <c r="C32" s="1046"/>
      <c r="D32" s="1046"/>
      <c r="E32" s="1046"/>
      <c r="F32" s="1046"/>
      <c r="G32" s="1046"/>
      <c r="H32" s="1046"/>
      <c r="I32" s="1046"/>
      <c r="J32" s="208"/>
    </row>
    <row r="33" spans="1:102" s="459" customFormat="1" ht="13.5">
      <c r="A33" s="1171" t="s">
        <v>501</v>
      </c>
      <c r="B33" s="1171"/>
      <c r="C33" s="443">
        <f>+J9*(1+'Pg. 18 Annual Cash Flow'!$F$28)</f>
        <v>0</v>
      </c>
      <c r="D33" s="443">
        <f>+C33*(1+'Pg. 18 Annual Cash Flow'!$F$28)</f>
        <v>0</v>
      </c>
      <c r="E33" s="443">
        <f>+D33*(1+'Pg. 18 Annual Cash Flow'!$F$28)</f>
        <v>0</v>
      </c>
      <c r="F33" s="443">
        <f>+E33*(1+'Pg. 18 Annual Cash Flow'!$F$28)</f>
        <v>0</v>
      </c>
      <c r="G33" s="443">
        <f>+F33*(1+'Pg. 18 Annual Cash Flow'!$F$28)</f>
        <v>0</v>
      </c>
      <c r="H33" s="443">
        <f>+G33*(1+'Pg. 18 Annual Cash Flow'!$F$28)</f>
        <v>0</v>
      </c>
      <c r="I33" s="443">
        <f>+H33*(1+'Pg. 18 Annual Cash Flow'!$F$28)</f>
        <v>0</v>
      </c>
      <c r="J33" s="449"/>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row>
    <row r="34" spans="1:102" s="244" customFormat="1" ht="9.4" customHeight="1">
      <c r="A34" s="1197"/>
      <c r="B34" s="1197"/>
      <c r="C34" s="1197"/>
      <c r="D34" s="1197"/>
      <c r="E34" s="1197"/>
      <c r="F34" s="1197"/>
      <c r="G34" s="1197"/>
      <c r="H34" s="1197"/>
      <c r="I34" s="1197"/>
      <c r="J34" s="208"/>
    </row>
    <row r="35" spans="1:102" s="463" customFormat="1" ht="27" customHeight="1">
      <c r="A35" s="1169" t="s">
        <v>502</v>
      </c>
      <c r="B35" s="1169"/>
      <c r="C35" s="443">
        <f>+J11*(1+'Pg. 18 Annual Cash Flow'!$F$29)</f>
        <v>0</v>
      </c>
      <c r="D35" s="443">
        <f>+C35*(1+'Pg. 18 Annual Cash Flow'!$F$29)</f>
        <v>0</v>
      </c>
      <c r="E35" s="443">
        <f>+D35*(1+'Pg. 18 Annual Cash Flow'!$F$29)</f>
        <v>0</v>
      </c>
      <c r="F35" s="443">
        <f>+E35*(1+'Pg. 18 Annual Cash Flow'!$F$29)</f>
        <v>0</v>
      </c>
      <c r="G35" s="443">
        <f>+F35*(1+'Pg. 18 Annual Cash Flow'!$F$29)</f>
        <v>0</v>
      </c>
      <c r="H35" s="443">
        <f>+G35*(1+'Pg. 18 Annual Cash Flow'!$F$29)</f>
        <v>0</v>
      </c>
      <c r="I35" s="443">
        <f>+H35*(1+'Pg. 18 Annual Cash Flow'!$F$29)</f>
        <v>0</v>
      </c>
      <c r="J35" s="449"/>
      <c r="CO35" s="459"/>
      <c r="CP35" s="459"/>
      <c r="CQ35" s="459"/>
      <c r="CR35" s="459"/>
      <c r="CS35" s="459"/>
      <c r="CT35" s="459"/>
      <c r="CU35" s="459"/>
      <c r="CV35" s="459"/>
      <c r="CW35" s="459"/>
      <c r="CX35" s="459"/>
    </row>
    <row r="36" spans="1:102" s="463" customFormat="1" ht="9.4" customHeight="1">
      <c r="A36" s="1196"/>
      <c r="B36" s="1196"/>
      <c r="C36" s="1196"/>
      <c r="D36" s="1196"/>
      <c r="E36" s="1196"/>
      <c r="F36" s="1196"/>
      <c r="G36" s="1196"/>
      <c r="H36" s="1196"/>
      <c r="I36" s="1196"/>
      <c r="J36" s="449"/>
      <c r="CO36" s="459"/>
      <c r="CP36" s="459"/>
      <c r="CQ36" s="459"/>
      <c r="CR36" s="459"/>
      <c r="CS36" s="459"/>
      <c r="CT36" s="459"/>
      <c r="CU36" s="459"/>
      <c r="CV36" s="459"/>
      <c r="CW36" s="459"/>
      <c r="CX36" s="459"/>
    </row>
    <row r="37" spans="1:102" s="463" customFormat="1" ht="27" customHeight="1">
      <c r="A37" s="1169" t="s">
        <v>52</v>
      </c>
      <c r="B37" s="1169"/>
      <c r="C37" s="443">
        <f>+C31+C33-C35</f>
        <v>0</v>
      </c>
      <c r="D37" s="443">
        <f t="shared" ref="D37:I37" si="8">+D31+D33-D35</f>
        <v>0</v>
      </c>
      <c r="E37" s="443">
        <f t="shared" si="8"/>
        <v>0</v>
      </c>
      <c r="F37" s="443">
        <f t="shared" si="8"/>
        <v>0</v>
      </c>
      <c r="G37" s="443">
        <f t="shared" si="8"/>
        <v>0</v>
      </c>
      <c r="H37" s="443">
        <f t="shared" si="8"/>
        <v>0</v>
      </c>
      <c r="I37" s="443">
        <f t="shared" si="8"/>
        <v>0</v>
      </c>
      <c r="J37" s="449"/>
      <c r="CO37" s="459"/>
      <c r="CP37" s="459"/>
      <c r="CQ37" s="459"/>
      <c r="CR37" s="459"/>
      <c r="CS37" s="459"/>
      <c r="CT37" s="459"/>
      <c r="CU37" s="459"/>
      <c r="CV37" s="459"/>
      <c r="CW37" s="459"/>
      <c r="CX37" s="459"/>
    </row>
    <row r="38" spans="1:102" s="463" customFormat="1" ht="13.5">
      <c r="A38" s="1174" t="s">
        <v>21</v>
      </c>
      <c r="B38" s="1174"/>
      <c r="C38" s="443">
        <f>+J14*(1+'Pg. 18 Annual Cash Flow'!$F$30)</f>
        <v>0</v>
      </c>
      <c r="D38" s="443">
        <f>+C38*(1+'Pg. 18 Annual Cash Flow'!$F$30)</f>
        <v>0</v>
      </c>
      <c r="E38" s="443">
        <f>+D38*(1+'Pg. 18 Annual Cash Flow'!$F$30)</f>
        <v>0</v>
      </c>
      <c r="F38" s="443">
        <f>+E38*(1+'Pg. 18 Annual Cash Flow'!$F$30)</f>
        <v>0</v>
      </c>
      <c r="G38" s="443">
        <f>+F38*(1+'Pg. 18 Annual Cash Flow'!$F$30)</f>
        <v>0</v>
      </c>
      <c r="H38" s="443">
        <f>+G38*(1+'Pg. 18 Annual Cash Flow'!$F$30)</f>
        <v>0</v>
      </c>
      <c r="I38" s="443">
        <f>+H38*(1+'Pg. 18 Annual Cash Flow'!$F$30)</f>
        <v>0</v>
      </c>
      <c r="J38" s="449"/>
      <c r="CO38" s="459"/>
      <c r="CP38" s="459"/>
      <c r="CQ38" s="459"/>
      <c r="CR38" s="459"/>
      <c r="CS38" s="459"/>
      <c r="CT38" s="459"/>
      <c r="CU38" s="459"/>
      <c r="CV38" s="459"/>
      <c r="CW38" s="459"/>
      <c r="CX38" s="459"/>
    </row>
    <row r="39" spans="1:102" s="463" customFormat="1" ht="13.5">
      <c r="A39" s="1203" t="s">
        <v>756</v>
      </c>
      <c r="B39" s="1204"/>
      <c r="C39" s="443">
        <f>J15</f>
        <v>0</v>
      </c>
      <c r="D39" s="443">
        <f t="shared" ref="D39:I39" si="9">C39</f>
        <v>0</v>
      </c>
      <c r="E39" s="443">
        <f t="shared" si="9"/>
        <v>0</v>
      </c>
      <c r="F39" s="443">
        <f t="shared" si="9"/>
        <v>0</v>
      </c>
      <c r="G39" s="443">
        <f t="shared" si="9"/>
        <v>0</v>
      </c>
      <c r="H39" s="443">
        <f t="shared" si="9"/>
        <v>0</v>
      </c>
      <c r="I39" s="443">
        <f t="shared" si="9"/>
        <v>0</v>
      </c>
      <c r="J39" s="449"/>
      <c r="CO39" s="459"/>
      <c r="CP39" s="459"/>
      <c r="CQ39" s="459"/>
      <c r="CR39" s="459"/>
      <c r="CS39" s="459"/>
      <c r="CT39" s="459"/>
      <c r="CU39" s="459"/>
      <c r="CV39" s="459"/>
      <c r="CW39" s="459"/>
      <c r="CX39" s="459"/>
    </row>
    <row r="40" spans="1:102" s="467" customFormat="1" ht="15" customHeight="1">
      <c r="A40" s="1169" t="s">
        <v>503</v>
      </c>
      <c r="B40" s="1169"/>
      <c r="C40" s="473"/>
      <c r="D40" s="473"/>
      <c r="E40" s="473"/>
      <c r="F40" s="473"/>
      <c r="G40" s="473"/>
      <c r="H40" s="473"/>
      <c r="I40" s="473"/>
      <c r="J40" s="452"/>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c r="BN40" s="463"/>
      <c r="BO40" s="463"/>
      <c r="BP40" s="463"/>
      <c r="BQ40" s="463"/>
      <c r="BR40" s="463"/>
      <c r="BS40" s="463"/>
      <c r="BT40" s="463"/>
      <c r="BU40" s="463"/>
      <c r="BV40" s="463"/>
      <c r="BW40" s="463"/>
      <c r="BX40" s="463"/>
      <c r="BY40" s="463"/>
      <c r="BZ40" s="463"/>
      <c r="CA40" s="463"/>
      <c r="CB40" s="463"/>
      <c r="CC40" s="463"/>
      <c r="CD40" s="463"/>
      <c r="CE40" s="463"/>
      <c r="CF40" s="463"/>
      <c r="CG40" s="463"/>
      <c r="CH40" s="463"/>
      <c r="CI40" s="463"/>
      <c r="CJ40" s="463"/>
      <c r="CK40" s="463"/>
      <c r="CL40" s="463"/>
      <c r="CM40" s="463"/>
      <c r="CN40" s="463"/>
      <c r="CO40" s="466"/>
      <c r="CP40" s="466"/>
      <c r="CQ40" s="466"/>
      <c r="CR40" s="466"/>
      <c r="CS40" s="466"/>
      <c r="CT40" s="466"/>
      <c r="CU40" s="466"/>
      <c r="CV40" s="466"/>
      <c r="CW40" s="466"/>
      <c r="CX40" s="466"/>
    </row>
    <row r="41" spans="1:102" s="467" customFormat="1" ht="15" customHeight="1" thickBot="1">
      <c r="A41" s="1171" t="s">
        <v>783</v>
      </c>
      <c r="B41" s="1171"/>
      <c r="C41" s="472">
        <f>C37-C38-C39-C40</f>
        <v>0</v>
      </c>
      <c r="D41" s="472">
        <f t="shared" ref="D41:I41" si="10">D37-D38-D39-D40</f>
        <v>0</v>
      </c>
      <c r="E41" s="472">
        <f t="shared" si="10"/>
        <v>0</v>
      </c>
      <c r="F41" s="472">
        <f t="shared" si="10"/>
        <v>0</v>
      </c>
      <c r="G41" s="472">
        <f t="shared" si="10"/>
        <v>0</v>
      </c>
      <c r="H41" s="472">
        <f t="shared" si="10"/>
        <v>0</v>
      </c>
      <c r="I41" s="472">
        <f t="shared" si="10"/>
        <v>0</v>
      </c>
      <c r="J41" s="452"/>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463"/>
      <c r="BR41" s="463"/>
      <c r="BS41" s="463"/>
      <c r="BT41" s="463"/>
      <c r="BU41" s="463"/>
      <c r="BV41" s="463"/>
      <c r="BW41" s="463"/>
      <c r="BX41" s="463"/>
      <c r="BY41" s="463"/>
      <c r="BZ41" s="463"/>
      <c r="CA41" s="463"/>
      <c r="CB41" s="463"/>
      <c r="CC41" s="463"/>
      <c r="CD41" s="463"/>
      <c r="CE41" s="463"/>
      <c r="CF41" s="463"/>
      <c r="CG41" s="463"/>
      <c r="CH41" s="463"/>
      <c r="CI41" s="463"/>
      <c r="CJ41" s="463"/>
      <c r="CK41" s="463"/>
      <c r="CL41" s="463"/>
      <c r="CM41" s="463"/>
      <c r="CN41" s="463"/>
      <c r="CO41" s="466"/>
      <c r="CP41" s="466"/>
      <c r="CQ41" s="466"/>
      <c r="CR41" s="466"/>
      <c r="CS41" s="466"/>
      <c r="CT41" s="466"/>
      <c r="CU41" s="466"/>
      <c r="CV41" s="466"/>
      <c r="CW41" s="466"/>
      <c r="CX41" s="466"/>
    </row>
    <row r="42" spans="1:102" s="467" customFormat="1" ht="15" customHeight="1" thickTop="1">
      <c r="A42" s="1199" t="s">
        <v>755</v>
      </c>
      <c r="B42" s="1200"/>
      <c r="C42" s="469">
        <f>C41+J18</f>
        <v>0</v>
      </c>
      <c r="D42" s="469">
        <f t="shared" ref="D42:I42" si="11">D41+C42</f>
        <v>0</v>
      </c>
      <c r="E42" s="469">
        <f t="shared" si="11"/>
        <v>0</v>
      </c>
      <c r="F42" s="469">
        <f t="shared" si="11"/>
        <v>0</v>
      </c>
      <c r="G42" s="469">
        <f t="shared" si="11"/>
        <v>0</v>
      </c>
      <c r="H42" s="469">
        <f t="shared" si="11"/>
        <v>0</v>
      </c>
      <c r="I42" s="469">
        <f t="shared" si="11"/>
        <v>0</v>
      </c>
      <c r="J42" s="452"/>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3"/>
      <c r="BX42" s="463"/>
      <c r="BY42" s="463"/>
      <c r="BZ42" s="463"/>
      <c r="CA42" s="463"/>
      <c r="CB42" s="463"/>
      <c r="CC42" s="463"/>
      <c r="CD42" s="463"/>
      <c r="CE42" s="463"/>
      <c r="CF42" s="463"/>
      <c r="CG42" s="463"/>
      <c r="CH42" s="463"/>
      <c r="CI42" s="463"/>
      <c r="CJ42" s="463"/>
      <c r="CK42" s="463"/>
      <c r="CL42" s="463"/>
      <c r="CM42" s="463"/>
      <c r="CN42" s="463"/>
      <c r="CO42" s="466"/>
      <c r="CP42" s="466"/>
      <c r="CQ42" s="466"/>
      <c r="CR42" s="466"/>
      <c r="CS42" s="466"/>
      <c r="CT42" s="466"/>
      <c r="CU42" s="466"/>
      <c r="CV42" s="466"/>
      <c r="CW42" s="466"/>
      <c r="CX42" s="466"/>
    </row>
    <row r="43" spans="1:102" s="244" customFormat="1" ht="9.4" customHeight="1">
      <c r="A43" s="760"/>
      <c r="B43" s="760"/>
      <c r="C43" s="761">
        <f>MAX(0,+C37-C38-C39-C40)</f>
        <v>0</v>
      </c>
      <c r="D43" s="761">
        <f t="shared" ref="D43:I43" si="12">MAX(0,+D37-D38-D39-D40)</f>
        <v>0</v>
      </c>
      <c r="E43" s="761">
        <f t="shared" si="12"/>
        <v>0</v>
      </c>
      <c r="F43" s="761">
        <f t="shared" si="12"/>
        <v>0</v>
      </c>
      <c r="G43" s="761">
        <f t="shared" si="12"/>
        <v>0</v>
      </c>
      <c r="H43" s="761">
        <f t="shared" si="12"/>
        <v>0</v>
      </c>
      <c r="I43" s="761">
        <f t="shared" si="12"/>
        <v>0</v>
      </c>
      <c r="J43" s="448"/>
      <c r="CO43" s="458"/>
      <c r="CP43" s="458"/>
      <c r="CQ43" s="458"/>
      <c r="CR43" s="458"/>
      <c r="CS43" s="458"/>
      <c r="CT43" s="458"/>
      <c r="CU43" s="458"/>
      <c r="CV43" s="458"/>
      <c r="CW43" s="458"/>
      <c r="CX43" s="458"/>
    </row>
    <row r="44" spans="1:102" s="463" customFormat="1" ht="15" customHeight="1">
      <c r="A44" s="1171" t="s">
        <v>782</v>
      </c>
      <c r="B44" s="1171"/>
      <c r="C44" s="750" t="e">
        <f>C37/((C38+C39+C40)+(C41*0.5))</f>
        <v>#DIV/0!</v>
      </c>
      <c r="D44" s="750" t="e">
        <f t="shared" ref="D44:I44" si="13">D37/((D38+D39+D40)+(D41*0.5))</f>
        <v>#DIV/0!</v>
      </c>
      <c r="E44" s="750" t="e">
        <f t="shared" si="13"/>
        <v>#DIV/0!</v>
      </c>
      <c r="F44" s="750" t="e">
        <f t="shared" si="13"/>
        <v>#DIV/0!</v>
      </c>
      <c r="G44" s="750" t="e">
        <f t="shared" si="13"/>
        <v>#DIV/0!</v>
      </c>
      <c r="H44" s="750" t="e">
        <f t="shared" si="13"/>
        <v>#DIV/0!</v>
      </c>
      <c r="I44" s="750" t="e">
        <f t="shared" si="13"/>
        <v>#DIV/0!</v>
      </c>
      <c r="J44" s="449"/>
      <c r="CO44" s="459"/>
      <c r="CP44" s="459"/>
      <c r="CQ44" s="459"/>
      <c r="CR44" s="459"/>
      <c r="CS44" s="459"/>
      <c r="CT44" s="459"/>
      <c r="CU44" s="459"/>
      <c r="CV44" s="459"/>
      <c r="CW44" s="459"/>
      <c r="CX44" s="459"/>
    </row>
    <row r="45" spans="1:102" s="244" customFormat="1" ht="15" customHeight="1">
      <c r="A45" s="1199" t="s">
        <v>903</v>
      </c>
      <c r="B45" s="1200"/>
      <c r="C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f>
        <v>#DIV/0!</v>
      </c>
      <c r="D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f>
        <v>#DIV/0!</v>
      </c>
      <c r="E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cont.'!C20,D20,E20,F20,G20,H20,I20,J20,C44,D44,E44)</f>
        <v>#DIV/0!</v>
      </c>
      <c r="F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cont.'!C20,D20,E20,F20,G20,H20,I20,J20,C44,D44,E44,F44)</f>
        <v>#DIV/0!</v>
      </c>
      <c r="G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cont.'!C20,D20,E20,F20,G20,H20,I20,J20,C44,D44,E44,F44,G44)</f>
        <v>#DIV/0!</v>
      </c>
      <c r="H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cont.'!C20,D20,E20,F20,G20,H20,I20,J20,C44,D44,E44,F44,G44,H44)</f>
        <v>#DIV/0!</v>
      </c>
      <c r="I45" s="751" t="e">
        <f>AVERAGE('Pg. 19 30-Yr. Annual Cash Flow '!C20,'Pg. 19 30-Yr. Annual Cash Flow '!D20,'Pg. 19 30-Yr. Annual Cash Flow '!E20,'Pg. 19 30-Yr. Annual Cash Flow '!F20,'Pg. 19 30-Yr. Annual Cash Flow '!G20,'Pg. 19 30-Yr. Annual Cash Flow '!H20,'Pg. 19 30-Yr. Annual Cash Flow '!I20,'Pg. 19 30-Yr. Annual Cash Flow '!J20,'Pg. 19 30-Yr. Annual Cash Flow '!C44,'Pg. 19 30-Yr. Annual Cash Flow '!D44,'Pg. 19 30-Yr. Annual Cash Flow '!E44,'Pg. 19 30-Yr. Annual Cash Flow '!F44,'Pg. 19 30-Yr. Annual Cash Flow '!G44,'Pg. 19 30-Yr. Annual Cash Flow '!H44,'Pg. 19 30-Yr. Annual Cash Flow '!I44,'Pg. 20 Annual Cash Flow cont.'!C20,D20,E20,F20,G20,H20,I20,J20,C44,D44,E44,F44,G44,H44,I44)</f>
        <v>#DIV/0!</v>
      </c>
      <c r="J45" s="448"/>
      <c r="CO45" s="458"/>
      <c r="CP45" s="458"/>
      <c r="CQ45" s="458"/>
      <c r="CR45" s="458"/>
      <c r="CS45" s="458"/>
      <c r="CT45" s="458"/>
      <c r="CU45" s="458"/>
      <c r="CV45" s="458"/>
      <c r="CW45" s="458"/>
      <c r="CX45" s="458"/>
    </row>
    <row r="46" spans="1:102">
      <c r="A46" s="414"/>
      <c r="B46" s="414"/>
      <c r="C46" s="208"/>
      <c r="D46" s="208"/>
      <c r="E46" s="208"/>
      <c r="F46" s="208"/>
      <c r="G46" s="208"/>
      <c r="H46" s="208"/>
      <c r="I46" s="208"/>
      <c r="J46" s="208"/>
    </row>
  </sheetData>
  <sheetProtection algorithmName="SHA-512" hashValue="QInNmdNep8lAtpFLQOqZnkprCO2F8jmfiFdirlxPVHTU/ttZAdcnYVwJjOPrMcKBZXLgj4UGbr5M3xVlxYyaGw==" saltValue="20A4kIdsr7/CE7rxwlejrw==" spinCount="100000" sheet="1" selectLockedCells="1"/>
  <mergeCells count="40">
    <mergeCell ref="A21:B21"/>
    <mergeCell ref="A18:B18"/>
    <mergeCell ref="A15:B15"/>
    <mergeCell ref="A41:B41"/>
    <mergeCell ref="A44:B44"/>
    <mergeCell ref="A28:B28"/>
    <mergeCell ref="A25:J25"/>
    <mergeCell ref="A26:B26"/>
    <mergeCell ref="A45:B45"/>
    <mergeCell ref="A42:B42"/>
    <mergeCell ref="K3:K22"/>
    <mergeCell ref="A3:B3"/>
    <mergeCell ref="A4:B4"/>
    <mergeCell ref="A5:B5"/>
    <mergeCell ref="A6:B6"/>
    <mergeCell ref="A7:B7"/>
    <mergeCell ref="A9:B9"/>
    <mergeCell ref="A11:B11"/>
    <mergeCell ref="A13:B13"/>
    <mergeCell ref="A14:B14"/>
    <mergeCell ref="A16:B16"/>
    <mergeCell ref="A17:B17"/>
    <mergeCell ref="A39:B39"/>
    <mergeCell ref="A27:B27"/>
    <mergeCell ref="B1:C1"/>
    <mergeCell ref="C2:J2"/>
    <mergeCell ref="A19:B19"/>
    <mergeCell ref="A20:B20"/>
    <mergeCell ref="A40:B40"/>
    <mergeCell ref="A35:B35"/>
    <mergeCell ref="A37:B37"/>
    <mergeCell ref="A38:B38"/>
    <mergeCell ref="A36:I36"/>
    <mergeCell ref="A34:I34"/>
    <mergeCell ref="A29:B29"/>
    <mergeCell ref="A30:B30"/>
    <mergeCell ref="A31:B31"/>
    <mergeCell ref="A33:B33"/>
    <mergeCell ref="A32:I32"/>
    <mergeCell ref="C26:I26"/>
  </mergeCells>
  <phoneticPr fontId="0" type="noConversion"/>
  <printOptions horizontalCentered="1"/>
  <pageMargins left="0.75" right="0.75" top="0.75" bottom="0.75" header="0" footer="0.5"/>
  <pageSetup scale="91" firstPageNumber="25" orientation="portrait" verticalDpi="300" r:id="rId1"/>
  <headerFooter>
    <oddHeader xml:space="preserve">&amp;R
</oddHeader>
    <oddFooter>&amp;L&amp;"Arial Narrow,Bold"HOME - HTF&amp;C&amp;"Arial Narrow,Bold"Page 20 of 30&amp;R&amp;"Arial Narrow,Bold" Updated 2020</oddFooter>
  </headerFooter>
  <ignoredErrors>
    <ignoredError sqref="A1" numberStoredAsText="1"/>
    <ignoredError sqref="D45:I45 C21:J21" evalErro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AS59"/>
  <sheetViews>
    <sheetView zoomScaleNormal="100" workbookViewId="0">
      <selection activeCell="B10" sqref="B10:V10"/>
    </sheetView>
  </sheetViews>
  <sheetFormatPr defaultColWidth="8.7109375" defaultRowHeight="12.75"/>
  <cols>
    <col min="1" max="27" width="2.85546875" style="223" customWidth="1"/>
    <col min="28" max="49" width="2.85546875" style="209" customWidth="1"/>
    <col min="50" max="16384" width="8.7109375" style="209"/>
  </cols>
  <sheetData>
    <row r="1" spans="1:45" ht="13.5" customHeight="1">
      <c r="A1" s="1212" t="s">
        <v>429</v>
      </c>
      <c r="B1" s="1212"/>
      <c r="C1" s="1212"/>
      <c r="D1" s="476"/>
      <c r="E1" s="669"/>
      <c r="F1" s="827"/>
      <c r="G1" s="827"/>
      <c r="H1" s="827"/>
      <c r="I1" s="827"/>
      <c r="J1" s="827"/>
      <c r="K1" s="827"/>
      <c r="L1" s="827"/>
      <c r="M1" s="827"/>
      <c r="N1" s="827"/>
      <c r="O1" s="827"/>
      <c r="P1" s="827"/>
      <c r="Q1" s="827"/>
      <c r="R1" s="827"/>
      <c r="S1" s="827"/>
      <c r="T1" s="827"/>
      <c r="U1" s="827"/>
      <c r="V1" s="827"/>
      <c r="W1" s="827"/>
      <c r="X1" s="827"/>
      <c r="Y1" s="827"/>
      <c r="Z1" s="827"/>
      <c r="AA1" s="827"/>
      <c r="AB1" s="828"/>
      <c r="AC1" s="828"/>
      <c r="AD1" s="828"/>
      <c r="AE1" s="828"/>
      <c r="AF1" s="828"/>
      <c r="AG1" s="828"/>
      <c r="AH1" s="828"/>
      <c r="AI1" s="828"/>
      <c r="AJ1" s="828"/>
      <c r="AK1" s="828"/>
      <c r="AL1" s="828"/>
      <c r="AM1" s="828"/>
      <c r="AN1" s="828"/>
      <c r="AO1" s="828"/>
      <c r="AP1" s="828"/>
      <c r="AQ1" s="828"/>
      <c r="AR1" s="828"/>
      <c r="AS1" s="828"/>
    </row>
    <row r="2" spans="1:45" ht="13.5" customHeight="1">
      <c r="A2" s="866" t="s">
        <v>478</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866"/>
      <c r="AQ2" s="866"/>
      <c r="AR2" s="866"/>
      <c r="AS2" s="866"/>
    </row>
    <row r="3" spans="1:45" ht="13.5" customHeight="1">
      <c r="A3" s="827"/>
      <c r="B3" s="827"/>
      <c r="C3" s="827"/>
      <c r="D3" s="827"/>
      <c r="E3" s="827"/>
      <c r="F3" s="833"/>
      <c r="G3" s="827"/>
      <c r="H3" s="827"/>
      <c r="I3" s="827"/>
      <c r="J3" s="827"/>
      <c r="K3" s="827"/>
      <c r="L3" s="827"/>
      <c r="M3" s="827"/>
      <c r="N3" s="827"/>
      <c r="O3" s="827"/>
      <c r="P3" s="827"/>
      <c r="Q3" s="827"/>
      <c r="R3" s="827"/>
      <c r="S3" s="827"/>
      <c r="T3" s="827"/>
      <c r="U3" s="827"/>
      <c r="V3" s="827"/>
      <c r="W3" s="827"/>
      <c r="X3" s="827"/>
      <c r="Y3" s="827"/>
      <c r="Z3" s="827"/>
      <c r="AA3" s="827"/>
      <c r="AB3" s="828"/>
      <c r="AC3" s="828"/>
      <c r="AD3" s="828"/>
      <c r="AE3" s="828"/>
      <c r="AF3" s="828"/>
      <c r="AG3" s="828"/>
      <c r="AH3" s="828"/>
      <c r="AI3" s="828"/>
      <c r="AJ3" s="828"/>
      <c r="AK3" s="828"/>
      <c r="AL3" s="828"/>
      <c r="AM3" s="828"/>
      <c r="AN3" s="828"/>
      <c r="AO3" s="828"/>
      <c r="AP3" s="828"/>
      <c r="AQ3" s="828"/>
      <c r="AR3" s="828"/>
      <c r="AS3" s="828"/>
    </row>
    <row r="4" spans="1:45" ht="13.5" customHeight="1">
      <c r="A4" s="827"/>
      <c r="B4" s="979" t="s">
        <v>479</v>
      </c>
      <c r="C4" s="979"/>
      <c r="D4" s="979"/>
      <c r="E4" s="979"/>
      <c r="F4" s="979"/>
      <c r="G4" s="979"/>
      <c r="H4" s="979"/>
      <c r="I4" s="979"/>
      <c r="J4" s="979"/>
      <c r="K4" s="979"/>
      <c r="L4" s="979"/>
      <c r="M4" s="979"/>
      <c r="N4" s="979"/>
      <c r="O4" s="979"/>
      <c r="P4" s="979"/>
      <c r="Q4" s="979"/>
      <c r="R4" s="979"/>
      <c r="S4" s="826"/>
      <c r="T4" s="826"/>
      <c r="U4" s="826"/>
      <c r="V4" s="826"/>
      <c r="W4" s="826"/>
      <c r="X4" s="826"/>
      <c r="Y4" s="826"/>
      <c r="Z4" s="826"/>
      <c r="AA4" s="827"/>
      <c r="AB4" s="828"/>
      <c r="AC4" s="828"/>
      <c r="AD4" s="828"/>
      <c r="AE4" s="828"/>
      <c r="AF4" s="828"/>
      <c r="AG4" s="828"/>
      <c r="AH4" s="828"/>
      <c r="AI4" s="828"/>
      <c r="AJ4" s="828"/>
      <c r="AK4" s="828"/>
      <c r="AL4" s="828"/>
      <c r="AM4" s="828"/>
      <c r="AN4" s="828"/>
      <c r="AO4" s="828"/>
      <c r="AP4" s="828"/>
      <c r="AQ4" s="828"/>
      <c r="AR4" s="828"/>
      <c r="AS4" s="828"/>
    </row>
    <row r="5" spans="1:45" ht="13.5" customHeight="1">
      <c r="A5" s="827"/>
      <c r="B5" s="827"/>
      <c r="C5" s="827"/>
      <c r="D5" s="827"/>
      <c r="E5" s="827"/>
      <c r="F5" s="833"/>
      <c r="G5" s="827"/>
      <c r="H5" s="827"/>
      <c r="I5" s="827"/>
      <c r="J5" s="827"/>
      <c r="K5" s="827"/>
      <c r="L5" s="827"/>
      <c r="M5" s="827"/>
      <c r="N5" s="827"/>
      <c r="O5" s="827"/>
      <c r="P5" s="827"/>
      <c r="Q5" s="827"/>
      <c r="R5" s="827"/>
      <c r="S5" s="827"/>
      <c r="T5" s="827"/>
      <c r="U5" s="827"/>
      <c r="V5" s="827"/>
      <c r="W5" s="827"/>
      <c r="X5" s="827"/>
      <c r="Y5" s="827"/>
      <c r="Z5" s="827"/>
      <c r="AA5" s="827"/>
      <c r="AB5" s="828"/>
      <c r="AC5" s="828"/>
      <c r="AD5" s="828"/>
      <c r="AE5" s="828"/>
      <c r="AF5" s="828"/>
      <c r="AG5" s="828"/>
      <c r="AH5" s="828"/>
      <c r="AI5" s="828"/>
      <c r="AJ5" s="828"/>
      <c r="AK5" s="828"/>
      <c r="AL5" s="828"/>
      <c r="AM5" s="828"/>
      <c r="AN5" s="828"/>
      <c r="AO5" s="828"/>
      <c r="AP5" s="828"/>
      <c r="AQ5" s="828"/>
      <c r="AR5" s="828"/>
      <c r="AS5" s="828"/>
    </row>
    <row r="6" spans="1:45" ht="13.5" customHeight="1">
      <c r="A6" s="827"/>
      <c r="B6" s="878" t="s">
        <v>934</v>
      </c>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row>
    <row r="7" spans="1:45" ht="13.5" customHeight="1">
      <c r="A7" s="827"/>
      <c r="B7" s="827"/>
      <c r="C7" s="827"/>
      <c r="D7" s="827"/>
      <c r="E7" s="827"/>
      <c r="F7" s="823"/>
      <c r="G7" s="827"/>
      <c r="H7" s="827"/>
      <c r="I7" s="827"/>
      <c r="J7" s="827"/>
      <c r="K7" s="827"/>
      <c r="L7" s="827"/>
      <c r="M7" s="827"/>
      <c r="N7" s="827"/>
      <c r="O7" s="827"/>
      <c r="P7" s="827"/>
      <c r="Q7" s="827"/>
      <c r="R7" s="827"/>
      <c r="S7" s="827"/>
      <c r="T7" s="827"/>
      <c r="U7" s="827"/>
      <c r="V7" s="827"/>
      <c r="W7" s="827"/>
      <c r="X7" s="827"/>
      <c r="Y7" s="827"/>
      <c r="Z7" s="827"/>
      <c r="AA7" s="827"/>
      <c r="AB7" s="828"/>
      <c r="AC7" s="828"/>
      <c r="AD7" s="828"/>
      <c r="AE7" s="828"/>
      <c r="AF7" s="828"/>
      <c r="AG7" s="828"/>
      <c r="AH7" s="828"/>
      <c r="AI7" s="828"/>
      <c r="AJ7" s="828"/>
      <c r="AK7" s="828"/>
      <c r="AL7" s="828"/>
      <c r="AM7" s="828"/>
      <c r="AN7" s="828"/>
      <c r="AO7" s="828"/>
      <c r="AP7" s="828"/>
      <c r="AQ7" s="828"/>
      <c r="AR7" s="828"/>
      <c r="AS7" s="828"/>
    </row>
    <row r="8" spans="1:45" s="223" customFormat="1" ht="43.5" customHeight="1">
      <c r="A8" s="827"/>
      <c r="B8" s="877" t="s">
        <v>935</v>
      </c>
      <c r="C8" s="877"/>
      <c r="D8" s="877"/>
      <c r="E8" s="877"/>
      <c r="F8" s="877"/>
      <c r="G8" s="877"/>
      <c r="H8" s="877"/>
      <c r="I8" s="877"/>
      <c r="J8" s="877"/>
      <c r="K8" s="877"/>
      <c r="L8" s="877"/>
      <c r="M8" s="877"/>
      <c r="N8" s="877"/>
      <c r="O8" s="877"/>
      <c r="P8" s="877"/>
      <c r="Q8" s="877"/>
      <c r="R8" s="877"/>
      <c r="S8" s="877"/>
      <c r="T8" s="877"/>
      <c r="U8" s="877"/>
      <c r="V8" s="877"/>
      <c r="W8" s="877"/>
      <c r="X8" s="877"/>
      <c r="Y8" s="877"/>
      <c r="Z8" s="877"/>
      <c r="AA8" s="877"/>
      <c r="AB8" s="877"/>
      <c r="AC8" s="877"/>
      <c r="AD8" s="877"/>
      <c r="AE8" s="877"/>
      <c r="AF8" s="877"/>
      <c r="AG8" s="877"/>
      <c r="AH8" s="877"/>
      <c r="AI8" s="877"/>
      <c r="AJ8" s="877"/>
      <c r="AK8" s="877"/>
      <c r="AL8" s="877"/>
      <c r="AM8" s="877"/>
      <c r="AN8" s="877"/>
      <c r="AO8" s="877"/>
      <c r="AP8" s="877"/>
      <c r="AQ8" s="877"/>
      <c r="AR8" s="877"/>
      <c r="AS8" s="877"/>
    </row>
    <row r="9" spans="1:45" s="223" customFormat="1" ht="13.5" customHeight="1">
      <c r="A9" s="827"/>
      <c r="B9" s="824"/>
      <c r="C9" s="824"/>
      <c r="D9" s="824"/>
      <c r="E9" s="824"/>
      <c r="F9" s="824"/>
      <c r="G9" s="824"/>
      <c r="H9" s="824"/>
      <c r="I9" s="824"/>
      <c r="J9" s="824"/>
      <c r="K9" s="824"/>
      <c r="L9" s="824"/>
      <c r="M9" s="824"/>
      <c r="N9" s="824"/>
      <c r="O9" s="824"/>
      <c r="P9" s="824"/>
      <c r="Q9" s="824"/>
      <c r="R9" s="824"/>
      <c r="S9" s="824"/>
      <c r="T9" s="824"/>
      <c r="U9" s="824"/>
      <c r="V9" s="824"/>
      <c r="W9" s="824"/>
      <c r="X9" s="824"/>
      <c r="Y9" s="824"/>
      <c r="Z9" s="824"/>
      <c r="AA9" s="827"/>
      <c r="AB9" s="827"/>
      <c r="AC9" s="827"/>
      <c r="AD9" s="827"/>
      <c r="AE9" s="827"/>
      <c r="AF9" s="827"/>
      <c r="AG9" s="827"/>
      <c r="AH9" s="827"/>
      <c r="AI9" s="827"/>
      <c r="AJ9" s="827"/>
      <c r="AK9" s="827"/>
      <c r="AL9" s="827"/>
      <c r="AM9" s="827"/>
      <c r="AN9" s="827"/>
      <c r="AO9" s="827"/>
      <c r="AP9" s="827"/>
      <c r="AQ9" s="827"/>
      <c r="AR9" s="827"/>
      <c r="AS9" s="827"/>
    </row>
    <row r="10" spans="1:45" ht="13.5" customHeight="1">
      <c r="A10" s="827"/>
      <c r="B10" s="1208"/>
      <c r="C10" s="1208"/>
      <c r="D10" s="1208"/>
      <c r="E10" s="1208"/>
      <c r="F10" s="1208"/>
      <c r="G10" s="1208"/>
      <c r="H10" s="1208"/>
      <c r="I10" s="1208"/>
      <c r="J10" s="1208"/>
      <c r="K10" s="1208"/>
      <c r="L10" s="1208"/>
      <c r="M10" s="1208"/>
      <c r="N10" s="1208"/>
      <c r="O10" s="1208"/>
      <c r="P10" s="1208"/>
      <c r="Q10" s="1208"/>
      <c r="R10" s="1208"/>
      <c r="S10" s="1208"/>
      <c r="T10" s="1208"/>
      <c r="U10" s="1208"/>
      <c r="V10" s="1208"/>
      <c r="W10" s="1213" t="s">
        <v>936</v>
      </c>
      <c r="X10" s="1213"/>
      <c r="Y10" s="1213"/>
      <c r="Z10" s="1213"/>
      <c r="AA10" s="1213"/>
      <c r="AB10" s="1213"/>
      <c r="AC10" s="1213"/>
      <c r="AD10" s="1213"/>
      <c r="AE10" s="1213"/>
      <c r="AF10" s="1213"/>
      <c r="AG10" s="1213"/>
      <c r="AH10" s="1213"/>
      <c r="AI10" s="1213"/>
      <c r="AJ10" s="1213"/>
      <c r="AK10" s="1213"/>
      <c r="AL10" s="1213"/>
      <c r="AM10" s="1213"/>
      <c r="AN10" s="1213"/>
      <c r="AO10" s="1213"/>
      <c r="AP10" s="1213"/>
      <c r="AQ10" s="1213"/>
      <c r="AR10" s="1213"/>
      <c r="AS10" s="1213"/>
    </row>
    <row r="11" spans="1:45" ht="13.5" customHeight="1">
      <c r="A11" s="827"/>
      <c r="B11" s="1213" t="s">
        <v>937</v>
      </c>
      <c r="C11" s="1213"/>
      <c r="D11" s="1213"/>
      <c r="E11" s="1213"/>
      <c r="F11" s="1213"/>
      <c r="G11" s="1213"/>
      <c r="H11" s="1213"/>
      <c r="I11" s="1213"/>
      <c r="J11" s="1213"/>
      <c r="K11" s="1213"/>
      <c r="L11" s="1213"/>
      <c r="M11" s="1213"/>
      <c r="N11" s="1213"/>
      <c r="O11" s="1213"/>
      <c r="P11" s="1213"/>
      <c r="Q11" s="834"/>
      <c r="R11" s="834"/>
      <c r="S11" s="834"/>
      <c r="T11" s="834"/>
      <c r="U11" s="834"/>
      <c r="V11" s="834"/>
      <c r="W11" s="834"/>
      <c r="X11" s="834"/>
      <c r="Y11" s="834"/>
      <c r="Z11" s="834"/>
      <c r="AA11" s="834"/>
      <c r="AB11" s="830"/>
      <c r="AC11" s="830"/>
      <c r="AD11" s="830"/>
      <c r="AE11" s="830"/>
      <c r="AF11" s="830"/>
      <c r="AG11" s="830"/>
      <c r="AH11" s="830"/>
      <c r="AI11" s="830"/>
      <c r="AJ11" s="830"/>
      <c r="AK11" s="830"/>
      <c r="AL11" s="830"/>
      <c r="AM11" s="830"/>
      <c r="AN11" s="830"/>
      <c r="AO11" s="830"/>
      <c r="AP11" s="830"/>
      <c r="AQ11" s="830"/>
      <c r="AR11" s="830"/>
      <c r="AS11" s="830"/>
    </row>
    <row r="12" spans="1:45" ht="13.5" customHeight="1">
      <c r="A12" s="827"/>
      <c r="B12" s="1208"/>
      <c r="C12" s="1208"/>
      <c r="D12" s="1208"/>
      <c r="E12" s="1208"/>
      <c r="F12" s="1208"/>
      <c r="G12" s="1208"/>
      <c r="H12" s="1208"/>
      <c r="I12" s="1208"/>
      <c r="J12" s="1208"/>
      <c r="K12" s="1208"/>
      <c r="L12" s="1208"/>
      <c r="M12" s="1208"/>
      <c r="N12" s="1208"/>
      <c r="O12" s="1208"/>
      <c r="P12" s="1208"/>
      <c r="Q12" s="1208"/>
      <c r="R12" s="1208"/>
      <c r="S12" s="1208"/>
      <c r="T12" s="1208"/>
      <c r="U12" s="1208"/>
      <c r="V12" s="1208"/>
      <c r="W12" s="1108" t="s">
        <v>938</v>
      </c>
      <c r="X12" s="1108"/>
      <c r="Y12" s="1108"/>
      <c r="Z12" s="1108"/>
      <c r="AA12" s="1108"/>
      <c r="AB12" s="1108"/>
      <c r="AC12" s="1208"/>
      <c r="AD12" s="1208"/>
      <c r="AE12" s="1208"/>
      <c r="AF12" s="1208"/>
      <c r="AG12" s="1208"/>
      <c r="AH12" s="1208"/>
      <c r="AI12" s="1208"/>
      <c r="AJ12" s="1208"/>
      <c r="AK12" s="1208"/>
      <c r="AL12" s="1208"/>
      <c r="AM12" s="1208"/>
      <c r="AN12" s="1208"/>
      <c r="AO12" s="1110" t="s">
        <v>939</v>
      </c>
      <c r="AP12" s="1110"/>
      <c r="AQ12" s="1110"/>
      <c r="AR12" s="1110"/>
      <c r="AS12" s="1110"/>
    </row>
    <row r="13" spans="1:45" ht="13.5" customHeight="1">
      <c r="A13" s="827"/>
      <c r="B13" s="829"/>
      <c r="C13" s="829"/>
      <c r="D13" s="829"/>
      <c r="E13" s="834"/>
      <c r="F13" s="834"/>
      <c r="G13" s="829"/>
      <c r="H13" s="829"/>
      <c r="I13" s="829"/>
      <c r="J13" s="829"/>
      <c r="K13" s="829"/>
      <c r="L13" s="829"/>
      <c r="M13" s="829"/>
      <c r="N13" s="829"/>
      <c r="O13" s="829"/>
      <c r="P13" s="829"/>
      <c r="Q13" s="829"/>
      <c r="R13" s="829"/>
      <c r="S13" s="834"/>
      <c r="T13" s="834"/>
      <c r="U13" s="834"/>
      <c r="V13" s="834"/>
      <c r="W13" s="829"/>
      <c r="X13" s="829"/>
      <c r="Y13" s="829"/>
      <c r="Z13" s="829"/>
      <c r="AA13" s="834"/>
      <c r="AB13" s="830"/>
      <c r="AC13" s="830"/>
      <c r="AD13" s="830"/>
      <c r="AE13" s="830"/>
      <c r="AF13" s="830"/>
      <c r="AG13" s="830"/>
      <c r="AH13" s="830"/>
      <c r="AI13" s="830"/>
      <c r="AJ13" s="830"/>
      <c r="AK13" s="830"/>
      <c r="AL13" s="830"/>
      <c r="AM13" s="830"/>
      <c r="AN13" s="830"/>
      <c r="AO13" s="830"/>
      <c r="AP13" s="830"/>
      <c r="AQ13" s="830"/>
      <c r="AR13" s="830"/>
      <c r="AS13" s="830"/>
    </row>
    <row r="14" spans="1:45" ht="13.5" customHeight="1">
      <c r="A14" s="827"/>
      <c r="B14" s="1208"/>
      <c r="C14" s="1208"/>
      <c r="D14" s="1208"/>
      <c r="E14" s="1208"/>
      <c r="F14" s="1208"/>
      <c r="G14" s="1208"/>
      <c r="H14" s="1208"/>
      <c r="I14" s="1208"/>
      <c r="J14" s="1208"/>
      <c r="K14" s="1208"/>
      <c r="L14" s="1208"/>
      <c r="M14" s="1208"/>
      <c r="N14" s="1108" t="s">
        <v>940</v>
      </c>
      <c r="O14" s="1108"/>
      <c r="P14" s="1108"/>
      <c r="Q14" s="1108"/>
      <c r="R14" s="1108"/>
      <c r="S14" s="1108"/>
      <c r="T14" s="1108"/>
      <c r="U14" s="1108"/>
      <c r="V14" s="1108"/>
      <c r="W14" s="1108"/>
      <c r="X14" s="1108"/>
      <c r="Y14" s="1108"/>
      <c r="Z14" s="1108"/>
      <c r="AA14" s="1108"/>
      <c r="AB14" s="1108"/>
      <c r="AC14" s="1108"/>
      <c r="AD14" s="1108"/>
      <c r="AE14" s="1108"/>
      <c r="AF14" s="1108"/>
      <c r="AG14" s="1108"/>
      <c r="AH14" s="1108"/>
      <c r="AI14" s="1108"/>
      <c r="AJ14" s="1108"/>
      <c r="AK14" s="1108"/>
      <c r="AL14" s="1108"/>
      <c r="AM14" s="1108"/>
      <c r="AN14" s="1108"/>
      <c r="AO14" s="1108"/>
      <c r="AP14" s="1108"/>
      <c r="AQ14" s="1108"/>
      <c r="AR14" s="1108"/>
      <c r="AS14" s="1108"/>
    </row>
    <row r="15" spans="1:45" ht="13.5" customHeight="1">
      <c r="A15" s="827"/>
      <c r="B15" s="829"/>
      <c r="C15" s="829"/>
      <c r="D15" s="829"/>
      <c r="E15" s="834"/>
      <c r="F15" s="834"/>
      <c r="G15" s="829"/>
      <c r="H15" s="829"/>
      <c r="I15" s="829"/>
      <c r="J15" s="829"/>
      <c r="K15" s="829"/>
      <c r="L15" s="829"/>
      <c r="M15" s="829"/>
      <c r="N15" s="829"/>
      <c r="O15" s="829"/>
      <c r="P15" s="829"/>
      <c r="Q15" s="829"/>
      <c r="R15" s="829"/>
      <c r="S15" s="834"/>
      <c r="T15" s="834"/>
      <c r="U15" s="834"/>
      <c r="V15" s="834"/>
      <c r="W15" s="829"/>
      <c r="X15" s="829"/>
      <c r="Y15" s="829"/>
      <c r="Z15" s="829"/>
      <c r="AA15" s="834"/>
      <c r="AB15" s="830"/>
      <c r="AC15" s="830"/>
      <c r="AD15" s="830"/>
      <c r="AE15" s="830"/>
      <c r="AF15" s="830"/>
      <c r="AG15" s="830"/>
      <c r="AH15" s="830"/>
      <c r="AI15" s="830"/>
      <c r="AJ15" s="830"/>
      <c r="AK15" s="830"/>
      <c r="AL15" s="830"/>
      <c r="AM15" s="830"/>
      <c r="AN15" s="830"/>
      <c r="AO15" s="830"/>
      <c r="AP15" s="830"/>
      <c r="AQ15" s="830"/>
      <c r="AR15" s="830"/>
      <c r="AS15" s="830"/>
    </row>
    <row r="16" spans="1:45" ht="13.5" customHeight="1">
      <c r="A16" s="827"/>
      <c r="B16" s="824"/>
      <c r="C16" s="824"/>
      <c r="D16" s="824"/>
      <c r="E16" s="824"/>
      <c r="F16" s="827"/>
      <c r="G16" s="824"/>
      <c r="H16" s="824"/>
      <c r="I16" s="824"/>
      <c r="J16" s="824"/>
      <c r="K16" s="824"/>
      <c r="L16" s="824"/>
      <c r="M16" s="824"/>
      <c r="N16" s="824"/>
      <c r="O16" s="824"/>
      <c r="P16" s="824"/>
      <c r="Q16" s="824"/>
      <c r="R16" s="824"/>
      <c r="S16" s="827"/>
      <c r="T16" s="827"/>
      <c r="U16" s="827"/>
      <c r="V16" s="827"/>
      <c r="W16" s="824"/>
      <c r="X16" s="824"/>
      <c r="Y16" s="824"/>
      <c r="Z16" s="824"/>
      <c r="AA16" s="827"/>
      <c r="AB16" s="828"/>
      <c r="AC16" s="828"/>
      <c r="AD16" s="828"/>
      <c r="AE16" s="828"/>
      <c r="AF16" s="828"/>
      <c r="AG16" s="828"/>
      <c r="AH16" s="828"/>
      <c r="AI16" s="828"/>
      <c r="AJ16" s="828"/>
      <c r="AK16" s="828"/>
      <c r="AL16" s="828"/>
      <c r="AM16" s="828"/>
      <c r="AN16" s="828"/>
      <c r="AO16" s="828"/>
      <c r="AP16" s="828"/>
      <c r="AQ16" s="828"/>
      <c r="AR16" s="828"/>
      <c r="AS16" s="828"/>
    </row>
    <row r="17" spans="1:45" ht="13.5" customHeight="1">
      <c r="A17" s="827"/>
      <c r="B17" s="878" t="s">
        <v>943</v>
      </c>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878"/>
      <c r="AP17" s="878"/>
      <c r="AQ17" s="878"/>
      <c r="AR17" s="878"/>
      <c r="AS17" s="878"/>
    </row>
    <row r="18" spans="1:45" ht="13.5" customHeight="1">
      <c r="A18" s="827"/>
      <c r="B18" s="824"/>
      <c r="C18" s="824"/>
      <c r="D18" s="824"/>
      <c r="E18" s="824"/>
      <c r="F18" s="824"/>
      <c r="G18" s="824"/>
      <c r="H18" s="824"/>
      <c r="I18" s="824"/>
      <c r="J18" s="824"/>
      <c r="K18" s="824"/>
      <c r="L18" s="824"/>
      <c r="M18" s="824"/>
      <c r="N18" s="824"/>
      <c r="O18" s="824"/>
      <c r="P18" s="824"/>
      <c r="Q18" s="824"/>
      <c r="R18" s="824"/>
      <c r="S18" s="824"/>
      <c r="T18" s="824"/>
      <c r="U18" s="824"/>
      <c r="V18" s="824"/>
      <c r="W18" s="824"/>
      <c r="X18" s="824"/>
      <c r="Y18" s="824"/>
      <c r="Z18" s="824"/>
      <c r="AA18" s="824"/>
      <c r="AB18" s="828"/>
      <c r="AC18" s="828"/>
      <c r="AD18" s="828"/>
      <c r="AE18" s="828"/>
      <c r="AF18" s="828"/>
      <c r="AG18" s="828"/>
      <c r="AH18" s="828"/>
      <c r="AI18" s="828"/>
      <c r="AJ18" s="828"/>
      <c r="AK18" s="828"/>
      <c r="AL18" s="828"/>
      <c r="AM18" s="828"/>
      <c r="AN18" s="828"/>
      <c r="AO18" s="828"/>
      <c r="AP18" s="828"/>
      <c r="AQ18" s="828"/>
      <c r="AR18" s="828"/>
      <c r="AS18" s="828"/>
    </row>
    <row r="19" spans="1:45" ht="13.5" customHeight="1">
      <c r="A19" s="827"/>
      <c r="B19" s="878" t="s">
        <v>944</v>
      </c>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878"/>
      <c r="AI19" s="878"/>
      <c r="AJ19" s="878"/>
      <c r="AK19" s="878"/>
      <c r="AL19" s="878"/>
      <c r="AM19" s="878"/>
      <c r="AN19" s="878"/>
      <c r="AO19" s="878"/>
      <c r="AP19" s="878"/>
      <c r="AQ19" s="878"/>
      <c r="AR19" s="878"/>
      <c r="AS19" s="878"/>
    </row>
    <row r="20" spans="1:45" ht="13.5" customHeight="1">
      <c r="A20" s="827"/>
      <c r="B20" s="824"/>
      <c r="C20" s="824"/>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8"/>
      <c r="AC20" s="828"/>
      <c r="AD20" s="828"/>
      <c r="AE20" s="828"/>
      <c r="AF20" s="828"/>
      <c r="AG20" s="828"/>
      <c r="AH20" s="828"/>
      <c r="AI20" s="828"/>
      <c r="AJ20" s="828"/>
      <c r="AK20" s="828"/>
      <c r="AL20" s="828"/>
      <c r="AM20" s="828"/>
      <c r="AN20" s="828"/>
      <c r="AO20" s="828"/>
      <c r="AP20" s="828"/>
      <c r="AQ20" s="828"/>
      <c r="AR20" s="828"/>
      <c r="AS20" s="828"/>
    </row>
    <row r="21" spans="1:45" ht="27" customHeight="1">
      <c r="A21" s="827"/>
      <c r="B21" s="877" t="s">
        <v>945</v>
      </c>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row>
    <row r="22" spans="1:45" ht="13.5" customHeight="1">
      <c r="A22" s="827"/>
      <c r="B22" s="823"/>
      <c r="C22" s="823"/>
      <c r="D22" s="823"/>
      <c r="E22" s="823"/>
      <c r="F22" s="823"/>
      <c r="G22" s="823"/>
      <c r="H22" s="823"/>
      <c r="I22" s="823"/>
      <c r="J22" s="823"/>
      <c r="K22" s="823"/>
      <c r="L22" s="823"/>
      <c r="M22" s="823"/>
      <c r="N22" s="823"/>
      <c r="O22" s="823"/>
      <c r="P22" s="823"/>
      <c r="Q22" s="823"/>
      <c r="R22" s="823"/>
      <c r="S22" s="823"/>
      <c r="T22" s="823"/>
      <c r="U22" s="823"/>
      <c r="V22" s="823"/>
      <c r="W22" s="823"/>
      <c r="X22" s="823"/>
      <c r="Y22" s="823"/>
      <c r="Z22" s="823"/>
      <c r="AA22" s="823"/>
      <c r="AB22" s="828"/>
      <c r="AC22" s="828"/>
      <c r="AD22" s="828"/>
      <c r="AE22" s="828"/>
      <c r="AF22" s="828"/>
      <c r="AG22" s="828"/>
      <c r="AH22" s="828"/>
      <c r="AI22" s="828"/>
      <c r="AJ22" s="828"/>
      <c r="AK22" s="828"/>
      <c r="AL22" s="828"/>
      <c r="AM22" s="828"/>
      <c r="AN22" s="828"/>
      <c r="AO22" s="828"/>
      <c r="AP22" s="828"/>
      <c r="AQ22" s="828"/>
      <c r="AR22" s="828"/>
      <c r="AS22" s="828"/>
    </row>
    <row r="23" spans="1:45" ht="27" customHeight="1">
      <c r="A23" s="827"/>
      <c r="B23" s="1210" t="s">
        <v>946</v>
      </c>
      <c r="C23" s="1210"/>
      <c r="D23" s="1210"/>
      <c r="E23" s="1210"/>
      <c r="F23" s="1210"/>
      <c r="G23" s="1210"/>
      <c r="H23" s="1210"/>
      <c r="I23" s="1210"/>
      <c r="J23" s="1210"/>
      <c r="K23" s="1210"/>
      <c r="L23" s="1210"/>
      <c r="M23" s="1210"/>
      <c r="N23" s="1210"/>
      <c r="O23" s="1210"/>
      <c r="P23" s="1210"/>
      <c r="Q23" s="1210"/>
      <c r="R23" s="1210"/>
      <c r="S23" s="1210"/>
      <c r="T23" s="1210"/>
      <c r="U23" s="1210"/>
      <c r="V23" s="1210"/>
      <c r="W23" s="1210"/>
      <c r="X23" s="1210"/>
      <c r="Y23" s="1210"/>
      <c r="Z23" s="1210"/>
      <c r="AA23" s="1210"/>
      <c r="AB23" s="1210"/>
      <c r="AC23" s="1210"/>
      <c r="AD23" s="1210"/>
      <c r="AE23" s="1210"/>
      <c r="AF23" s="1210"/>
      <c r="AG23" s="1210"/>
      <c r="AH23" s="1210"/>
      <c r="AI23" s="1210"/>
      <c r="AJ23" s="1210"/>
      <c r="AK23" s="1210"/>
      <c r="AL23" s="1210"/>
      <c r="AM23" s="1210"/>
      <c r="AN23" s="1210"/>
      <c r="AO23" s="1210"/>
      <c r="AP23" s="1210"/>
      <c r="AQ23" s="1210"/>
      <c r="AR23" s="1210"/>
      <c r="AS23" s="1210"/>
    </row>
    <row r="24" spans="1:45" ht="13.5" customHeight="1">
      <c r="A24" s="827"/>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8"/>
      <c r="AC24" s="828"/>
      <c r="AD24" s="828"/>
      <c r="AE24" s="828"/>
      <c r="AF24" s="828"/>
      <c r="AG24" s="828"/>
      <c r="AH24" s="828"/>
      <c r="AI24" s="828"/>
      <c r="AJ24" s="828"/>
      <c r="AK24" s="828"/>
      <c r="AL24" s="828"/>
      <c r="AM24" s="828"/>
      <c r="AN24" s="828"/>
      <c r="AO24" s="828"/>
      <c r="AP24" s="828"/>
      <c r="AQ24" s="828"/>
      <c r="AR24" s="828"/>
      <c r="AS24" s="828"/>
    </row>
    <row r="25" spans="1:45" ht="27" customHeight="1">
      <c r="A25" s="827"/>
      <c r="B25" s="1210" t="s">
        <v>947</v>
      </c>
      <c r="C25" s="1210"/>
      <c r="D25" s="1210"/>
      <c r="E25" s="1210"/>
      <c r="F25" s="1210"/>
      <c r="G25" s="1210"/>
      <c r="H25" s="1210"/>
      <c r="I25" s="1210"/>
      <c r="J25" s="1210"/>
      <c r="K25" s="1210"/>
      <c r="L25" s="1210"/>
      <c r="M25" s="1210"/>
      <c r="N25" s="1210"/>
      <c r="O25" s="1210"/>
      <c r="P25" s="1210"/>
      <c r="Q25" s="1210"/>
      <c r="R25" s="1210"/>
      <c r="S25" s="1210"/>
      <c r="T25" s="1210"/>
      <c r="U25" s="1210"/>
      <c r="V25" s="1210"/>
      <c r="W25" s="1210"/>
      <c r="X25" s="1210"/>
      <c r="Y25" s="1210"/>
      <c r="Z25" s="1210"/>
      <c r="AA25" s="1210"/>
      <c r="AB25" s="1210"/>
      <c r="AC25" s="1210"/>
      <c r="AD25" s="1210"/>
      <c r="AE25" s="1210"/>
      <c r="AF25" s="1210"/>
      <c r="AG25" s="1210"/>
      <c r="AH25" s="1210"/>
      <c r="AI25" s="1210"/>
      <c r="AJ25" s="1210"/>
      <c r="AK25" s="1210"/>
      <c r="AL25" s="1210"/>
      <c r="AM25" s="1210"/>
      <c r="AN25" s="1210"/>
      <c r="AO25" s="1210"/>
      <c r="AP25" s="1210"/>
      <c r="AQ25" s="1210"/>
      <c r="AR25" s="1210"/>
      <c r="AS25" s="1210"/>
    </row>
    <row r="26" spans="1:45" ht="13.5" customHeight="1">
      <c r="A26" s="827"/>
      <c r="B26" s="823"/>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8"/>
      <c r="AC26" s="828"/>
      <c r="AD26" s="828"/>
      <c r="AE26" s="828"/>
      <c r="AF26" s="828"/>
      <c r="AG26" s="828"/>
      <c r="AH26" s="828"/>
      <c r="AI26" s="828"/>
      <c r="AJ26" s="828"/>
      <c r="AK26" s="828"/>
      <c r="AL26" s="828"/>
      <c r="AM26" s="828"/>
      <c r="AN26" s="828"/>
      <c r="AO26" s="828"/>
      <c r="AP26" s="828"/>
      <c r="AQ26" s="828"/>
      <c r="AR26" s="828"/>
      <c r="AS26" s="828"/>
    </row>
    <row r="27" spans="1:45" ht="13.5" customHeight="1">
      <c r="A27" s="827"/>
      <c r="B27" s="1210"/>
      <c r="C27" s="1210"/>
      <c r="D27" s="1210"/>
      <c r="E27" s="1210"/>
      <c r="F27" s="1210"/>
      <c r="G27" s="1210"/>
      <c r="H27" s="1210"/>
      <c r="I27" s="1210"/>
      <c r="J27" s="1210"/>
      <c r="K27" s="1210"/>
      <c r="L27" s="1210"/>
      <c r="M27" s="1210"/>
      <c r="N27" s="1210"/>
      <c r="O27" s="1210"/>
      <c r="P27" s="1210"/>
      <c r="Q27" s="1210"/>
      <c r="R27" s="1210"/>
      <c r="S27" s="1210"/>
      <c r="T27" s="1210"/>
      <c r="U27" s="1210"/>
      <c r="V27" s="1210"/>
      <c r="W27" s="1210"/>
      <c r="X27" s="1210"/>
      <c r="Y27" s="1210"/>
      <c r="Z27" s="1210"/>
      <c r="AA27" s="1210"/>
      <c r="AB27" s="1210"/>
      <c r="AC27" s="1210"/>
      <c r="AD27" s="1210"/>
      <c r="AE27" s="1210"/>
      <c r="AF27" s="1210"/>
      <c r="AG27" s="1210"/>
      <c r="AH27" s="1210"/>
      <c r="AI27" s="1210"/>
      <c r="AJ27" s="1210"/>
      <c r="AK27" s="1210"/>
      <c r="AL27" s="1210"/>
      <c r="AM27" s="1210"/>
      <c r="AN27" s="1210"/>
      <c r="AO27" s="1210"/>
      <c r="AP27" s="1210"/>
      <c r="AQ27" s="1210"/>
      <c r="AR27" s="1210"/>
      <c r="AS27" s="1210"/>
    </row>
    <row r="28" spans="1:45" ht="13.5" customHeight="1">
      <c r="A28" s="827"/>
      <c r="B28" s="824"/>
      <c r="C28" s="824"/>
      <c r="D28" s="824"/>
      <c r="E28" s="824"/>
      <c r="F28" s="824"/>
      <c r="G28" s="824"/>
      <c r="H28" s="824"/>
      <c r="I28" s="824"/>
      <c r="J28" s="824"/>
      <c r="K28" s="824"/>
      <c r="L28" s="824"/>
      <c r="M28" s="824"/>
      <c r="N28" s="824"/>
      <c r="O28" s="824"/>
      <c r="P28" s="824"/>
      <c r="Q28" s="824"/>
      <c r="R28" s="824"/>
      <c r="S28" s="824"/>
      <c r="T28" s="824"/>
      <c r="U28" s="824"/>
      <c r="V28" s="824"/>
      <c r="W28" s="824"/>
      <c r="X28" s="824"/>
      <c r="Y28" s="824"/>
      <c r="Z28" s="824"/>
      <c r="AA28" s="824"/>
      <c r="AB28" s="828"/>
      <c r="AC28" s="828"/>
      <c r="AD28" s="828"/>
      <c r="AE28" s="828"/>
      <c r="AF28" s="828"/>
      <c r="AG28" s="828"/>
      <c r="AH28" s="828"/>
      <c r="AI28" s="828"/>
      <c r="AJ28" s="828"/>
      <c r="AK28" s="828"/>
      <c r="AL28" s="828"/>
      <c r="AM28" s="828"/>
      <c r="AN28" s="828"/>
      <c r="AO28" s="828"/>
      <c r="AP28" s="828"/>
      <c r="AQ28" s="828"/>
      <c r="AR28" s="828"/>
      <c r="AS28" s="828"/>
    </row>
    <row r="29" spans="1:45" ht="13.5" customHeight="1">
      <c r="A29" s="827"/>
      <c r="B29" s="1210"/>
      <c r="C29" s="1210"/>
      <c r="D29" s="1210"/>
      <c r="E29" s="1210"/>
      <c r="F29" s="1210"/>
      <c r="G29" s="1210"/>
      <c r="H29" s="1210"/>
      <c r="I29" s="1210"/>
      <c r="J29" s="1210"/>
      <c r="K29" s="1210"/>
      <c r="L29" s="1210"/>
      <c r="M29" s="1210"/>
      <c r="N29" s="1210"/>
      <c r="O29" s="1210"/>
      <c r="P29" s="1210"/>
      <c r="Q29" s="1210"/>
      <c r="R29" s="1210"/>
      <c r="S29" s="1210"/>
      <c r="T29" s="1210"/>
      <c r="U29" s="1210"/>
      <c r="V29" s="1210"/>
      <c r="W29" s="1210"/>
      <c r="X29" s="1210"/>
      <c r="Y29" s="1210"/>
      <c r="Z29" s="1210"/>
      <c r="AA29" s="1210"/>
      <c r="AB29" s="1210"/>
      <c r="AC29" s="1210"/>
      <c r="AD29" s="1210"/>
      <c r="AE29" s="1210"/>
      <c r="AF29" s="1210"/>
      <c r="AG29" s="1210"/>
      <c r="AH29" s="1210"/>
      <c r="AI29" s="1210"/>
      <c r="AJ29" s="1210"/>
      <c r="AK29" s="1210"/>
      <c r="AL29" s="1210"/>
      <c r="AM29" s="1210"/>
      <c r="AN29" s="1210"/>
      <c r="AO29" s="1210"/>
      <c r="AP29" s="1210"/>
      <c r="AQ29" s="1210"/>
      <c r="AR29" s="1210"/>
      <c r="AS29" s="1210"/>
    </row>
    <row r="30" spans="1:45" ht="13.5" customHeight="1">
      <c r="A30" s="827"/>
      <c r="B30" s="824"/>
      <c r="C30" s="824"/>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8"/>
      <c r="AC30" s="828"/>
      <c r="AD30" s="828"/>
      <c r="AE30" s="828"/>
      <c r="AF30" s="828"/>
      <c r="AG30" s="828"/>
      <c r="AH30" s="828"/>
      <c r="AI30" s="828"/>
      <c r="AJ30" s="828"/>
      <c r="AK30" s="828"/>
      <c r="AL30" s="828"/>
      <c r="AM30" s="828"/>
      <c r="AN30" s="828"/>
      <c r="AO30" s="828"/>
      <c r="AP30" s="828"/>
      <c r="AQ30" s="828"/>
      <c r="AR30" s="828"/>
      <c r="AS30" s="828"/>
    </row>
    <row r="31" spans="1:45" ht="13.5" customHeight="1">
      <c r="A31" s="827"/>
      <c r="B31" s="1211"/>
      <c r="C31" s="1211"/>
      <c r="D31" s="1211"/>
      <c r="E31" s="1211"/>
      <c r="F31" s="1211"/>
      <c r="G31" s="1211"/>
      <c r="H31" s="1211"/>
      <c r="I31" s="1211"/>
      <c r="J31" s="1211"/>
      <c r="K31" s="1211"/>
      <c r="L31" s="1211"/>
      <c r="M31" s="1211"/>
      <c r="N31" s="1211"/>
      <c r="O31" s="1211"/>
      <c r="P31" s="1211"/>
      <c r="Q31" s="1211"/>
      <c r="R31" s="1211"/>
      <c r="S31" s="1211"/>
      <c r="T31" s="1211"/>
      <c r="U31" s="1211"/>
      <c r="V31" s="1211"/>
      <c r="W31" s="1211"/>
      <c r="X31" s="1211"/>
      <c r="Y31" s="1211"/>
      <c r="Z31" s="1211"/>
      <c r="AA31" s="1211"/>
      <c r="AB31" s="1211"/>
      <c r="AC31" s="1211"/>
      <c r="AD31" s="1211"/>
      <c r="AE31" s="1211"/>
      <c r="AF31" s="1211"/>
      <c r="AG31" s="1211"/>
      <c r="AH31" s="1211"/>
      <c r="AI31" s="1211"/>
      <c r="AJ31" s="1211"/>
      <c r="AK31" s="1211"/>
      <c r="AL31" s="1211"/>
      <c r="AM31" s="1211"/>
      <c r="AN31" s="1211"/>
      <c r="AO31" s="1211"/>
      <c r="AP31" s="1211"/>
      <c r="AQ31" s="1211"/>
      <c r="AR31" s="1211"/>
      <c r="AS31" s="1211"/>
    </row>
    <row r="32" spans="1:45" ht="13.5" customHeight="1">
      <c r="A32" s="827"/>
      <c r="B32" s="832"/>
      <c r="C32" s="832"/>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row>
    <row r="33" spans="1:45" ht="13.5" customHeight="1">
      <c r="A33" s="827"/>
      <c r="B33" s="827"/>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8"/>
      <c r="AC33" s="828"/>
      <c r="AD33" s="828"/>
      <c r="AE33" s="828"/>
      <c r="AF33" s="828"/>
      <c r="AG33" s="828"/>
      <c r="AH33" s="828"/>
      <c r="AI33" s="828"/>
      <c r="AJ33" s="828"/>
      <c r="AK33" s="828"/>
      <c r="AL33" s="828"/>
      <c r="AM33" s="828"/>
      <c r="AN33" s="828"/>
      <c r="AO33" s="828"/>
      <c r="AP33" s="828"/>
      <c r="AQ33" s="828"/>
      <c r="AR33" s="828"/>
      <c r="AS33" s="828"/>
    </row>
    <row r="34" spans="1:45" ht="20.25" customHeight="1">
      <c r="A34" s="827"/>
      <c r="B34" s="834"/>
      <c r="C34" s="834"/>
      <c r="D34" s="834"/>
      <c r="E34" s="834"/>
      <c r="F34" s="1207"/>
      <c r="G34" s="1207"/>
      <c r="H34" s="1207"/>
      <c r="I34" s="1207"/>
      <c r="J34" s="1207"/>
      <c r="K34" s="1207"/>
      <c r="L34" s="1207"/>
      <c r="M34" s="1207"/>
      <c r="N34" s="1207"/>
      <c r="O34" s="1207"/>
      <c r="P34" s="1207"/>
      <c r="Q34" s="1207"/>
      <c r="R34" s="1207"/>
      <c r="S34" s="1207"/>
      <c r="T34" s="1207"/>
      <c r="U34" s="1207"/>
      <c r="V34" s="1207"/>
      <c r="W34" s="1207"/>
      <c r="X34" s="827"/>
      <c r="Y34" s="827"/>
      <c r="Z34" s="827"/>
      <c r="AA34" s="827"/>
      <c r="AB34" s="828"/>
      <c r="AC34" s="828"/>
      <c r="AD34" s="828"/>
      <c r="AE34" s="828"/>
      <c r="AF34" s="828"/>
      <c r="AG34" s="828"/>
      <c r="AH34" s="828"/>
      <c r="AI34" s="828"/>
      <c r="AJ34" s="828"/>
      <c r="AK34" s="828"/>
      <c r="AL34" s="828"/>
      <c r="AM34" s="828"/>
      <c r="AN34" s="828"/>
      <c r="AO34" s="828"/>
      <c r="AP34" s="828"/>
      <c r="AQ34" s="828"/>
      <c r="AR34" s="828"/>
      <c r="AS34" s="828"/>
    </row>
    <row r="35" spans="1:45" ht="13.5" customHeight="1">
      <c r="A35" s="827"/>
      <c r="B35" s="828"/>
      <c r="C35" s="834"/>
      <c r="D35" s="834"/>
      <c r="E35" s="834"/>
      <c r="F35" s="1206" t="s">
        <v>941</v>
      </c>
      <c r="G35" s="1206"/>
      <c r="H35" s="1206"/>
      <c r="I35" s="1206"/>
      <c r="J35" s="1206"/>
      <c r="K35" s="1206"/>
      <c r="L35" s="1206"/>
      <c r="M35" s="1206"/>
      <c r="N35" s="1206"/>
      <c r="O35" s="1206"/>
      <c r="P35" s="1206"/>
      <c r="Q35" s="1206"/>
      <c r="R35" s="1206"/>
      <c r="S35" s="1206"/>
      <c r="T35" s="1206"/>
      <c r="U35" s="1206"/>
      <c r="V35" s="1206"/>
      <c r="W35" s="1206"/>
      <c r="X35" s="827"/>
      <c r="Y35" s="827"/>
      <c r="Z35" s="827"/>
      <c r="AA35" s="827"/>
      <c r="AB35" s="828"/>
      <c r="AC35" s="828"/>
      <c r="AD35" s="828"/>
      <c r="AE35" s="828"/>
      <c r="AF35" s="828"/>
      <c r="AG35" s="828"/>
      <c r="AH35" s="828"/>
      <c r="AI35" s="828"/>
      <c r="AJ35" s="828"/>
      <c r="AK35" s="828"/>
      <c r="AL35" s="828"/>
      <c r="AM35" s="828"/>
      <c r="AN35" s="828"/>
      <c r="AO35" s="828"/>
      <c r="AP35" s="828"/>
      <c r="AQ35" s="828"/>
      <c r="AR35" s="828"/>
      <c r="AS35" s="828"/>
    </row>
    <row r="36" spans="1:45" ht="13.5" customHeight="1">
      <c r="A36" s="827"/>
      <c r="B36" s="878"/>
      <c r="C36" s="878"/>
      <c r="D36" s="878"/>
      <c r="E36" s="878"/>
      <c r="F36" s="1209"/>
      <c r="G36" s="1209"/>
      <c r="H36" s="1209"/>
      <c r="I36" s="1209"/>
      <c r="J36" s="1209"/>
      <c r="K36" s="1209"/>
      <c r="L36" s="1209"/>
      <c r="M36" s="1209"/>
      <c r="N36" s="1209"/>
      <c r="O36" s="1209"/>
      <c r="P36" s="1209"/>
      <c r="Q36" s="1209"/>
      <c r="R36" s="1209"/>
      <c r="S36" s="1209"/>
      <c r="T36" s="1209"/>
      <c r="U36" s="1209"/>
      <c r="V36" s="1209"/>
      <c r="W36" s="1209"/>
      <c r="X36" s="827"/>
      <c r="Y36" s="827"/>
      <c r="Z36" s="827"/>
      <c r="AA36" s="827"/>
      <c r="AB36" s="828"/>
      <c r="AC36" s="828"/>
      <c r="AD36" s="828"/>
      <c r="AE36" s="828"/>
      <c r="AF36" s="828"/>
      <c r="AG36" s="828"/>
      <c r="AH36" s="828"/>
      <c r="AI36" s="828"/>
      <c r="AJ36" s="828"/>
      <c r="AK36" s="828"/>
      <c r="AL36" s="828"/>
      <c r="AM36" s="828"/>
      <c r="AN36" s="828"/>
      <c r="AO36" s="828"/>
      <c r="AP36" s="828"/>
      <c r="AQ36" s="828"/>
      <c r="AR36" s="828"/>
      <c r="AS36" s="828"/>
    </row>
    <row r="37" spans="1:45" ht="13.5" customHeight="1">
      <c r="A37" s="827"/>
      <c r="B37" s="878"/>
      <c r="C37" s="878"/>
      <c r="D37" s="878"/>
      <c r="E37" s="878"/>
      <c r="F37" s="868" t="s">
        <v>942</v>
      </c>
      <c r="G37" s="868"/>
      <c r="H37" s="868"/>
      <c r="I37" s="868"/>
      <c r="J37" s="868"/>
      <c r="K37" s="868"/>
      <c r="L37" s="868"/>
      <c r="M37" s="868"/>
      <c r="N37" s="868"/>
      <c r="O37" s="868"/>
      <c r="P37" s="868"/>
      <c r="Q37" s="868"/>
      <c r="R37" s="868"/>
      <c r="S37" s="868"/>
      <c r="T37" s="868"/>
      <c r="U37" s="868"/>
      <c r="V37" s="868"/>
      <c r="W37" s="868"/>
      <c r="X37" s="827"/>
      <c r="Y37" s="827"/>
      <c r="Z37" s="827"/>
      <c r="AA37" s="827"/>
      <c r="AB37" s="828"/>
      <c r="AC37" s="828"/>
      <c r="AD37" s="828"/>
      <c r="AE37" s="828"/>
      <c r="AF37" s="828"/>
      <c r="AG37" s="828"/>
      <c r="AH37" s="828"/>
      <c r="AI37" s="828"/>
      <c r="AJ37" s="828"/>
      <c r="AK37" s="828"/>
      <c r="AL37" s="828"/>
      <c r="AM37" s="828"/>
      <c r="AN37" s="828"/>
      <c r="AO37" s="828"/>
      <c r="AP37" s="828"/>
      <c r="AQ37" s="828"/>
      <c r="AR37" s="828"/>
      <c r="AS37" s="828"/>
    </row>
    <row r="38" spans="1:45" ht="13.5" customHeight="1">
      <c r="A38" s="827"/>
      <c r="B38" s="878"/>
      <c r="C38" s="878"/>
      <c r="D38" s="878"/>
      <c r="E38" s="878"/>
      <c r="F38" s="1209"/>
      <c r="G38" s="1209"/>
      <c r="H38" s="1209"/>
      <c r="I38" s="1209"/>
      <c r="J38" s="1209"/>
      <c r="K38" s="1209"/>
      <c r="L38" s="1209"/>
      <c r="M38" s="1209"/>
      <c r="N38" s="1209"/>
      <c r="O38" s="1209"/>
      <c r="P38" s="1209"/>
      <c r="Q38" s="1209"/>
      <c r="R38" s="1209"/>
      <c r="S38" s="1209"/>
      <c r="T38" s="1209"/>
      <c r="U38" s="1209"/>
      <c r="V38" s="1209"/>
      <c r="W38" s="1209"/>
      <c r="X38" s="831"/>
      <c r="Y38" s="831"/>
      <c r="Z38" s="831"/>
      <c r="AA38" s="827"/>
      <c r="AB38" s="828"/>
      <c r="AC38" s="828"/>
      <c r="AD38" s="828"/>
      <c r="AE38" s="828"/>
      <c r="AF38" s="828"/>
      <c r="AG38" s="828"/>
      <c r="AH38" s="828"/>
      <c r="AI38" s="828"/>
      <c r="AJ38" s="828"/>
      <c r="AK38" s="828"/>
      <c r="AL38" s="828"/>
      <c r="AM38" s="828"/>
      <c r="AN38" s="828"/>
      <c r="AO38" s="828"/>
      <c r="AP38" s="828"/>
      <c r="AQ38" s="828"/>
      <c r="AR38" s="828"/>
      <c r="AS38" s="828"/>
    </row>
    <row r="39" spans="1:45" ht="13.5" customHeight="1">
      <c r="A39" s="827"/>
      <c r="B39" s="827"/>
      <c r="C39" s="827"/>
      <c r="D39" s="827"/>
      <c r="E39" s="827"/>
      <c r="F39" s="868" t="s">
        <v>130</v>
      </c>
      <c r="G39" s="868"/>
      <c r="H39" s="868"/>
      <c r="I39" s="868"/>
      <c r="J39" s="868"/>
      <c r="K39" s="868"/>
      <c r="L39" s="868"/>
      <c r="M39" s="868"/>
      <c r="N39" s="868"/>
      <c r="O39" s="868"/>
      <c r="P39" s="868"/>
      <c r="Q39" s="868"/>
      <c r="R39" s="868"/>
      <c r="S39" s="868"/>
      <c r="T39" s="868"/>
      <c r="U39" s="868"/>
      <c r="V39" s="868"/>
      <c r="W39" s="868"/>
      <c r="X39" s="827"/>
      <c r="Y39" s="827"/>
      <c r="Z39" s="827"/>
      <c r="AA39" s="827"/>
      <c r="AB39" s="828"/>
      <c r="AC39" s="828"/>
      <c r="AD39" s="828"/>
      <c r="AE39" s="828"/>
      <c r="AF39" s="828"/>
      <c r="AG39" s="828"/>
      <c r="AH39" s="828"/>
      <c r="AI39" s="828"/>
      <c r="AJ39" s="828"/>
      <c r="AK39" s="828"/>
      <c r="AL39" s="828"/>
      <c r="AM39" s="828"/>
      <c r="AN39" s="828"/>
      <c r="AO39" s="828"/>
      <c r="AP39" s="828"/>
      <c r="AQ39" s="828"/>
      <c r="AR39" s="828"/>
      <c r="AS39" s="828"/>
    </row>
    <row r="40" spans="1:45" ht="13.5" customHeight="1">
      <c r="A40" s="827"/>
      <c r="B40" s="827"/>
      <c r="C40" s="827"/>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8"/>
      <c r="AC40" s="828"/>
      <c r="AD40" s="828"/>
      <c r="AE40" s="828"/>
      <c r="AF40" s="828"/>
      <c r="AG40" s="828"/>
      <c r="AH40" s="828"/>
      <c r="AI40" s="828"/>
      <c r="AJ40" s="828"/>
      <c r="AK40" s="828"/>
      <c r="AL40" s="828"/>
      <c r="AM40" s="828"/>
      <c r="AN40" s="828"/>
      <c r="AO40" s="828"/>
      <c r="AP40" s="828"/>
      <c r="AQ40" s="828"/>
      <c r="AR40" s="828"/>
      <c r="AS40" s="828"/>
    </row>
    <row r="41" spans="1:45" ht="13.5" customHeight="1">
      <c r="A41" s="827"/>
      <c r="B41" s="827"/>
      <c r="C41" s="827"/>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8"/>
      <c r="AC41" s="828"/>
      <c r="AD41" s="828"/>
      <c r="AE41" s="828"/>
      <c r="AF41" s="828"/>
      <c r="AG41" s="828"/>
      <c r="AH41" s="828"/>
      <c r="AI41" s="828"/>
      <c r="AJ41" s="828"/>
      <c r="AK41" s="828"/>
      <c r="AL41" s="828"/>
      <c r="AM41" s="828"/>
      <c r="AN41" s="828"/>
      <c r="AO41" s="828"/>
      <c r="AP41" s="828"/>
      <c r="AQ41" s="828"/>
      <c r="AR41" s="828"/>
      <c r="AS41" s="828"/>
    </row>
    <row r="42" spans="1:45" ht="13.5" customHeight="1">
      <c r="A42" s="827"/>
      <c r="B42" s="827"/>
      <c r="C42" s="827"/>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2"/>
      <c r="AB42" s="828"/>
      <c r="AC42" s="828"/>
      <c r="AD42" s="828"/>
      <c r="AE42" s="828"/>
      <c r="AF42" s="828"/>
      <c r="AG42" s="828"/>
      <c r="AH42" s="828"/>
      <c r="AI42" s="828"/>
      <c r="AJ42" s="828"/>
      <c r="AK42" s="828"/>
      <c r="AL42" s="828"/>
      <c r="AM42" s="828"/>
      <c r="AN42" s="828"/>
      <c r="AO42" s="828"/>
      <c r="AP42" s="828"/>
      <c r="AQ42" s="828"/>
      <c r="AR42" s="828"/>
      <c r="AS42" s="828"/>
    </row>
    <row r="43" spans="1:45" ht="13.5" customHeight="1">
      <c r="A43" s="868" t="s">
        <v>480</v>
      </c>
      <c r="B43" s="868"/>
      <c r="C43" s="868"/>
      <c r="D43" s="868"/>
      <c r="E43" s="868"/>
      <c r="F43" s="868"/>
      <c r="G43" s="868"/>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row>
    <row r="44" spans="1:45" ht="13.5" customHeight="1">
      <c r="A44" s="827"/>
      <c r="B44" s="827"/>
      <c r="C44" s="827"/>
      <c r="D44" s="827"/>
      <c r="E44" s="827"/>
      <c r="F44" s="823"/>
      <c r="G44" s="827"/>
      <c r="H44" s="827"/>
      <c r="I44" s="827"/>
      <c r="J44" s="827"/>
      <c r="K44" s="827"/>
      <c r="L44" s="827"/>
      <c r="M44" s="827"/>
      <c r="N44" s="827"/>
      <c r="O44" s="827"/>
      <c r="P44" s="827"/>
      <c r="Q44" s="827"/>
      <c r="R44" s="827"/>
      <c r="S44" s="827"/>
      <c r="T44" s="827"/>
      <c r="U44" s="827"/>
      <c r="V44" s="827"/>
      <c r="W44" s="827"/>
      <c r="X44" s="827"/>
      <c r="Y44" s="827"/>
      <c r="Z44" s="827"/>
      <c r="AA44" s="827"/>
      <c r="AB44" s="828"/>
      <c r="AC44" s="828"/>
      <c r="AD44" s="828"/>
      <c r="AE44" s="828"/>
      <c r="AF44" s="828"/>
      <c r="AG44" s="828"/>
      <c r="AH44" s="828"/>
      <c r="AI44" s="828"/>
      <c r="AJ44" s="828"/>
      <c r="AK44" s="828"/>
      <c r="AL44" s="828"/>
      <c r="AM44" s="828"/>
      <c r="AN44" s="828"/>
      <c r="AO44" s="828"/>
      <c r="AP44" s="828"/>
      <c r="AQ44" s="828"/>
      <c r="AR44" s="828"/>
      <c r="AS44" s="828"/>
    </row>
    <row r="45" spans="1:45" ht="13.5" customHeight="1">
      <c r="F45" s="474"/>
    </row>
    <row r="46" spans="1:45" ht="13.5" customHeight="1">
      <c r="G46" s="474"/>
      <c r="H46" s="825"/>
      <c r="I46" s="825"/>
      <c r="J46" s="825"/>
      <c r="K46" s="825"/>
      <c r="L46" s="825"/>
      <c r="M46" s="825"/>
      <c r="N46" s="825"/>
      <c r="O46" s="825"/>
      <c r="P46" s="825"/>
      <c r="Q46" s="825"/>
      <c r="R46" s="825"/>
      <c r="S46" s="825"/>
      <c r="T46" s="825"/>
      <c r="U46" s="825"/>
      <c r="V46" s="825"/>
      <c r="W46" s="474"/>
      <c r="X46" s="825"/>
      <c r="Y46" s="825"/>
      <c r="Z46" s="825"/>
    </row>
    <row r="47" spans="1:45" ht="13.5" customHeight="1">
      <c r="F47" s="474"/>
    </row>
    <row r="48" spans="1:45" ht="13.5" customHeight="1">
      <c r="G48" s="474"/>
      <c r="H48" s="825"/>
      <c r="I48" s="825"/>
      <c r="J48" s="825"/>
      <c r="K48" s="825"/>
      <c r="L48" s="825"/>
      <c r="M48" s="825"/>
      <c r="N48" s="825"/>
      <c r="O48" s="825"/>
      <c r="P48" s="825"/>
      <c r="Q48" s="825"/>
      <c r="R48" s="825"/>
      <c r="S48" s="825"/>
      <c r="T48" s="825"/>
      <c r="U48" s="825"/>
      <c r="V48" s="825"/>
      <c r="W48" s="474"/>
      <c r="X48" s="825"/>
      <c r="Y48" s="825"/>
      <c r="Z48" s="825"/>
    </row>
    <row r="49" spans="6:26" ht="13.5" customHeight="1">
      <c r="F49" s="474"/>
    </row>
    <row r="50" spans="6:26" ht="13.5" customHeight="1">
      <c r="G50" s="474"/>
      <c r="H50" s="825"/>
      <c r="I50" s="825"/>
      <c r="J50" s="825"/>
      <c r="K50" s="825"/>
      <c r="L50" s="825"/>
      <c r="M50" s="825"/>
      <c r="N50" s="825"/>
      <c r="O50" s="825"/>
      <c r="P50" s="825"/>
      <c r="Q50" s="825"/>
      <c r="R50" s="825"/>
      <c r="S50" s="825"/>
      <c r="T50" s="825"/>
      <c r="U50" s="825"/>
      <c r="V50" s="825"/>
      <c r="W50" s="474"/>
      <c r="X50" s="825"/>
      <c r="Y50" s="825"/>
      <c r="Z50" s="825"/>
    </row>
    <row r="51" spans="6:26">
      <c r="F51" s="474"/>
    </row>
    <row r="52" spans="6:26">
      <c r="G52" s="474"/>
      <c r="H52" s="825"/>
      <c r="I52" s="825"/>
      <c r="J52" s="825"/>
      <c r="K52" s="825"/>
      <c r="L52" s="825"/>
      <c r="M52" s="825"/>
      <c r="N52" s="825"/>
      <c r="O52" s="825"/>
      <c r="P52" s="825"/>
      <c r="Q52" s="825"/>
      <c r="R52" s="825"/>
      <c r="S52" s="825"/>
      <c r="T52" s="825"/>
      <c r="U52" s="825"/>
      <c r="V52" s="825"/>
      <c r="W52" s="474"/>
      <c r="X52" s="825"/>
      <c r="Y52" s="825"/>
      <c r="Z52" s="825"/>
    </row>
    <row r="53" spans="6:26">
      <c r="F53" s="474"/>
    </row>
    <row r="54" spans="6:26">
      <c r="G54" s="474"/>
      <c r="H54" s="825"/>
      <c r="I54" s="825"/>
      <c r="J54" s="825"/>
      <c r="K54" s="825"/>
      <c r="L54" s="825"/>
      <c r="M54" s="825"/>
      <c r="N54" s="825"/>
      <c r="O54" s="825"/>
      <c r="P54" s="825"/>
      <c r="Q54" s="825"/>
      <c r="R54" s="825"/>
      <c r="S54" s="825"/>
      <c r="T54" s="825"/>
      <c r="U54" s="825"/>
      <c r="V54" s="825"/>
      <c r="W54" s="474"/>
      <c r="X54" s="825"/>
      <c r="Y54" s="825"/>
      <c r="Z54" s="825"/>
    </row>
    <row r="55" spans="6:26">
      <c r="F55" s="474"/>
    </row>
    <row r="56" spans="6:26">
      <c r="G56" s="474"/>
      <c r="H56" s="825"/>
      <c r="I56" s="825"/>
      <c r="J56" s="825"/>
      <c r="K56" s="825"/>
      <c r="L56" s="825"/>
      <c r="M56" s="825"/>
      <c r="N56" s="825"/>
      <c r="O56" s="825"/>
      <c r="P56" s="825"/>
      <c r="Q56" s="825"/>
      <c r="R56" s="825"/>
      <c r="S56" s="825"/>
      <c r="T56" s="825"/>
      <c r="U56" s="825"/>
      <c r="V56" s="825"/>
      <c r="W56" s="474"/>
      <c r="X56" s="825"/>
      <c r="Y56" s="825"/>
      <c r="Z56" s="825"/>
    </row>
    <row r="57" spans="6:26">
      <c r="F57" s="474"/>
    </row>
    <row r="58" spans="6:26">
      <c r="G58" s="474"/>
      <c r="H58" s="825"/>
      <c r="I58" s="825"/>
      <c r="J58" s="825"/>
      <c r="K58" s="825"/>
      <c r="L58" s="825"/>
      <c r="M58" s="825"/>
      <c r="N58" s="825"/>
      <c r="O58" s="825"/>
      <c r="P58" s="825"/>
      <c r="Q58" s="825"/>
      <c r="R58" s="825"/>
      <c r="S58" s="825"/>
      <c r="T58" s="825"/>
      <c r="U58" s="825"/>
      <c r="V58" s="825"/>
      <c r="W58" s="474"/>
      <c r="X58" s="825"/>
      <c r="Y58" s="825"/>
      <c r="Z58" s="825"/>
    </row>
    <row r="59" spans="6:26">
      <c r="F59" s="474"/>
    </row>
  </sheetData>
  <sheetProtection algorithmName="SHA-512" hashValue="faRjGink19aoIOsR2/a5b5HumjCBVRYV/ZbnZkeiH+O6F2mfbieqe8AroGQx0agg+3tae5ytrD/GDCI7XtCZEQ==" saltValue="efTpdYrYZ4UaE6mUHJ6pHQ==" spinCount="100000" sheet="1" selectLockedCells="1"/>
  <mergeCells count="31">
    <mergeCell ref="A1:C1"/>
    <mergeCell ref="B36:E36"/>
    <mergeCell ref="B37:E38"/>
    <mergeCell ref="B4:R4"/>
    <mergeCell ref="B11:P11"/>
    <mergeCell ref="B12:V12"/>
    <mergeCell ref="B19:AS19"/>
    <mergeCell ref="B10:V10"/>
    <mergeCell ref="W10:AS10"/>
    <mergeCell ref="W12:AB12"/>
    <mergeCell ref="AO12:AS12"/>
    <mergeCell ref="AC12:AN12"/>
    <mergeCell ref="A2:AS2"/>
    <mergeCell ref="F38:W38"/>
    <mergeCell ref="F36:W36"/>
    <mergeCell ref="F37:W37"/>
    <mergeCell ref="B27:AS27"/>
    <mergeCell ref="B25:AS25"/>
    <mergeCell ref="B23:AS23"/>
    <mergeCell ref="B29:AS29"/>
    <mergeCell ref="B31:AS31"/>
    <mergeCell ref="B6:AS6"/>
    <mergeCell ref="B8:AS8"/>
    <mergeCell ref="B21:AS21"/>
    <mergeCell ref="B17:AS17"/>
    <mergeCell ref="F39:W39"/>
    <mergeCell ref="F35:W35"/>
    <mergeCell ref="A43:AS43"/>
    <mergeCell ref="F34:W34"/>
    <mergeCell ref="N14:AS14"/>
    <mergeCell ref="B14:M14"/>
  </mergeCells>
  <printOptions horizontalCentered="1"/>
  <pageMargins left="0.75" right="0.75" top="0.75" bottom="0.75" header="0" footer="0.5"/>
  <pageSetup scale="70" orientation="portrait" r:id="rId1"/>
  <headerFooter>
    <oddHeader xml:space="preserve">&amp;R
</oddHeader>
    <oddFooter>&amp;L&amp;"Arial Narrow,Bold"HOME - HTF&amp;C&amp;"Arial Narrow,Bold"Page 21 of 30&amp;R&amp;"Arial Narrow,Bold" Updated 2020</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pageSetUpPr fitToPage="1"/>
  </sheetPr>
  <dimension ref="A1:X34"/>
  <sheetViews>
    <sheetView showGridLines="0" showRowColHeaders="0" zoomScaleNormal="100" workbookViewId="0">
      <selection activeCell="S17" sqref="S17:T17"/>
    </sheetView>
  </sheetViews>
  <sheetFormatPr defaultColWidth="5" defaultRowHeight="12.75"/>
  <cols>
    <col min="1" max="1" width="2.5703125" style="42" customWidth="1"/>
    <col min="2" max="2" width="4.42578125" style="42" customWidth="1"/>
    <col min="3" max="3" width="5.140625" style="42" customWidth="1"/>
    <col min="4" max="11" width="4.42578125" style="42" customWidth="1"/>
    <col min="12" max="12" width="6.7109375" style="42" customWidth="1"/>
    <col min="13" max="15" width="4.42578125" style="42" customWidth="1"/>
    <col min="16" max="23" width="4.42578125" style="244" customWidth="1"/>
    <col min="24" max="24" width="0.85546875" style="245" customWidth="1"/>
    <col min="25" max="28" width="45.7109375" style="245" customWidth="1"/>
    <col min="29" max="16384" width="5" style="245"/>
  </cols>
  <sheetData>
    <row r="1" spans="1:24">
      <c r="A1" s="729" t="s">
        <v>430</v>
      </c>
      <c r="B1" s="865" t="s">
        <v>327</v>
      </c>
      <c r="C1" s="865"/>
      <c r="D1" s="865"/>
      <c r="E1" s="865"/>
      <c r="F1" s="865"/>
      <c r="G1" s="865"/>
      <c r="H1" s="865"/>
      <c r="I1" s="865"/>
      <c r="J1" s="865"/>
      <c r="K1" s="865"/>
      <c r="L1" s="865"/>
      <c r="M1" s="865"/>
      <c r="N1" s="865"/>
      <c r="O1" s="865"/>
      <c r="P1" s="865"/>
      <c r="Q1" s="865"/>
      <c r="R1" s="340"/>
      <c r="S1" s="340"/>
      <c r="T1" s="340"/>
      <c r="U1" s="335"/>
      <c r="V1" s="335"/>
      <c r="W1" s="335"/>
      <c r="X1" s="249"/>
    </row>
    <row r="2" spans="1:24">
      <c r="A2" s="480"/>
      <c r="B2" s="480"/>
      <c r="C2" s="480"/>
      <c r="D2" s="480"/>
      <c r="E2" s="480"/>
      <c r="F2" s="480"/>
      <c r="G2" s="480"/>
      <c r="H2" s="480"/>
      <c r="I2" s="480"/>
      <c r="J2" s="488"/>
      <c r="K2" s="488"/>
      <c r="L2" s="488"/>
      <c r="M2" s="488"/>
      <c r="N2" s="488"/>
      <c r="O2" s="488"/>
      <c r="P2" s="340"/>
      <c r="Q2" s="340"/>
      <c r="R2" s="340"/>
      <c r="S2" s="340"/>
      <c r="T2" s="340"/>
      <c r="U2" s="335"/>
      <c r="V2" s="335"/>
      <c r="W2" s="335"/>
      <c r="X2" s="249"/>
    </row>
    <row r="3" spans="1:24" ht="43.35" customHeight="1">
      <c r="A3" s="480"/>
      <c r="B3" s="477" t="s">
        <v>42</v>
      </c>
      <c r="C3" s="1221" t="s">
        <v>690</v>
      </c>
      <c r="D3" s="1221"/>
      <c r="E3" s="1221"/>
      <c r="F3" s="1221"/>
      <c r="G3" s="1221"/>
      <c r="H3" s="1221"/>
      <c r="I3" s="1221"/>
      <c r="J3" s="1221"/>
      <c r="K3" s="1221"/>
      <c r="L3" s="1221"/>
      <c r="M3" s="1221"/>
      <c r="N3" s="1221"/>
      <c r="O3" s="1221"/>
      <c r="P3" s="1221"/>
      <c r="Q3" s="1221"/>
      <c r="R3" s="1221"/>
      <c r="S3" s="1221"/>
      <c r="T3" s="1221"/>
      <c r="U3" s="1221"/>
      <c r="V3" s="1221"/>
      <c r="W3" s="1221"/>
      <c r="X3" s="249"/>
    </row>
    <row r="4" spans="1:24" ht="21.6" customHeight="1">
      <c r="A4" s="480"/>
      <c r="B4" s="477" t="s">
        <v>43</v>
      </c>
      <c r="C4" s="1221" t="s">
        <v>345</v>
      </c>
      <c r="D4" s="1221"/>
      <c r="E4" s="1221"/>
      <c r="F4" s="1221"/>
      <c r="G4" s="1221"/>
      <c r="H4" s="1221"/>
      <c r="I4" s="1221"/>
      <c r="J4" s="1221"/>
      <c r="K4" s="1221"/>
      <c r="L4" s="1221"/>
      <c r="M4" s="1221"/>
      <c r="N4" s="1221"/>
      <c r="O4" s="1221"/>
      <c r="P4" s="1221"/>
      <c r="Q4" s="1221"/>
      <c r="R4" s="1221"/>
      <c r="S4" s="1221"/>
      <c r="T4" s="1221"/>
      <c r="U4" s="1221"/>
      <c r="V4" s="1221"/>
      <c r="W4" s="1221"/>
      <c r="X4" s="249"/>
    </row>
    <row r="5" spans="1:24" ht="28.7" customHeight="1">
      <c r="A5" s="480"/>
      <c r="B5" s="477" t="s">
        <v>44</v>
      </c>
      <c r="C5" s="1221" t="s">
        <v>606</v>
      </c>
      <c r="D5" s="1221"/>
      <c r="E5" s="1221"/>
      <c r="F5" s="1221"/>
      <c r="G5" s="1221"/>
      <c r="H5" s="1221"/>
      <c r="I5" s="1221"/>
      <c r="J5" s="1221"/>
      <c r="K5" s="1221"/>
      <c r="L5" s="1221"/>
      <c r="M5" s="1221"/>
      <c r="N5" s="1221"/>
      <c r="O5" s="1221"/>
      <c r="P5" s="1221"/>
      <c r="Q5" s="1221"/>
      <c r="R5" s="1221"/>
      <c r="S5" s="1221"/>
      <c r="T5" s="1221"/>
      <c r="U5" s="1221"/>
      <c r="V5" s="1221"/>
      <c r="W5" s="1221"/>
      <c r="X5" s="249"/>
    </row>
    <row r="6" spans="1:24" ht="28.7" customHeight="1">
      <c r="A6" s="228"/>
      <c r="B6" s="477" t="s">
        <v>45</v>
      </c>
      <c r="C6" s="1221" t="s">
        <v>721</v>
      </c>
      <c r="D6" s="1221"/>
      <c r="E6" s="1221"/>
      <c r="F6" s="1221"/>
      <c r="G6" s="1221"/>
      <c r="H6" s="1221"/>
      <c r="I6" s="1221"/>
      <c r="J6" s="1221"/>
      <c r="K6" s="1221"/>
      <c r="L6" s="1221"/>
      <c r="M6" s="1221"/>
      <c r="N6" s="1221"/>
      <c r="O6" s="1221"/>
      <c r="P6" s="1221"/>
      <c r="Q6" s="1221"/>
      <c r="R6" s="1221"/>
      <c r="S6" s="1221"/>
      <c r="T6" s="1221"/>
      <c r="U6" s="1221"/>
      <c r="V6" s="1221"/>
      <c r="W6" s="1221"/>
      <c r="X6" s="249"/>
    </row>
    <row r="7" spans="1:24" ht="43.35" customHeight="1">
      <c r="A7" s="228"/>
      <c r="B7" s="477" t="s">
        <v>155</v>
      </c>
      <c r="C7" s="1221" t="s">
        <v>328</v>
      </c>
      <c r="D7" s="1221"/>
      <c r="E7" s="1221"/>
      <c r="F7" s="1221"/>
      <c r="G7" s="1221"/>
      <c r="H7" s="1221"/>
      <c r="I7" s="1221"/>
      <c r="J7" s="1221"/>
      <c r="K7" s="1221"/>
      <c r="L7" s="1221"/>
      <c r="M7" s="1221"/>
      <c r="N7" s="1221"/>
      <c r="O7" s="1221"/>
      <c r="P7" s="1221"/>
      <c r="Q7" s="1221"/>
      <c r="R7" s="1221"/>
      <c r="S7" s="1221"/>
      <c r="T7" s="1221"/>
      <c r="U7" s="1221"/>
      <c r="V7" s="1221"/>
      <c r="W7" s="1221"/>
      <c r="X7" s="249"/>
    </row>
    <row r="8" spans="1:24" ht="28.7" customHeight="1">
      <c r="A8" s="228"/>
      <c r="B8" s="477" t="s">
        <v>188</v>
      </c>
      <c r="C8" s="1221" t="s">
        <v>605</v>
      </c>
      <c r="D8" s="1221"/>
      <c r="E8" s="1221"/>
      <c r="F8" s="1221"/>
      <c r="G8" s="1221"/>
      <c r="H8" s="1221"/>
      <c r="I8" s="1221"/>
      <c r="J8" s="1221"/>
      <c r="K8" s="1221"/>
      <c r="L8" s="1221"/>
      <c r="M8" s="1221"/>
      <c r="N8" s="1221"/>
      <c r="O8" s="1221"/>
      <c r="P8" s="1221"/>
      <c r="Q8" s="1221"/>
      <c r="R8" s="1221"/>
      <c r="S8" s="1221"/>
      <c r="T8" s="1221"/>
      <c r="U8" s="1221"/>
      <c r="V8" s="1221"/>
      <c r="W8" s="1221"/>
      <c r="X8" s="249"/>
    </row>
    <row r="9" spans="1:24" ht="54" customHeight="1">
      <c r="A9" s="228"/>
      <c r="B9" s="477" t="s">
        <v>329</v>
      </c>
      <c r="C9" s="1221" t="s">
        <v>626</v>
      </c>
      <c r="D9" s="1221"/>
      <c r="E9" s="1221"/>
      <c r="F9" s="1221"/>
      <c r="G9" s="1221"/>
      <c r="H9" s="1221"/>
      <c r="I9" s="1221"/>
      <c r="J9" s="1221"/>
      <c r="K9" s="1221"/>
      <c r="L9" s="1221"/>
      <c r="M9" s="1221"/>
      <c r="N9" s="1221"/>
      <c r="O9" s="1221"/>
      <c r="P9" s="1221"/>
      <c r="Q9" s="1221"/>
      <c r="R9" s="1221"/>
      <c r="S9" s="1221"/>
      <c r="T9" s="1221"/>
      <c r="U9" s="1221"/>
      <c r="V9" s="1221"/>
      <c r="W9" s="1221"/>
      <c r="X9" s="249"/>
    </row>
    <row r="10" spans="1:24" ht="28.7" customHeight="1">
      <c r="A10" s="228"/>
      <c r="B10" s="477" t="s">
        <v>330</v>
      </c>
      <c r="C10" s="1221" t="s">
        <v>630</v>
      </c>
      <c r="D10" s="1221"/>
      <c r="E10" s="1221"/>
      <c r="F10" s="1221"/>
      <c r="G10" s="1221"/>
      <c r="H10" s="1221"/>
      <c r="I10" s="1221"/>
      <c r="J10" s="1221"/>
      <c r="K10" s="1221"/>
      <c r="L10" s="1221"/>
      <c r="M10" s="1221"/>
      <c r="N10" s="1221"/>
      <c r="O10" s="1221"/>
      <c r="P10" s="1221"/>
      <c r="Q10" s="1221"/>
      <c r="R10" s="1221"/>
      <c r="S10" s="1221"/>
      <c r="T10" s="1221"/>
      <c r="U10" s="1221"/>
      <c r="V10" s="1221"/>
      <c r="W10" s="1221"/>
      <c r="X10" s="249"/>
    </row>
    <row r="11" spans="1:24" ht="21.6" customHeight="1">
      <c r="A11" s="228"/>
      <c r="B11" s="477" t="s">
        <v>458</v>
      </c>
      <c r="C11" s="1221" t="s">
        <v>891</v>
      </c>
      <c r="D11" s="1221"/>
      <c r="E11" s="1221"/>
      <c r="F11" s="1221"/>
      <c r="G11" s="1221"/>
      <c r="H11" s="1221"/>
      <c r="I11" s="1221"/>
      <c r="J11" s="1221"/>
      <c r="K11" s="1221"/>
      <c r="L11" s="1221"/>
      <c r="M11" s="1221"/>
      <c r="N11" s="1221"/>
      <c r="O11" s="1221"/>
      <c r="P11" s="1221"/>
      <c r="Q11" s="1221"/>
      <c r="R11" s="1221"/>
      <c r="S11" s="1221"/>
      <c r="T11" s="1221"/>
      <c r="U11" s="1221"/>
      <c r="V11" s="1221"/>
      <c r="W11" s="1221"/>
      <c r="X11" s="249"/>
    </row>
    <row r="12" spans="1:24" ht="28.7" customHeight="1">
      <c r="A12" s="228"/>
      <c r="B12" s="477" t="s">
        <v>331</v>
      </c>
      <c r="C12" s="1221" t="s">
        <v>607</v>
      </c>
      <c r="D12" s="1221"/>
      <c r="E12" s="1221"/>
      <c r="F12" s="1221"/>
      <c r="G12" s="1221"/>
      <c r="H12" s="1221"/>
      <c r="I12" s="1221"/>
      <c r="J12" s="1221"/>
      <c r="K12" s="1221"/>
      <c r="L12" s="1221"/>
      <c r="M12" s="1221"/>
      <c r="N12" s="1221"/>
      <c r="O12" s="1221"/>
      <c r="P12" s="1221"/>
      <c r="Q12" s="1221"/>
      <c r="R12" s="1221"/>
      <c r="S12" s="1221"/>
      <c r="T12" s="1221"/>
      <c r="U12" s="1221"/>
      <c r="V12" s="1221"/>
      <c r="W12" s="1221"/>
      <c r="X12" s="249"/>
    </row>
    <row r="13" spans="1:24" ht="28.7" customHeight="1">
      <c r="A13" s="228"/>
      <c r="B13" s="477" t="s">
        <v>332</v>
      </c>
      <c r="C13" s="1221" t="s">
        <v>627</v>
      </c>
      <c r="D13" s="1221"/>
      <c r="E13" s="1221"/>
      <c r="F13" s="1221"/>
      <c r="G13" s="1221"/>
      <c r="H13" s="1221"/>
      <c r="I13" s="1221"/>
      <c r="J13" s="1221"/>
      <c r="K13" s="1221"/>
      <c r="L13" s="1221"/>
      <c r="M13" s="1221"/>
      <c r="N13" s="1221"/>
      <c r="O13" s="1221"/>
      <c r="P13" s="1221"/>
      <c r="Q13" s="1221"/>
      <c r="R13" s="1221"/>
      <c r="S13" s="1221"/>
      <c r="T13" s="1221"/>
      <c r="U13" s="1221"/>
      <c r="V13" s="1221"/>
      <c r="W13" s="1221"/>
      <c r="X13" s="249"/>
    </row>
    <row r="14" spans="1:24" ht="21.6" customHeight="1">
      <c r="A14" s="228"/>
      <c r="B14" s="477" t="s">
        <v>333</v>
      </c>
      <c r="C14" s="1221" t="s">
        <v>731</v>
      </c>
      <c r="D14" s="1221"/>
      <c r="E14" s="1221"/>
      <c r="F14" s="1221"/>
      <c r="G14" s="1221"/>
      <c r="H14" s="1221"/>
      <c r="I14" s="1221"/>
      <c r="J14" s="1221"/>
      <c r="K14" s="1221"/>
      <c r="L14" s="1221"/>
      <c r="M14" s="1221"/>
      <c r="N14" s="1221"/>
      <c r="O14" s="1221"/>
      <c r="P14" s="1221"/>
      <c r="Q14" s="1221"/>
      <c r="R14" s="1221"/>
      <c r="S14" s="1221"/>
      <c r="T14" s="1221"/>
      <c r="U14" s="1221"/>
      <c r="V14" s="1221"/>
      <c r="W14" s="1221"/>
      <c r="X14" s="249"/>
    </row>
    <row r="15" spans="1:24" ht="28.7" customHeight="1">
      <c r="A15" s="228"/>
      <c r="B15" s="477" t="s">
        <v>490</v>
      </c>
      <c r="C15" s="1221" t="s">
        <v>575</v>
      </c>
      <c r="D15" s="1221"/>
      <c r="E15" s="1221"/>
      <c r="F15" s="1221"/>
      <c r="G15" s="1221"/>
      <c r="H15" s="1221"/>
      <c r="I15" s="1221"/>
      <c r="J15" s="1221"/>
      <c r="K15" s="1221"/>
      <c r="L15" s="1221"/>
      <c r="M15" s="1221"/>
      <c r="N15" s="1221"/>
      <c r="O15" s="1221"/>
      <c r="P15" s="1221"/>
      <c r="Q15" s="1221"/>
      <c r="R15" s="1221"/>
      <c r="S15" s="1221"/>
      <c r="T15" s="1221"/>
      <c r="U15" s="1221"/>
      <c r="V15" s="1221"/>
      <c r="W15" s="1221"/>
      <c r="X15" s="249"/>
    </row>
    <row r="16" spans="1:24" ht="65.25" customHeight="1">
      <c r="A16" s="228"/>
      <c r="B16" s="1223" t="s">
        <v>604</v>
      </c>
      <c r="C16" s="1223"/>
      <c r="D16" s="1223"/>
      <c r="E16" s="1223"/>
      <c r="F16" s="1223"/>
      <c r="G16" s="1223"/>
      <c r="H16" s="1223"/>
      <c r="I16" s="1223"/>
      <c r="J16" s="1223"/>
      <c r="K16" s="1223"/>
      <c r="L16" s="1223"/>
      <c r="M16" s="1223"/>
      <c r="N16" s="1223"/>
      <c r="O16" s="1223"/>
      <c r="P16" s="1223"/>
      <c r="Q16" s="1223"/>
      <c r="R16" s="1223"/>
      <c r="S16" s="1223"/>
      <c r="T16" s="1223"/>
      <c r="U16" s="1223"/>
      <c r="V16" s="1223"/>
      <c r="W16" s="1223"/>
      <c r="X16" s="249"/>
    </row>
    <row r="17" spans="1:24" ht="21.6" customHeight="1">
      <c r="A17" s="501"/>
      <c r="B17" s="1225" t="s">
        <v>583</v>
      </c>
      <c r="C17" s="1225"/>
      <c r="D17" s="1225"/>
      <c r="E17" s="1225"/>
      <c r="F17" s="1225"/>
      <c r="G17" s="1225"/>
      <c r="H17" s="1225"/>
      <c r="I17" s="1225"/>
      <c r="J17" s="1225"/>
      <c r="K17" s="1225"/>
      <c r="L17" s="1225"/>
      <c r="M17" s="1225"/>
      <c r="N17" s="1225"/>
      <c r="O17" s="1225"/>
      <c r="P17" s="1225"/>
      <c r="Q17" s="1225"/>
      <c r="R17" s="1225"/>
      <c r="S17" s="1226"/>
      <c r="T17" s="1226"/>
      <c r="U17" s="1225" t="s">
        <v>482</v>
      </c>
      <c r="V17" s="1225"/>
      <c r="W17" s="562"/>
      <c r="X17" s="249"/>
    </row>
    <row r="18" spans="1:24" ht="21.6" customHeight="1">
      <c r="A18" s="563"/>
      <c r="B18" s="1218"/>
      <c r="C18" s="1218"/>
      <c r="D18" s="564">
        <v>20</v>
      </c>
      <c r="E18" s="804"/>
      <c r="F18" s="565" t="s">
        <v>864</v>
      </c>
      <c r="G18" s="565"/>
      <c r="H18" s="565"/>
      <c r="I18" s="566"/>
      <c r="J18" s="566"/>
      <c r="K18" s="566"/>
      <c r="L18" s="566"/>
      <c r="M18" s="566"/>
      <c r="N18" s="566"/>
      <c r="O18" s="565"/>
      <c r="P18" s="567"/>
      <c r="Q18" s="567"/>
      <c r="R18" s="567"/>
      <c r="S18" s="567"/>
      <c r="T18" s="567"/>
      <c r="U18" s="567"/>
      <c r="V18" s="568"/>
      <c r="W18" s="568"/>
      <c r="X18" s="249"/>
    </row>
    <row r="19" spans="1:24" ht="9" customHeight="1">
      <c r="A19" s="501"/>
      <c r="B19" s="566"/>
      <c r="C19" s="566"/>
      <c r="D19" s="566"/>
      <c r="E19" s="566"/>
      <c r="F19" s="566"/>
      <c r="G19" s="566"/>
      <c r="H19" s="566"/>
      <c r="I19" s="566"/>
      <c r="J19" s="566"/>
      <c r="K19" s="566"/>
      <c r="L19" s="566"/>
      <c r="M19" s="566"/>
      <c r="N19" s="566"/>
      <c r="O19" s="566"/>
      <c r="P19" s="566"/>
      <c r="Q19" s="566"/>
      <c r="R19" s="567"/>
      <c r="S19" s="567"/>
      <c r="T19" s="567"/>
      <c r="U19" s="567"/>
      <c r="V19" s="568"/>
      <c r="W19" s="568"/>
      <c r="X19" s="249"/>
    </row>
    <row r="20" spans="1:24" ht="21.6" customHeight="1">
      <c r="A20" s="501"/>
      <c r="B20" s="1222" t="s">
        <v>307</v>
      </c>
      <c r="C20" s="1222"/>
      <c r="D20" s="1218"/>
      <c r="E20" s="1218"/>
      <c r="F20" s="1218"/>
      <c r="G20" s="1218"/>
      <c r="H20" s="1218"/>
      <c r="I20" s="1218"/>
      <c r="J20" s="1218"/>
      <c r="K20" s="1218"/>
      <c r="L20" s="1218"/>
      <c r="M20" s="566"/>
      <c r="N20" s="569" t="s">
        <v>334</v>
      </c>
      <c r="O20" s="1218"/>
      <c r="P20" s="1218"/>
      <c r="Q20" s="1218"/>
      <c r="R20" s="1218"/>
      <c r="S20" s="1218"/>
      <c r="T20" s="1218"/>
      <c r="U20" s="1218"/>
      <c r="V20" s="1218"/>
      <c r="W20" s="1218"/>
      <c r="X20" s="249"/>
    </row>
    <row r="21" spans="1:24" ht="13.5">
      <c r="A21" s="501"/>
      <c r="B21" s="569"/>
      <c r="C21" s="569"/>
      <c r="D21" s="1220" t="s">
        <v>335</v>
      </c>
      <c r="E21" s="1220"/>
      <c r="F21" s="1220"/>
      <c r="G21" s="1220"/>
      <c r="H21" s="1220"/>
      <c r="I21" s="1220"/>
      <c r="J21" s="1220"/>
      <c r="K21" s="1220"/>
      <c r="L21" s="1220"/>
      <c r="M21" s="566"/>
      <c r="N21" s="570"/>
      <c r="O21" s="1220" t="s">
        <v>336</v>
      </c>
      <c r="P21" s="1220"/>
      <c r="Q21" s="1220"/>
      <c r="R21" s="1220"/>
      <c r="S21" s="1220"/>
      <c r="T21" s="1220"/>
      <c r="U21" s="1220"/>
      <c r="V21" s="1220"/>
      <c r="W21" s="1220"/>
      <c r="X21" s="249"/>
    </row>
    <row r="22" spans="1:24" s="56" customFormat="1" ht="24.75" customHeight="1">
      <c r="A22" s="501"/>
      <c r="B22" s="1222" t="s">
        <v>337</v>
      </c>
      <c r="C22" s="1222"/>
      <c r="D22" s="1218"/>
      <c r="E22" s="1218"/>
      <c r="F22" s="1218"/>
      <c r="G22" s="1218"/>
      <c r="H22" s="1218"/>
      <c r="I22" s="1218"/>
      <c r="J22" s="1218"/>
      <c r="K22" s="1218"/>
      <c r="L22" s="1218"/>
      <c r="M22" s="566"/>
      <c r="N22" s="571" t="s">
        <v>338</v>
      </c>
      <c r="O22" s="1218"/>
      <c r="P22" s="1218"/>
      <c r="Q22" s="1218"/>
      <c r="R22" s="1218"/>
      <c r="S22" s="1218"/>
      <c r="T22" s="1218"/>
      <c r="U22" s="1218"/>
      <c r="V22" s="1218"/>
      <c r="W22" s="1218"/>
      <c r="X22" s="559"/>
    </row>
    <row r="23" spans="1:24" ht="9" customHeight="1">
      <c r="A23" s="501"/>
      <c r="B23" s="570"/>
      <c r="C23" s="570"/>
      <c r="D23" s="1216"/>
      <c r="E23" s="1216"/>
      <c r="F23" s="1216"/>
      <c r="G23" s="1216"/>
      <c r="H23" s="1216"/>
      <c r="I23" s="1216"/>
      <c r="J23" s="1216"/>
      <c r="K23" s="1216"/>
      <c r="L23" s="1216"/>
      <c r="M23" s="566"/>
      <c r="N23" s="570"/>
      <c r="O23" s="1216"/>
      <c r="P23" s="1216"/>
      <c r="Q23" s="1216"/>
      <c r="R23" s="1216"/>
      <c r="S23" s="1216"/>
      <c r="T23" s="1216"/>
      <c r="U23" s="1216"/>
      <c r="V23" s="1216"/>
      <c r="W23" s="1216"/>
      <c r="X23" s="249"/>
    </row>
    <row r="24" spans="1:24" ht="21.6" customHeight="1">
      <c r="A24" s="501"/>
      <c r="B24" s="1224" t="s">
        <v>339</v>
      </c>
      <c r="C24" s="1224"/>
      <c r="D24" s="571"/>
      <c r="E24" s="1218"/>
      <c r="F24" s="1218"/>
      <c r="G24" s="1218"/>
      <c r="H24" s="1218"/>
      <c r="I24" s="1218"/>
      <c r="J24" s="1218"/>
      <c r="K24" s="1218"/>
      <c r="L24" s="1218"/>
      <c r="M24" s="566"/>
      <c r="N24" s="1217" t="s">
        <v>340</v>
      </c>
      <c r="O24" s="1217"/>
      <c r="P24" s="1217"/>
      <c r="Q24" s="1218"/>
      <c r="R24" s="1218"/>
      <c r="S24" s="1218"/>
      <c r="T24" s="1218"/>
      <c r="U24" s="1218"/>
      <c r="V24" s="1218"/>
      <c r="W24" s="1218"/>
      <c r="X24" s="249"/>
    </row>
    <row r="25" spans="1:24" ht="21.6" customHeight="1">
      <c r="A25" s="501"/>
      <c r="B25" s="1222" t="s">
        <v>341</v>
      </c>
      <c r="C25" s="1222"/>
      <c r="D25" s="1215"/>
      <c r="E25" s="1215"/>
      <c r="F25" s="1215"/>
      <c r="G25" s="1215"/>
      <c r="H25" s="1215"/>
      <c r="I25" s="1215"/>
      <c r="J25" s="1215"/>
      <c r="K25" s="1215"/>
      <c r="L25" s="1215"/>
      <c r="M25" s="566"/>
      <c r="N25" s="1215"/>
      <c r="O25" s="1215"/>
      <c r="P25" s="1215"/>
      <c r="Q25" s="1215"/>
      <c r="R25" s="1215"/>
      <c r="S25" s="1215"/>
      <c r="T25" s="1215"/>
      <c r="U25" s="1215"/>
      <c r="V25" s="1215"/>
      <c r="W25" s="1215"/>
      <c r="X25" s="249"/>
    </row>
    <row r="26" spans="1:24" ht="21.6" customHeight="1">
      <c r="A26" s="501"/>
      <c r="B26" s="1222" t="s">
        <v>481</v>
      </c>
      <c r="C26" s="1222"/>
      <c r="D26" s="1222"/>
      <c r="E26" s="1222"/>
      <c r="F26" s="1222"/>
      <c r="G26" s="1222"/>
      <c r="H26" s="1222"/>
      <c r="I26" s="1222"/>
      <c r="J26" s="1222"/>
      <c r="K26" s="1222"/>
      <c r="L26" s="1222"/>
      <c r="M26" s="1218"/>
      <c r="N26" s="1218"/>
      <c r="O26" s="1215" t="s">
        <v>482</v>
      </c>
      <c r="P26" s="1215"/>
      <c r="Q26" s="1218"/>
      <c r="R26" s="1218"/>
      <c r="S26" s="1218"/>
      <c r="T26" s="572">
        <v>20</v>
      </c>
      <c r="U26" s="574"/>
      <c r="V26" s="561" t="s">
        <v>864</v>
      </c>
      <c r="W26" s="573"/>
      <c r="X26" s="249"/>
    </row>
    <row r="27" spans="1:24" ht="21.6" customHeight="1">
      <c r="A27" s="501"/>
      <c r="B27" s="1222" t="s">
        <v>342</v>
      </c>
      <c r="C27" s="1222"/>
      <c r="D27" s="1222"/>
      <c r="E27" s="1222"/>
      <c r="F27" s="1227"/>
      <c r="G27" s="1227"/>
      <c r="H27" s="1227"/>
      <c r="I27" s="1227"/>
      <c r="J27" s="1227"/>
      <c r="K27" s="1227"/>
      <c r="L27" s="1227"/>
      <c r="M27" s="566"/>
      <c r="N27" s="1217" t="s">
        <v>343</v>
      </c>
      <c r="O27" s="1217"/>
      <c r="P27" s="1217"/>
      <c r="Q27" s="1219"/>
      <c r="R27" s="1219"/>
      <c r="S27" s="1219"/>
      <c r="T27" s="1219"/>
      <c r="U27" s="1219"/>
      <c r="V27" s="1219"/>
      <c r="W27" s="1219"/>
      <c r="X27" s="249"/>
    </row>
    <row r="28" spans="1:24" ht="13.5" customHeight="1">
      <c r="A28" s="228"/>
      <c r="B28" s="228"/>
      <c r="C28" s="228"/>
      <c r="D28" s="228"/>
      <c r="E28" s="232"/>
      <c r="F28" s="232"/>
      <c r="G28" s="232"/>
      <c r="H28" s="232"/>
      <c r="I28" s="232"/>
      <c r="J28" s="232"/>
      <c r="K28" s="232"/>
      <c r="L28" s="232"/>
      <c r="M28" s="205"/>
      <c r="N28" s="184"/>
      <c r="O28" s="184"/>
      <c r="P28" s="184"/>
      <c r="Q28" s="1214" t="s">
        <v>344</v>
      </c>
      <c r="R28" s="1214"/>
      <c r="S28" s="1214"/>
      <c r="T28" s="1214"/>
      <c r="U28" s="1214"/>
      <c r="V28" s="1214"/>
      <c r="W28" s="1214"/>
      <c r="X28" s="249"/>
    </row>
    <row r="29" spans="1:24">
      <c r="A29" s="202"/>
      <c r="B29" s="202"/>
      <c r="C29" s="202"/>
      <c r="D29" s="202"/>
      <c r="E29" s="202"/>
      <c r="F29" s="202"/>
      <c r="G29" s="238"/>
      <c r="H29" s="238"/>
      <c r="I29" s="238"/>
      <c r="J29" s="238"/>
      <c r="K29" s="238"/>
      <c r="L29" s="238"/>
      <c r="M29" s="238"/>
      <c r="N29" s="238"/>
      <c r="O29" s="238"/>
      <c r="P29" s="560"/>
      <c r="Q29" s="560"/>
      <c r="R29" s="560"/>
      <c r="S29" s="560"/>
      <c r="T29" s="560"/>
      <c r="U29" s="560"/>
      <c r="V29" s="250"/>
      <c r="W29" s="250"/>
      <c r="X29" s="249"/>
    </row>
    <row r="30" spans="1:24">
      <c r="A30" s="222"/>
      <c r="B30" s="222"/>
      <c r="C30" s="222"/>
      <c r="D30" s="222"/>
      <c r="E30" s="222"/>
      <c r="F30" s="222"/>
      <c r="G30" s="217"/>
      <c r="H30" s="217"/>
      <c r="I30" s="217"/>
      <c r="J30" s="217"/>
      <c r="K30" s="217"/>
      <c r="L30" s="217"/>
      <c r="M30" s="217"/>
      <c r="N30" s="217"/>
      <c r="O30" s="217"/>
      <c r="P30" s="270"/>
      <c r="Q30" s="270"/>
      <c r="R30" s="270"/>
      <c r="S30" s="270"/>
      <c r="T30" s="270"/>
      <c r="U30" s="270"/>
      <c r="V30" s="247"/>
      <c r="W30" s="247"/>
    </row>
    <row r="31" spans="1:24">
      <c r="G31" s="54"/>
      <c r="H31" s="54"/>
      <c r="I31" s="54"/>
      <c r="J31" s="54"/>
      <c r="K31" s="54"/>
      <c r="L31" s="54"/>
      <c r="M31" s="54"/>
      <c r="N31" s="54"/>
      <c r="O31" s="54"/>
      <c r="V31" s="245"/>
      <c r="W31" s="245"/>
    </row>
    <row r="32" spans="1:24">
      <c r="G32" s="54"/>
      <c r="H32" s="54"/>
      <c r="I32" s="54"/>
      <c r="J32" s="54"/>
      <c r="K32" s="54"/>
      <c r="L32" s="54"/>
      <c r="M32" s="54"/>
      <c r="N32" s="54"/>
      <c r="O32" s="54"/>
      <c r="V32" s="245"/>
      <c r="W32" s="245"/>
    </row>
    <row r="33" spans="7:23">
      <c r="G33" s="54"/>
      <c r="H33" s="54"/>
      <c r="I33" s="54"/>
      <c r="J33" s="54"/>
      <c r="K33" s="54"/>
      <c r="L33" s="54"/>
      <c r="M33" s="54"/>
      <c r="N33" s="54"/>
      <c r="O33" s="54"/>
      <c r="V33" s="245"/>
      <c r="W33" s="245"/>
    </row>
    <row r="34" spans="7:23">
      <c r="G34" s="54"/>
      <c r="H34" s="54"/>
      <c r="I34" s="54"/>
      <c r="J34" s="54"/>
      <c r="K34" s="54"/>
      <c r="L34" s="54"/>
      <c r="M34" s="54"/>
      <c r="N34" s="54"/>
      <c r="O34" s="54"/>
      <c r="V34" s="245"/>
      <c r="W34" s="245"/>
    </row>
  </sheetData>
  <sheetProtection algorithmName="SHA-512" hashValue="Zfw2UQLo6Zd3hwj5A+fCx9bISeroGwGi9hMGiRC4v6lEzpK98ZD28TJXS/ifjJh65UzUsCEsNg72HLwDtfsGCQ==" saltValue="ihdD4d1pDNmrQJ6rkA+aCA==" spinCount="100000" sheet="1" selectLockedCells="1"/>
  <mergeCells count="45">
    <mergeCell ref="B22:C22"/>
    <mergeCell ref="B16:W16"/>
    <mergeCell ref="B27:E27"/>
    <mergeCell ref="B26:L26"/>
    <mergeCell ref="B24:C24"/>
    <mergeCell ref="B25:C25"/>
    <mergeCell ref="Q26:S26"/>
    <mergeCell ref="B17:R17"/>
    <mergeCell ref="S17:T17"/>
    <mergeCell ref="U17:V17"/>
    <mergeCell ref="B18:C18"/>
    <mergeCell ref="B20:C20"/>
    <mergeCell ref="E24:L24"/>
    <mergeCell ref="F27:L27"/>
    <mergeCell ref="D25:L25"/>
    <mergeCell ref="D23:L23"/>
    <mergeCell ref="B1:Q1"/>
    <mergeCell ref="C3:W3"/>
    <mergeCell ref="C15:W15"/>
    <mergeCell ref="C14:W14"/>
    <mergeCell ref="C13:W13"/>
    <mergeCell ref="C12:W12"/>
    <mergeCell ref="C11:W11"/>
    <mergeCell ref="C10:W10"/>
    <mergeCell ref="C9:W9"/>
    <mergeCell ref="C8:W8"/>
    <mergeCell ref="C7:W7"/>
    <mergeCell ref="C6:W6"/>
    <mergeCell ref="C5:W5"/>
    <mergeCell ref="C4:W4"/>
    <mergeCell ref="D21:L21"/>
    <mergeCell ref="O22:W22"/>
    <mergeCell ref="O20:W20"/>
    <mergeCell ref="O21:W21"/>
    <mergeCell ref="D22:L22"/>
    <mergeCell ref="D20:L20"/>
    <mergeCell ref="Q28:W28"/>
    <mergeCell ref="N25:W25"/>
    <mergeCell ref="O23:W23"/>
    <mergeCell ref="N24:P24"/>
    <mergeCell ref="Q24:W24"/>
    <mergeCell ref="N27:P27"/>
    <mergeCell ref="Q27:W27"/>
    <mergeCell ref="O26:P26"/>
    <mergeCell ref="M26:N26"/>
  </mergeCells>
  <printOptions horizontalCentered="1"/>
  <pageMargins left="0.75" right="0.75" top="0.75" bottom="0.75" header="0" footer="0.5"/>
  <pageSetup scale="88" orientation="portrait" r:id="rId1"/>
  <headerFooter>
    <oddHeader xml:space="preserve">&amp;R
</oddHeader>
    <oddFooter>&amp;L&amp;"Arial Narrow,Bold"HOME - HTF&amp;C&amp;"Arial Narrow,Bold"Page 22 of 30&amp;R&amp;"Arial Narrow,Bold" Updated 2020</oddFooter>
  </headerFooter>
  <ignoredErrors>
    <ignoredError sqref="A1"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1:Q49"/>
  <sheetViews>
    <sheetView showGridLines="0" showRowColHeaders="0" zoomScaleNormal="100" workbookViewId="0">
      <selection activeCell="D2" sqref="D2"/>
    </sheetView>
  </sheetViews>
  <sheetFormatPr defaultColWidth="8.7109375" defaultRowHeight="12.75"/>
  <cols>
    <col min="1" max="1" width="2.7109375" style="22" bestFit="1" customWidth="1"/>
    <col min="2" max="3" width="4.5703125" style="22" customWidth="1"/>
    <col min="4" max="4" width="14.28515625" style="22" customWidth="1"/>
    <col min="5" max="5" width="19.7109375" style="22" customWidth="1"/>
    <col min="6" max="6" width="0.7109375" style="22" customWidth="1"/>
    <col min="7" max="7" width="3.85546875" style="22" customWidth="1"/>
    <col min="8" max="8" width="18.7109375" style="22" customWidth="1"/>
    <col min="9" max="9" width="3.42578125" style="22" customWidth="1"/>
    <col min="10" max="10" width="19.28515625" style="22" customWidth="1"/>
    <col min="11" max="16" width="8.7109375" style="22" customWidth="1"/>
    <col min="17" max="16384" width="8.7109375" style="22"/>
  </cols>
  <sheetData>
    <row r="1" spans="1:17">
      <c r="A1" s="730" t="s">
        <v>431</v>
      </c>
      <c r="B1" s="502"/>
      <c r="C1" s="502"/>
      <c r="D1" s="502"/>
      <c r="E1" s="502"/>
      <c r="F1" s="502"/>
      <c r="G1" s="502"/>
      <c r="H1" s="502"/>
      <c r="I1" s="660"/>
      <c r="J1" s="660"/>
      <c r="K1" s="209"/>
      <c r="L1" s="209"/>
      <c r="M1" s="209"/>
      <c r="N1" s="209"/>
      <c r="O1" s="209"/>
      <c r="P1" s="209"/>
      <c r="Q1" s="209"/>
    </row>
    <row r="2" spans="1:17" ht="20.100000000000001" customHeight="1">
      <c r="A2" s="660"/>
      <c r="B2" s="862" t="s">
        <v>130</v>
      </c>
      <c r="C2" s="862"/>
      <c r="D2" s="639"/>
      <c r="E2" s="1231" t="s">
        <v>512</v>
      </c>
      <c r="F2" s="1231"/>
      <c r="G2" s="1231"/>
      <c r="H2" s="1231"/>
      <c r="I2" s="660"/>
      <c r="J2" s="660"/>
      <c r="K2" s="209"/>
      <c r="L2" s="209"/>
      <c r="M2" s="209"/>
      <c r="N2" s="209"/>
      <c r="O2" s="209"/>
      <c r="P2" s="209"/>
      <c r="Q2" s="209"/>
    </row>
    <row r="3" spans="1:17" ht="20.65" customHeight="1">
      <c r="A3" s="660"/>
      <c r="B3" s="502"/>
      <c r="C3" s="502"/>
      <c r="D3" s="502"/>
      <c r="E3" s="502"/>
      <c r="F3" s="502"/>
      <c r="G3" s="502"/>
      <c r="H3" s="502"/>
      <c r="I3" s="660"/>
      <c r="J3" s="660"/>
      <c r="K3" s="209"/>
      <c r="L3" s="209"/>
      <c r="M3" s="209"/>
      <c r="N3" s="209"/>
      <c r="O3" s="209"/>
      <c r="P3" s="209"/>
      <c r="Q3" s="209"/>
    </row>
    <row r="4" spans="1:17" ht="15.75" customHeight="1">
      <c r="A4" s="660"/>
      <c r="B4" s="850"/>
      <c r="C4" s="850"/>
      <c r="D4" s="850"/>
      <c r="E4" s="850"/>
      <c r="F4" s="502"/>
      <c r="G4" s="502"/>
      <c r="H4" s="502"/>
      <c r="I4" s="640" t="s">
        <v>485</v>
      </c>
      <c r="J4" s="639"/>
      <c r="K4" s="209"/>
      <c r="L4" s="209"/>
      <c r="M4" s="209"/>
      <c r="N4" s="209"/>
      <c r="O4" s="209"/>
      <c r="P4" s="209"/>
      <c r="Q4" s="209"/>
    </row>
    <row r="5" spans="1:17" ht="7.5" customHeight="1">
      <c r="A5" s="660"/>
      <c r="B5" s="640"/>
      <c r="C5" s="640"/>
      <c r="D5" s="640"/>
      <c r="E5" s="640"/>
      <c r="F5" s="502"/>
      <c r="G5" s="502"/>
      <c r="H5" s="502"/>
      <c r="I5" s="662"/>
      <c r="J5" s="660"/>
      <c r="K5" s="209"/>
      <c r="L5" s="209"/>
      <c r="M5" s="209"/>
      <c r="N5" s="209"/>
      <c r="O5" s="209"/>
      <c r="P5" s="209"/>
      <c r="Q5" s="209"/>
    </row>
    <row r="6" spans="1:17" ht="15.75" customHeight="1">
      <c r="A6" s="660"/>
      <c r="B6" s="850"/>
      <c r="C6" s="850"/>
      <c r="D6" s="850"/>
      <c r="E6" s="850"/>
      <c r="F6" s="502"/>
      <c r="G6" s="502"/>
      <c r="H6" s="502"/>
      <c r="I6" s="660"/>
      <c r="J6" s="660"/>
    </row>
    <row r="7" spans="1:17" ht="7.15" customHeight="1">
      <c r="A7" s="660"/>
      <c r="B7" s="640"/>
      <c r="C7" s="640"/>
      <c r="D7" s="640"/>
      <c r="E7" s="640"/>
      <c r="F7" s="502"/>
      <c r="G7" s="502"/>
      <c r="H7" s="502"/>
      <c r="I7" s="660"/>
      <c r="J7" s="660"/>
    </row>
    <row r="8" spans="1:17" ht="15.75" customHeight="1">
      <c r="A8" s="660"/>
      <c r="B8" s="850"/>
      <c r="C8" s="850"/>
      <c r="D8" s="850"/>
      <c r="E8" s="850"/>
      <c r="F8" s="502"/>
      <c r="G8" s="502"/>
      <c r="H8" s="502"/>
      <c r="I8" s="660"/>
      <c r="J8" s="660"/>
    </row>
    <row r="9" spans="1:17" ht="7.5" customHeight="1">
      <c r="A9" s="660"/>
      <c r="B9" s="640"/>
      <c r="C9" s="640"/>
      <c r="D9" s="640"/>
      <c r="E9" s="640"/>
      <c r="F9" s="502"/>
      <c r="G9" s="502"/>
      <c r="H9" s="502"/>
      <c r="I9" s="660"/>
      <c r="J9" s="660"/>
    </row>
    <row r="10" spans="1:17">
      <c r="A10" s="660"/>
      <c r="B10" s="850"/>
      <c r="C10" s="850"/>
      <c r="D10" s="850"/>
      <c r="E10" s="850"/>
      <c r="F10" s="644"/>
      <c r="G10" s="644"/>
      <c r="H10" s="644"/>
      <c r="I10" s="653"/>
      <c r="J10" s="660"/>
    </row>
    <row r="11" spans="1:17">
      <c r="A11" s="660"/>
      <c r="B11" s="502"/>
      <c r="C11" s="502"/>
      <c r="D11" s="502"/>
      <c r="E11" s="502"/>
      <c r="F11" s="502"/>
      <c r="G11" s="502"/>
      <c r="H11" s="502"/>
      <c r="I11" s="660"/>
      <c r="J11" s="660"/>
    </row>
    <row r="12" spans="1:17">
      <c r="A12" s="660"/>
      <c r="B12" s="502"/>
      <c r="C12" s="502"/>
      <c r="D12" s="502"/>
      <c r="E12" s="502"/>
      <c r="F12" s="502"/>
      <c r="G12" s="502"/>
      <c r="H12" s="502"/>
      <c r="I12" s="660"/>
      <c r="J12" s="660"/>
    </row>
    <row r="13" spans="1:17" ht="13.15" customHeight="1">
      <c r="A13" s="660"/>
      <c r="B13" s="653" t="s">
        <v>489</v>
      </c>
      <c r="C13" s="1233"/>
      <c r="D13" s="1233"/>
      <c r="E13" s="1233"/>
      <c r="F13" s="653"/>
      <c r="G13" s="653"/>
      <c r="H13" s="653" t="s">
        <v>486</v>
      </c>
      <c r="I13" s="653"/>
      <c r="J13" s="660"/>
    </row>
    <row r="14" spans="1:17">
      <c r="A14" s="660"/>
      <c r="B14" s="502"/>
      <c r="C14" s="502"/>
      <c r="D14" s="502"/>
      <c r="E14" s="502"/>
      <c r="F14" s="502"/>
      <c r="G14" s="502"/>
      <c r="H14" s="502"/>
      <c r="I14" s="660"/>
      <c r="J14" s="660"/>
    </row>
    <row r="15" spans="1:17">
      <c r="A15" s="660"/>
      <c r="B15" s="502"/>
      <c r="C15" s="502"/>
      <c r="D15" s="502"/>
      <c r="E15" s="502"/>
      <c r="F15" s="502"/>
      <c r="G15" s="502"/>
      <c r="H15" s="502"/>
      <c r="I15" s="660"/>
      <c r="J15" s="660"/>
    </row>
    <row r="16" spans="1:17" ht="15.75" customHeight="1">
      <c r="A16" s="660"/>
      <c r="B16" s="502" t="s">
        <v>487</v>
      </c>
      <c r="C16" s="850"/>
      <c r="D16" s="850"/>
      <c r="E16" s="850"/>
      <c r="F16" s="640" t="s">
        <v>488</v>
      </c>
      <c r="G16" s="640"/>
      <c r="H16" s="502"/>
      <c r="I16" s="660"/>
      <c r="J16" s="660"/>
    </row>
    <row r="17" spans="1:10" ht="15.75" customHeight="1">
      <c r="A17" s="660"/>
      <c r="B17" s="502"/>
      <c r="C17" s="502"/>
      <c r="D17" s="502"/>
      <c r="E17" s="502"/>
      <c r="F17" s="502"/>
      <c r="G17" s="502"/>
      <c r="H17" s="502"/>
      <c r="I17" s="660"/>
      <c r="J17" s="660"/>
    </row>
    <row r="18" spans="1:10" ht="15.75" customHeight="1">
      <c r="A18" s="660"/>
      <c r="B18" s="502"/>
      <c r="C18" s="502"/>
      <c r="D18" s="502"/>
      <c r="E18" s="502"/>
      <c r="F18" s="502"/>
      <c r="G18" s="502"/>
      <c r="H18" s="502"/>
      <c r="I18" s="660"/>
      <c r="J18" s="660"/>
    </row>
    <row r="19" spans="1:10">
      <c r="A19" s="660"/>
      <c r="B19" s="862" t="s">
        <v>608</v>
      </c>
      <c r="C19" s="862"/>
      <c r="D19" s="862"/>
      <c r="E19" s="862"/>
      <c r="F19" s="862"/>
      <c r="G19" s="862"/>
      <c r="H19" s="862"/>
      <c r="I19" s="862"/>
      <c r="J19" s="862"/>
    </row>
    <row r="20" spans="1:10">
      <c r="A20" s="660"/>
      <c r="B20" s="862" t="s">
        <v>610</v>
      </c>
      <c r="C20" s="862"/>
      <c r="D20" s="862"/>
      <c r="E20" s="862"/>
      <c r="F20" s="862"/>
      <c r="G20" s="862"/>
      <c r="H20" s="862"/>
      <c r="I20" s="862"/>
      <c r="J20" s="862"/>
    </row>
    <row r="21" spans="1:10" ht="13.9" customHeight="1">
      <c r="A21" s="660"/>
      <c r="B21" s="878" t="s">
        <v>484</v>
      </c>
      <c r="C21" s="878"/>
      <c r="D21" s="878"/>
      <c r="E21" s="878"/>
      <c r="F21" s="878"/>
      <c r="G21" s="878"/>
      <c r="H21" s="1232"/>
      <c r="I21" s="1232"/>
      <c r="J21" s="1232"/>
    </row>
    <row r="22" spans="1:10" ht="16.149999999999999" customHeight="1">
      <c r="A22" s="660"/>
      <c r="B22" s="862" t="s">
        <v>483</v>
      </c>
      <c r="C22" s="862"/>
      <c r="D22" s="862"/>
      <c r="E22" s="862"/>
      <c r="F22" s="862"/>
      <c r="G22" s="862"/>
      <c r="H22" s="862"/>
      <c r="I22" s="862"/>
      <c r="J22" s="862"/>
    </row>
    <row r="23" spans="1:10">
      <c r="A23" s="660"/>
      <c r="B23" s="502"/>
      <c r="C23" s="502"/>
      <c r="D23" s="502"/>
      <c r="E23" s="502"/>
      <c r="F23" s="502"/>
      <c r="G23" s="502"/>
      <c r="H23" s="502"/>
      <c r="I23" s="660"/>
      <c r="J23" s="660"/>
    </row>
    <row r="24" spans="1:10">
      <c r="A24" s="660"/>
      <c r="B24" s="877" t="s">
        <v>266</v>
      </c>
      <c r="C24" s="877"/>
      <c r="D24" s="877"/>
      <c r="E24" s="877"/>
      <c r="F24" s="877"/>
      <c r="G24" s="877"/>
      <c r="H24" s="877"/>
      <c r="I24" s="985"/>
      <c r="J24" s="660"/>
    </row>
    <row r="25" spans="1:10" ht="9" customHeight="1">
      <c r="A25" s="660"/>
      <c r="B25" s="1072"/>
      <c r="C25" s="1072"/>
      <c r="D25" s="1072"/>
      <c r="E25" s="502"/>
      <c r="F25" s="502"/>
      <c r="G25" s="502"/>
      <c r="H25" s="502"/>
      <c r="I25" s="660"/>
      <c r="J25" s="660"/>
    </row>
    <row r="26" spans="1:10" ht="18" customHeight="1">
      <c r="A26" s="660"/>
      <c r="B26" s="1016" t="s">
        <v>256</v>
      </c>
      <c r="C26" s="1017"/>
      <c r="D26" s="1018"/>
      <c r="E26" s="1228"/>
      <c r="F26" s="1229"/>
      <c r="G26" s="1229"/>
      <c r="H26" s="1229"/>
      <c r="I26" s="1229"/>
      <c r="J26" s="1230"/>
    </row>
    <row r="27" spans="1:10" ht="18" customHeight="1">
      <c r="A27" s="660"/>
      <c r="B27" s="1016" t="s">
        <v>257</v>
      </c>
      <c r="C27" s="1017"/>
      <c r="D27" s="1017"/>
      <c r="E27" s="1228"/>
      <c r="F27" s="1229"/>
      <c r="G27" s="1229"/>
      <c r="H27" s="1229"/>
      <c r="I27" s="1229"/>
      <c r="J27" s="1230"/>
    </row>
    <row r="28" spans="1:10" ht="18" customHeight="1">
      <c r="A28" s="660"/>
      <c r="B28" s="1016" t="s">
        <v>258</v>
      </c>
      <c r="C28" s="1017"/>
      <c r="D28" s="1017"/>
      <c r="E28" s="1228"/>
      <c r="F28" s="1229"/>
      <c r="G28" s="1229"/>
      <c r="H28" s="1229"/>
      <c r="I28" s="1229"/>
      <c r="J28" s="1230"/>
    </row>
    <row r="29" spans="1:10" ht="18" customHeight="1">
      <c r="A29" s="660"/>
      <c r="B29" s="1016" t="s">
        <v>259</v>
      </c>
      <c r="C29" s="1017"/>
      <c r="D29" s="1017"/>
      <c r="E29" s="1228"/>
      <c r="F29" s="1229"/>
      <c r="G29" s="1229"/>
      <c r="H29" s="1229"/>
      <c r="I29" s="1229"/>
      <c r="J29" s="1230"/>
    </row>
    <row r="30" spans="1:10" ht="18" customHeight="1">
      <c r="A30" s="660"/>
      <c r="B30" s="1016" t="s">
        <v>260</v>
      </c>
      <c r="C30" s="1017"/>
      <c r="D30" s="1017"/>
      <c r="E30" s="1228"/>
      <c r="F30" s="1229"/>
      <c r="G30" s="1229"/>
      <c r="H30" s="1229"/>
      <c r="I30" s="1229"/>
      <c r="J30" s="1230"/>
    </row>
    <row r="31" spans="1:10" ht="18" customHeight="1">
      <c r="A31" s="660"/>
      <c r="B31" s="1016" t="s">
        <v>261</v>
      </c>
      <c r="C31" s="1017"/>
      <c r="D31" s="1017"/>
      <c r="E31" s="1228"/>
      <c r="F31" s="1229"/>
      <c r="G31" s="1229"/>
      <c r="H31" s="1229"/>
      <c r="I31" s="1229"/>
      <c r="J31" s="1230"/>
    </row>
    <row r="32" spans="1:10" ht="18" customHeight="1">
      <c r="A32" s="660"/>
      <c r="B32" s="1016" t="s">
        <v>262</v>
      </c>
      <c r="C32" s="1017"/>
      <c r="D32" s="1017"/>
      <c r="E32" s="1228"/>
      <c r="F32" s="1229"/>
      <c r="G32" s="1229"/>
      <c r="H32" s="1229"/>
      <c r="I32" s="1229"/>
      <c r="J32" s="1230"/>
    </row>
    <row r="33" spans="1:10" ht="18" customHeight="1">
      <c r="A33" s="660"/>
      <c r="B33" s="1016" t="s">
        <v>263</v>
      </c>
      <c r="C33" s="1017"/>
      <c r="D33" s="1017"/>
      <c r="E33" s="1228"/>
      <c r="F33" s="1229"/>
      <c r="G33" s="1229"/>
      <c r="H33" s="1229"/>
      <c r="I33" s="1229"/>
      <c r="J33" s="1230"/>
    </row>
    <row r="34" spans="1:10" ht="18" customHeight="1">
      <c r="A34" s="660"/>
      <c r="B34" s="1016" t="s">
        <v>264</v>
      </c>
      <c r="C34" s="1017"/>
      <c r="D34" s="1017"/>
      <c r="E34" s="1228"/>
      <c r="F34" s="1229"/>
      <c r="G34" s="1229"/>
      <c r="H34" s="1229"/>
      <c r="I34" s="1229"/>
      <c r="J34" s="1230"/>
    </row>
    <row r="35" spans="1:10" ht="18" customHeight="1">
      <c r="A35" s="660"/>
      <c r="B35" s="644"/>
      <c r="C35" s="644"/>
      <c r="D35" s="644"/>
      <c r="E35" s="644"/>
      <c r="F35" s="644"/>
      <c r="G35" s="644"/>
      <c r="H35" s="644"/>
      <c r="I35" s="644"/>
      <c r="J35" s="660"/>
    </row>
    <row r="36" spans="1:10">
      <c r="A36" s="660"/>
      <c r="B36" s="502"/>
      <c r="C36" s="502"/>
      <c r="D36" s="502"/>
      <c r="E36" s="502"/>
      <c r="F36" s="502"/>
      <c r="G36" s="502"/>
      <c r="H36" s="502"/>
      <c r="I36" s="660"/>
      <c r="J36" s="660"/>
    </row>
    <row r="37" spans="1:10" ht="21.6" customHeight="1">
      <c r="A37" s="660"/>
      <c r="B37" s="878" t="s">
        <v>265</v>
      </c>
      <c r="C37" s="878"/>
      <c r="D37" s="878"/>
      <c r="E37" s="878"/>
      <c r="F37" s="878"/>
      <c r="G37" s="878"/>
      <c r="H37" s="878"/>
      <c r="I37" s="878"/>
      <c r="J37" s="878"/>
    </row>
    <row r="38" spans="1:10">
      <c r="A38" s="660"/>
      <c r="B38" s="660"/>
      <c r="C38" s="660"/>
      <c r="D38" s="660"/>
      <c r="E38" s="660"/>
      <c r="F38" s="660"/>
      <c r="G38" s="660"/>
      <c r="H38" s="660"/>
      <c r="I38" s="660"/>
      <c r="J38" s="660"/>
    </row>
    <row r="39" spans="1:10">
      <c r="A39" s="660"/>
      <c r="B39" s="862" t="s">
        <v>270</v>
      </c>
      <c r="C39" s="862"/>
      <c r="D39" s="862"/>
      <c r="E39" s="660"/>
      <c r="F39" s="660"/>
      <c r="G39" s="660"/>
      <c r="H39" s="660"/>
      <c r="I39" s="660"/>
      <c r="J39" s="660"/>
    </row>
    <row r="40" spans="1:10">
      <c r="A40" s="660"/>
      <c r="B40" s="660"/>
      <c r="C40" s="660"/>
      <c r="D40" s="660"/>
      <c r="E40" s="660"/>
      <c r="F40" s="660"/>
      <c r="G40" s="660"/>
      <c r="H40" s="660"/>
      <c r="I40" s="660"/>
      <c r="J40" s="660"/>
    </row>
    <row r="41" spans="1:10">
      <c r="A41" s="660"/>
      <c r="B41" s="660"/>
      <c r="C41" s="660"/>
      <c r="D41" s="660"/>
      <c r="E41" s="660"/>
      <c r="F41" s="660"/>
      <c r="G41" s="660"/>
      <c r="H41" s="660"/>
      <c r="I41" s="660"/>
      <c r="J41" s="660"/>
    </row>
    <row r="42" spans="1:10">
      <c r="A42" s="660"/>
      <c r="B42" s="1236"/>
      <c r="C42" s="1236"/>
      <c r="D42" s="1236"/>
      <c r="E42" s="1236"/>
      <c r="F42" s="660"/>
      <c r="G42" s="660"/>
      <c r="H42" s="660"/>
      <c r="I42" s="660"/>
      <c r="J42" s="660"/>
    </row>
    <row r="43" spans="1:10">
      <c r="A43" s="660"/>
      <c r="B43" s="1056" t="s">
        <v>510</v>
      </c>
      <c r="C43" s="1056"/>
      <c r="D43" s="660"/>
      <c r="E43" s="660"/>
      <c r="F43" s="660"/>
      <c r="G43" s="660"/>
      <c r="H43" s="660"/>
      <c r="I43" s="660"/>
      <c r="J43" s="660"/>
    </row>
    <row r="44" spans="1:10">
      <c r="A44" s="660"/>
      <c r="B44" s="1234"/>
      <c r="C44" s="1234"/>
      <c r="D44" s="1234"/>
      <c r="E44" s="1234"/>
      <c r="F44" s="660"/>
      <c r="G44" s="660"/>
      <c r="H44" s="660"/>
      <c r="I44" s="660"/>
      <c r="J44" s="660"/>
    </row>
    <row r="45" spans="1:10">
      <c r="A45" s="660"/>
      <c r="B45" s="660" t="s">
        <v>420</v>
      </c>
      <c r="C45" s="660"/>
      <c r="D45" s="660"/>
      <c r="E45" s="660"/>
      <c r="F45" s="660"/>
      <c r="G45" s="660"/>
      <c r="H45" s="660"/>
      <c r="I45" s="660"/>
      <c r="J45" s="660"/>
    </row>
    <row r="46" spans="1:10">
      <c r="A46" s="660"/>
      <c r="B46" s="660"/>
      <c r="C46" s="660"/>
      <c r="D46" s="660"/>
      <c r="E46" s="660"/>
      <c r="F46" s="660"/>
      <c r="G46" s="660"/>
      <c r="H46" s="660"/>
      <c r="I46" s="660"/>
      <c r="J46" s="660"/>
    </row>
    <row r="47" spans="1:10">
      <c r="A47" s="660"/>
      <c r="B47" s="862" t="s">
        <v>271</v>
      </c>
      <c r="C47" s="862"/>
      <c r="D47" s="862"/>
      <c r="E47" s="660"/>
      <c r="F47" s="660"/>
      <c r="G47" s="660"/>
      <c r="H47" s="660"/>
      <c r="I47" s="660"/>
      <c r="J47" s="660"/>
    </row>
    <row r="48" spans="1:10">
      <c r="A48" s="660"/>
      <c r="B48" s="660"/>
      <c r="C48" s="660"/>
      <c r="D48" s="660"/>
      <c r="E48" s="660"/>
      <c r="F48" s="660"/>
      <c r="G48" s="660"/>
      <c r="H48" s="660"/>
      <c r="I48" s="660"/>
      <c r="J48" s="660"/>
    </row>
    <row r="49" spans="1:10">
      <c r="A49" s="731" t="s">
        <v>574</v>
      </c>
      <c r="B49" s="1235" t="s">
        <v>609</v>
      </c>
      <c r="C49" s="1235"/>
      <c r="D49" s="1235"/>
      <c r="E49" s="1235"/>
      <c r="F49" s="1235"/>
      <c r="G49" s="1235"/>
      <c r="H49" s="1235"/>
      <c r="I49" s="1235"/>
      <c r="J49" s="1235"/>
    </row>
  </sheetData>
  <sheetProtection algorithmName="SHA-512" hashValue="tVqOCiSFhU6PXbwmGd2nLJlX0COTzuIMvTcOz4zRL68ae8jCFUCkX2RQ6ikwkrhnJzWUBj4y90jahxuPnQIE1g==" saltValue="ZsVlH8c94PolOuwj7W4BcA==" spinCount="100000" sheet="1" selectLockedCells="1"/>
  <mergeCells count="40">
    <mergeCell ref="B44:E44"/>
    <mergeCell ref="E34:J34"/>
    <mergeCell ref="B43:C43"/>
    <mergeCell ref="B49:J49"/>
    <mergeCell ref="E33:J33"/>
    <mergeCell ref="B42:E42"/>
    <mergeCell ref="B47:D47"/>
    <mergeCell ref="B33:D33"/>
    <mergeCell ref="B34:D34"/>
    <mergeCell ref="B37:J37"/>
    <mergeCell ref="B39:D39"/>
    <mergeCell ref="E2:H2"/>
    <mergeCell ref="B2:C2"/>
    <mergeCell ref="B21:G21"/>
    <mergeCell ref="H21:J21"/>
    <mergeCell ref="B24:I24"/>
    <mergeCell ref="B19:J19"/>
    <mergeCell ref="B20:J20"/>
    <mergeCell ref="B22:J22"/>
    <mergeCell ref="B6:E6"/>
    <mergeCell ref="B4:E4"/>
    <mergeCell ref="C16:E16"/>
    <mergeCell ref="C13:E13"/>
    <mergeCell ref="B10:E10"/>
    <mergeCell ref="B8:E8"/>
    <mergeCell ref="B25:D25"/>
    <mergeCell ref="E32:J32"/>
    <mergeCell ref="E27:J27"/>
    <mergeCell ref="E28:J28"/>
    <mergeCell ref="E29:J29"/>
    <mergeCell ref="E30:J30"/>
    <mergeCell ref="E31:J31"/>
    <mergeCell ref="E26:J26"/>
    <mergeCell ref="B26:D26"/>
    <mergeCell ref="B30:D30"/>
    <mergeCell ref="B27:D27"/>
    <mergeCell ref="B28:D28"/>
    <mergeCell ref="B29:D29"/>
    <mergeCell ref="B31:D31"/>
    <mergeCell ref="B32:D32"/>
  </mergeCells>
  <printOptions horizontalCentered="1"/>
  <pageMargins left="0.75" right="0.75" top="0.75" bottom="0.75" header="0" footer="0.5"/>
  <pageSetup scale="99" orientation="portrait" r:id="rId1"/>
  <headerFooter>
    <oddHeader xml:space="preserve">&amp;R
</oddHeader>
    <oddFooter>&amp;L&amp;"Arial Narrow,Bold"HOME - HTF&amp;C&amp;"Arial Narrow,Bold"Page 23 of 30&amp;R&amp;"Arial Narrow,Bold" Updated 2020</oddFooter>
  </headerFooter>
  <ignoredErrors>
    <ignoredError sqref="A1"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pageSetUpPr fitToPage="1"/>
  </sheetPr>
  <dimension ref="A1:Q270"/>
  <sheetViews>
    <sheetView showGridLines="0" showRowColHeaders="0" zoomScaleNormal="100" workbookViewId="0"/>
  </sheetViews>
  <sheetFormatPr defaultColWidth="8.7109375" defaultRowHeight="12.75"/>
  <cols>
    <col min="1" max="1" width="2.7109375" bestFit="1" customWidth="1"/>
    <col min="2" max="2" width="7.7109375" bestFit="1" customWidth="1"/>
    <col min="3" max="3" width="17" bestFit="1" customWidth="1"/>
    <col min="4" max="4" width="21.28515625" style="28" customWidth="1"/>
    <col min="5" max="5" width="9.7109375" bestFit="1" customWidth="1"/>
    <col min="6" max="6" width="9.5703125" bestFit="1" customWidth="1"/>
    <col min="7" max="7" width="12.7109375" customWidth="1"/>
  </cols>
  <sheetData>
    <row r="1" spans="1:17">
      <c r="A1" s="732" t="s">
        <v>432</v>
      </c>
      <c r="B1" s="1239" t="s">
        <v>611</v>
      </c>
      <c r="C1" s="1239"/>
      <c r="D1" s="1239"/>
      <c r="E1" s="1239"/>
      <c r="F1" s="1239"/>
      <c r="G1" s="1239"/>
      <c r="H1" s="1237"/>
      <c r="I1" s="586"/>
      <c r="J1" s="586"/>
      <c r="K1" s="586"/>
      <c r="L1" s="586"/>
      <c r="M1" s="586"/>
      <c r="N1" s="586"/>
      <c r="O1" s="586"/>
      <c r="P1" s="586"/>
      <c r="Q1" s="586"/>
    </row>
    <row r="2" spans="1:17">
      <c r="A2" s="587"/>
      <c r="B2" s="1240"/>
      <c r="C2" s="1240"/>
      <c r="D2" s="1240"/>
      <c r="E2" s="1240"/>
      <c r="F2" s="1240"/>
      <c r="G2" s="1240"/>
      <c r="H2" s="1237"/>
      <c r="I2" s="586"/>
      <c r="J2" s="586"/>
      <c r="K2" s="586"/>
      <c r="L2" s="586"/>
      <c r="M2" s="586"/>
      <c r="N2" s="586"/>
      <c r="O2" s="586"/>
      <c r="P2" s="586"/>
      <c r="Q2" s="586"/>
    </row>
    <row r="3" spans="1:17">
      <c r="A3" s="587"/>
      <c r="B3" s="1239" t="s">
        <v>404</v>
      </c>
      <c r="C3" s="1239"/>
      <c r="D3" s="1239"/>
      <c r="E3" s="1239"/>
      <c r="F3" s="1239"/>
      <c r="G3" s="1239"/>
      <c r="H3" s="1237"/>
      <c r="I3" s="586"/>
      <c r="J3" s="586"/>
      <c r="K3" s="586"/>
      <c r="L3" s="586"/>
      <c r="M3" s="586"/>
      <c r="N3" s="586"/>
      <c r="O3" s="586"/>
      <c r="P3" s="586"/>
      <c r="Q3" s="586"/>
    </row>
    <row r="4" spans="1:17">
      <c r="A4" s="587"/>
      <c r="B4" s="1240"/>
      <c r="C4" s="1240"/>
      <c r="D4" s="1240"/>
      <c r="E4" s="1240"/>
      <c r="F4" s="1240"/>
      <c r="G4" s="1240"/>
      <c r="H4" s="1237"/>
      <c r="I4" s="586"/>
      <c r="J4" s="586"/>
      <c r="K4" s="586"/>
      <c r="L4" s="586"/>
      <c r="M4" s="586"/>
      <c r="N4" s="586"/>
      <c r="O4" s="586"/>
      <c r="P4" s="586"/>
      <c r="Q4" s="586"/>
    </row>
    <row r="5" spans="1:17">
      <c r="A5" s="587"/>
      <c r="B5" s="588" t="s">
        <v>130</v>
      </c>
      <c r="C5" s="588" t="s">
        <v>405</v>
      </c>
      <c r="D5" s="589" t="s">
        <v>60</v>
      </c>
      <c r="E5" s="588" t="s">
        <v>406</v>
      </c>
      <c r="F5" s="588" t="s">
        <v>407</v>
      </c>
      <c r="G5" s="588" t="s">
        <v>408</v>
      </c>
      <c r="H5" s="1237"/>
      <c r="I5" s="586"/>
      <c r="J5" s="586"/>
      <c r="K5" s="586"/>
      <c r="L5" s="586"/>
      <c r="M5" s="586"/>
      <c r="N5" s="586"/>
      <c r="O5" s="586"/>
      <c r="P5" s="586"/>
      <c r="Q5" s="586"/>
    </row>
    <row r="6" spans="1:17">
      <c r="A6" s="2"/>
      <c r="B6" s="2"/>
      <c r="C6" s="2"/>
      <c r="D6" s="2"/>
      <c r="E6" s="2"/>
      <c r="F6" s="2"/>
      <c r="G6" s="2"/>
      <c r="H6" s="1238"/>
    </row>
    <row r="7" spans="1:17">
      <c r="A7" s="2"/>
      <c r="B7" s="2"/>
      <c r="C7" s="86"/>
      <c r="D7" s="87"/>
      <c r="E7" s="2"/>
      <c r="F7" s="2"/>
      <c r="G7" s="2"/>
      <c r="H7" s="1238"/>
    </row>
    <row r="8" spans="1:17">
      <c r="A8" s="2"/>
      <c r="B8" s="2"/>
      <c r="C8" s="2"/>
      <c r="D8" s="87"/>
      <c r="E8" s="2"/>
      <c r="F8" s="2"/>
      <c r="G8" s="2"/>
      <c r="H8" s="1238"/>
    </row>
    <row r="9" spans="1:17">
      <c r="A9" s="2"/>
      <c r="B9" s="2"/>
      <c r="C9" s="2"/>
      <c r="D9" s="87"/>
      <c r="E9" s="2"/>
      <c r="F9" s="2"/>
      <c r="G9" s="2"/>
      <c r="H9" s="1238"/>
    </row>
    <row r="10" spans="1:17" ht="13.5" thickBot="1">
      <c r="A10" s="2"/>
      <c r="B10" s="2"/>
      <c r="C10" s="2"/>
      <c r="D10" s="87"/>
      <c r="E10" s="2"/>
      <c r="F10" s="2"/>
      <c r="G10" s="2"/>
      <c r="H10" s="1238"/>
    </row>
    <row r="11" spans="1:17" ht="34.15" customHeight="1" thickBot="1">
      <c r="A11" s="2"/>
      <c r="B11" s="1241" t="s">
        <v>417</v>
      </c>
      <c r="C11" s="1242"/>
      <c r="D11" s="1242"/>
      <c r="E11" s="1242"/>
      <c r="F11" s="1242"/>
      <c r="G11" s="1243"/>
      <c r="H11" s="1238"/>
    </row>
    <row r="12" spans="1:17">
      <c r="A12" s="2"/>
      <c r="B12" s="2"/>
      <c r="C12" s="2"/>
      <c r="D12" s="87"/>
      <c r="E12" s="2"/>
      <c r="F12" s="2"/>
      <c r="G12" s="2"/>
      <c r="H12" s="1238"/>
    </row>
    <row r="13" spans="1:17" ht="25.5">
      <c r="A13" s="2"/>
      <c r="B13" s="88">
        <v>40923</v>
      </c>
      <c r="C13" s="2" t="s">
        <v>409</v>
      </c>
      <c r="D13" s="87" t="s">
        <v>410</v>
      </c>
      <c r="E13" s="89">
        <v>70000</v>
      </c>
      <c r="F13" s="89"/>
      <c r="G13" s="89">
        <f>E13-F13</f>
        <v>70000</v>
      </c>
      <c r="H13" s="1238"/>
    </row>
    <row r="14" spans="1:17">
      <c r="A14" s="2"/>
      <c r="B14" s="88">
        <v>40923</v>
      </c>
      <c r="C14" s="2" t="s">
        <v>409</v>
      </c>
      <c r="D14" s="87" t="s">
        <v>576</v>
      </c>
      <c r="E14" s="89"/>
      <c r="F14" s="89">
        <v>-7000</v>
      </c>
      <c r="G14" s="89">
        <f t="shared" ref="G14:G19" si="0">G13+E14+F14</f>
        <v>63000</v>
      </c>
      <c r="H14" s="63"/>
    </row>
    <row r="15" spans="1:17">
      <c r="A15" s="2"/>
      <c r="B15" s="88">
        <v>40954</v>
      </c>
      <c r="C15" s="2" t="s">
        <v>411</v>
      </c>
      <c r="D15" s="87" t="s">
        <v>412</v>
      </c>
      <c r="E15" s="89"/>
      <c r="F15" s="89">
        <v>-500</v>
      </c>
      <c r="G15" s="89">
        <f t="shared" si="0"/>
        <v>62500</v>
      </c>
      <c r="H15" s="2"/>
    </row>
    <row r="16" spans="1:17">
      <c r="A16" s="2"/>
      <c r="B16" s="88">
        <v>40983</v>
      </c>
      <c r="C16" s="2" t="s">
        <v>411</v>
      </c>
      <c r="D16" s="87" t="s">
        <v>413</v>
      </c>
      <c r="E16" s="89"/>
      <c r="F16" s="89">
        <v>-500</v>
      </c>
      <c r="G16" s="89">
        <f t="shared" si="0"/>
        <v>62000</v>
      </c>
      <c r="H16" s="2"/>
    </row>
    <row r="17" spans="1:8">
      <c r="A17" s="2"/>
      <c r="B17" s="88">
        <v>41014</v>
      </c>
      <c r="C17" s="2" t="s">
        <v>411</v>
      </c>
      <c r="D17" s="87" t="s">
        <v>414</v>
      </c>
      <c r="E17" s="89"/>
      <c r="F17" s="89">
        <v>-500</v>
      </c>
      <c r="G17" s="89">
        <f t="shared" si="0"/>
        <v>61500</v>
      </c>
      <c r="H17" s="2"/>
    </row>
    <row r="18" spans="1:8" ht="25.5">
      <c r="A18" s="2"/>
      <c r="B18" s="88">
        <v>41090</v>
      </c>
      <c r="C18" s="2" t="s">
        <v>415</v>
      </c>
      <c r="D18" s="87" t="s">
        <v>416</v>
      </c>
      <c r="E18" s="89">
        <v>80000</v>
      </c>
      <c r="F18" s="89"/>
      <c r="G18" s="89">
        <f t="shared" si="0"/>
        <v>141500</v>
      </c>
      <c r="H18" s="2"/>
    </row>
    <row r="19" spans="1:8">
      <c r="A19" s="2"/>
      <c r="B19" s="88">
        <v>41090</v>
      </c>
      <c r="C19" s="2" t="s">
        <v>415</v>
      </c>
      <c r="D19" s="87" t="s">
        <v>576</v>
      </c>
      <c r="E19" s="2"/>
      <c r="F19" s="89">
        <v>-8000</v>
      </c>
      <c r="G19" s="89">
        <f t="shared" si="0"/>
        <v>133500</v>
      </c>
      <c r="H19" s="2"/>
    </row>
    <row r="20" spans="1:8">
      <c r="A20" s="2"/>
      <c r="B20" s="2"/>
      <c r="C20" s="2"/>
      <c r="D20" s="87"/>
      <c r="E20" s="2"/>
      <c r="F20" s="2"/>
      <c r="G20" s="2"/>
      <c r="H20" s="2"/>
    </row>
    <row r="21" spans="1:8">
      <c r="A21" s="2"/>
      <c r="B21" s="2"/>
      <c r="C21" s="2"/>
      <c r="D21" s="87"/>
      <c r="E21" s="2"/>
      <c r="F21" s="2"/>
      <c r="G21" s="2"/>
      <c r="H21" s="2"/>
    </row>
    <row r="22" spans="1:8">
      <c r="A22" s="2"/>
      <c r="B22" s="2"/>
      <c r="C22" s="2"/>
      <c r="D22" s="87"/>
      <c r="E22" s="2"/>
      <c r="F22" s="2"/>
      <c r="G22" s="2"/>
      <c r="H22" s="2"/>
    </row>
    <row r="23" spans="1:8">
      <c r="A23" s="2"/>
      <c r="B23" s="2"/>
      <c r="C23" s="2"/>
      <c r="D23" s="87"/>
      <c r="E23" s="2"/>
      <c r="F23" s="2"/>
      <c r="G23" s="2"/>
      <c r="H23" s="2"/>
    </row>
    <row r="24" spans="1:8">
      <c r="A24" s="2"/>
      <c r="B24" s="2"/>
      <c r="C24" s="2"/>
      <c r="D24" s="87"/>
      <c r="E24" s="2"/>
      <c r="F24" s="2"/>
      <c r="G24" s="2"/>
      <c r="H24" s="2"/>
    </row>
    <row r="25" spans="1:8">
      <c r="A25" s="2"/>
      <c r="B25" s="2"/>
      <c r="C25" s="2"/>
      <c r="D25" s="87"/>
      <c r="E25" s="2"/>
      <c r="F25" s="2"/>
      <c r="G25" s="2"/>
      <c r="H25" s="2"/>
    </row>
    <row r="26" spans="1:8">
      <c r="A26" s="2"/>
      <c r="B26" s="2"/>
      <c r="C26" s="2"/>
      <c r="D26" s="87"/>
      <c r="E26" s="2"/>
      <c r="F26" s="2"/>
      <c r="G26" s="2"/>
      <c r="H26" s="2"/>
    </row>
    <row r="27" spans="1:8">
      <c r="A27" s="2"/>
      <c r="B27" s="2"/>
      <c r="C27" s="2"/>
      <c r="D27" s="87"/>
      <c r="E27" s="2"/>
      <c r="F27" s="2"/>
      <c r="G27" s="2"/>
      <c r="H27" s="2"/>
    </row>
    <row r="28" spans="1:8">
      <c r="A28" s="2"/>
      <c r="B28" s="2"/>
      <c r="C28" s="2"/>
      <c r="D28" s="87"/>
      <c r="E28" s="2"/>
      <c r="F28" s="2"/>
      <c r="G28" s="2"/>
      <c r="H28" s="2"/>
    </row>
    <row r="29" spans="1:8">
      <c r="A29" s="2"/>
      <c r="B29" s="2"/>
      <c r="C29" s="2"/>
      <c r="D29" s="87"/>
      <c r="E29" s="2"/>
      <c r="F29" s="2"/>
      <c r="G29" s="2"/>
      <c r="H29" s="2"/>
    </row>
    <row r="30" spans="1:8">
      <c r="A30" s="2"/>
      <c r="B30" s="2"/>
      <c r="C30" s="2"/>
      <c r="D30" s="87"/>
      <c r="E30" s="2"/>
      <c r="F30" s="2"/>
      <c r="G30" s="2"/>
      <c r="H30" s="2"/>
    </row>
    <row r="31" spans="1:8">
      <c r="A31" s="2"/>
      <c r="B31" s="2"/>
      <c r="C31" s="2"/>
      <c r="D31" s="87"/>
      <c r="E31" s="2"/>
      <c r="F31" s="2"/>
      <c r="G31" s="2"/>
      <c r="H31" s="2"/>
    </row>
    <row r="32" spans="1:8">
      <c r="A32" s="2"/>
      <c r="B32" s="2"/>
      <c r="C32" s="2"/>
      <c r="D32" s="87"/>
      <c r="E32" s="2"/>
      <c r="F32" s="2"/>
      <c r="G32" s="2"/>
      <c r="H32" s="2"/>
    </row>
    <row r="33" spans="1:8">
      <c r="A33" s="2"/>
      <c r="B33" s="2"/>
      <c r="C33" s="2"/>
      <c r="D33" s="87"/>
      <c r="E33" s="2"/>
      <c r="F33" s="2"/>
      <c r="G33" s="2"/>
      <c r="H33" s="2"/>
    </row>
    <row r="34" spans="1:8">
      <c r="A34" s="2"/>
      <c r="B34" s="2"/>
      <c r="C34" s="2"/>
      <c r="D34" s="87"/>
      <c r="E34" s="2"/>
      <c r="F34" s="2"/>
      <c r="G34" s="2"/>
      <c r="H34" s="2"/>
    </row>
    <row r="35" spans="1:8">
      <c r="A35" s="2"/>
      <c r="B35" s="2"/>
      <c r="C35" s="2"/>
      <c r="D35" s="87"/>
      <c r="E35" s="2"/>
      <c r="F35" s="2"/>
      <c r="G35" s="2"/>
      <c r="H35" s="2"/>
    </row>
    <row r="36" spans="1:8">
      <c r="A36" s="2"/>
      <c r="B36" s="2"/>
      <c r="C36" s="2"/>
      <c r="D36" s="87"/>
      <c r="E36" s="2"/>
      <c r="F36" s="2"/>
      <c r="G36" s="2"/>
      <c r="H36" s="2"/>
    </row>
    <row r="37" spans="1:8">
      <c r="A37" s="2"/>
      <c r="B37" s="2"/>
      <c r="C37" s="2"/>
      <c r="D37" s="87"/>
      <c r="E37" s="2"/>
      <c r="F37" s="2"/>
      <c r="G37" s="2"/>
      <c r="H37" s="2"/>
    </row>
    <row r="38" spans="1:8">
      <c r="A38" s="2"/>
      <c r="B38" s="2"/>
      <c r="C38" s="2"/>
      <c r="D38" s="87"/>
      <c r="E38" s="2"/>
      <c r="F38" s="2"/>
      <c r="G38" s="2"/>
      <c r="H38" s="2"/>
    </row>
    <row r="39" spans="1:8">
      <c r="A39" s="2"/>
      <c r="B39" s="2"/>
      <c r="C39" s="2"/>
      <c r="D39" s="87"/>
      <c r="E39" s="2"/>
      <c r="F39" s="2"/>
      <c r="G39" s="2"/>
      <c r="H39" s="2"/>
    </row>
    <row r="40" spans="1:8">
      <c r="A40" s="2"/>
      <c r="B40" s="2"/>
      <c r="C40" s="2"/>
      <c r="D40" s="87"/>
      <c r="E40" s="2"/>
      <c r="F40" s="2"/>
      <c r="G40" s="2"/>
      <c r="H40" s="2"/>
    </row>
    <row r="41" spans="1:8">
      <c r="A41" s="2"/>
      <c r="B41" s="2"/>
      <c r="C41" s="2"/>
      <c r="D41" s="87"/>
      <c r="E41" s="2"/>
      <c r="F41" s="2"/>
      <c r="G41" s="2"/>
      <c r="H41" s="2"/>
    </row>
    <row r="42" spans="1:8">
      <c r="A42" s="2"/>
      <c r="B42" s="2"/>
      <c r="C42" s="2"/>
      <c r="D42" s="87"/>
      <c r="E42" s="2"/>
      <c r="F42" s="2"/>
      <c r="G42" s="2"/>
      <c r="H42" s="2"/>
    </row>
    <row r="43" spans="1:8">
      <c r="A43" s="2"/>
      <c r="B43" s="2"/>
      <c r="C43" s="2"/>
      <c r="D43" s="87"/>
      <c r="E43" s="2"/>
      <c r="F43" s="2"/>
      <c r="G43" s="2"/>
      <c r="H43" s="2"/>
    </row>
    <row r="44" spans="1:8">
      <c r="A44" s="2"/>
      <c r="B44" s="2"/>
      <c r="C44" s="2"/>
      <c r="D44" s="87"/>
      <c r="E44" s="2"/>
      <c r="F44" s="2"/>
      <c r="G44" s="2"/>
      <c r="H44" s="2"/>
    </row>
    <row r="45" spans="1:8">
      <c r="A45" s="2"/>
      <c r="B45" s="2"/>
      <c r="C45" s="2"/>
      <c r="D45" s="87"/>
      <c r="E45" s="2"/>
      <c r="F45" s="2"/>
      <c r="G45" s="2"/>
      <c r="H45" s="2"/>
    </row>
    <row r="46" spans="1:8">
      <c r="A46" s="2"/>
      <c r="B46" s="2"/>
      <c r="C46" s="2"/>
      <c r="D46" s="87"/>
      <c r="E46" s="2"/>
      <c r="F46" s="2"/>
      <c r="G46" s="2"/>
      <c r="H46" s="2"/>
    </row>
    <row r="47" spans="1:8">
      <c r="A47" s="2"/>
      <c r="B47" s="2"/>
      <c r="C47" s="2"/>
      <c r="D47" s="87"/>
      <c r="E47" s="2"/>
      <c r="F47" s="2"/>
      <c r="G47" s="2"/>
      <c r="H47" s="2"/>
    </row>
    <row r="48" spans="1:8">
      <c r="A48" s="2"/>
      <c r="B48" s="2"/>
      <c r="C48" s="2"/>
      <c r="D48" s="87"/>
      <c r="E48" s="2"/>
      <c r="F48" s="2"/>
      <c r="G48" s="2"/>
      <c r="H48" s="2"/>
    </row>
    <row r="49" spans="1:8">
      <c r="A49" s="2"/>
      <c r="B49" s="2"/>
      <c r="C49" s="2"/>
      <c r="D49" s="87"/>
      <c r="E49" s="2"/>
      <c r="F49" s="2"/>
      <c r="G49" s="2"/>
      <c r="H49" s="2"/>
    </row>
    <row r="50" spans="1:8">
      <c r="A50" s="17"/>
      <c r="B50" s="17"/>
      <c r="C50" s="17"/>
      <c r="D50" s="36"/>
      <c r="E50" s="17"/>
      <c r="F50" s="17"/>
      <c r="G50" s="17"/>
      <c r="H50" s="17"/>
    </row>
    <row r="51" spans="1:8">
      <c r="A51" s="17"/>
      <c r="B51" s="17"/>
      <c r="C51" s="17"/>
      <c r="D51" s="36"/>
      <c r="E51" s="17"/>
      <c r="F51" s="17"/>
      <c r="G51" s="17"/>
      <c r="H51" s="17"/>
    </row>
    <row r="52" spans="1:8">
      <c r="A52" s="17"/>
      <c r="B52" s="17"/>
      <c r="C52" s="17"/>
      <c r="D52" s="36"/>
      <c r="E52" s="17"/>
      <c r="F52" s="17"/>
      <c r="G52" s="17"/>
      <c r="H52" s="17"/>
    </row>
    <row r="53" spans="1:8">
      <c r="A53" s="17"/>
      <c r="B53" s="17"/>
      <c r="C53" s="17"/>
      <c r="D53" s="36"/>
      <c r="E53" s="17"/>
      <c r="F53" s="17"/>
      <c r="G53" s="17"/>
      <c r="H53" s="17"/>
    </row>
    <row r="54" spans="1:8">
      <c r="A54" s="17"/>
      <c r="B54" s="17"/>
      <c r="C54" s="17"/>
      <c r="D54" s="36"/>
      <c r="E54" s="17"/>
      <c r="F54" s="17"/>
      <c r="G54" s="17"/>
      <c r="H54" s="17"/>
    </row>
    <row r="55" spans="1:8">
      <c r="A55" s="17"/>
      <c r="B55" s="17"/>
      <c r="C55" s="17"/>
      <c r="D55" s="36"/>
      <c r="E55" s="17"/>
      <c r="F55" s="17"/>
      <c r="G55" s="17"/>
      <c r="H55" s="17"/>
    </row>
    <row r="56" spans="1:8">
      <c r="A56" s="17"/>
      <c r="B56" s="17"/>
      <c r="C56" s="17"/>
      <c r="D56" s="36"/>
      <c r="E56" s="17"/>
      <c r="F56" s="17"/>
      <c r="G56" s="17"/>
      <c r="H56" s="17"/>
    </row>
    <row r="57" spans="1:8">
      <c r="A57" s="17"/>
      <c r="B57" s="17"/>
      <c r="C57" s="17"/>
      <c r="D57" s="36"/>
      <c r="E57" s="17"/>
      <c r="F57" s="17"/>
      <c r="G57" s="17"/>
      <c r="H57" s="17"/>
    </row>
    <row r="58" spans="1:8">
      <c r="A58" s="17"/>
      <c r="B58" s="17"/>
      <c r="C58" s="17"/>
      <c r="D58" s="36"/>
      <c r="E58" s="17"/>
      <c r="F58" s="17"/>
      <c r="G58" s="17"/>
      <c r="H58" s="17"/>
    </row>
    <row r="59" spans="1:8">
      <c r="A59" s="17"/>
      <c r="B59" s="17"/>
      <c r="C59" s="17"/>
      <c r="D59" s="36"/>
      <c r="E59" s="17"/>
      <c r="F59" s="17"/>
      <c r="G59" s="17"/>
      <c r="H59" s="17"/>
    </row>
    <row r="60" spans="1:8">
      <c r="A60" s="17"/>
      <c r="B60" s="17"/>
      <c r="C60" s="17"/>
      <c r="D60" s="36"/>
      <c r="E60" s="17"/>
      <c r="F60" s="17"/>
      <c r="G60" s="17"/>
      <c r="H60" s="17"/>
    </row>
    <row r="61" spans="1:8">
      <c r="A61" s="17"/>
      <c r="B61" s="17"/>
      <c r="C61" s="17"/>
      <c r="D61" s="36"/>
      <c r="E61" s="17"/>
      <c r="F61" s="17"/>
      <c r="G61" s="17"/>
      <c r="H61" s="17"/>
    </row>
    <row r="62" spans="1:8">
      <c r="A62" s="17"/>
      <c r="B62" s="17"/>
      <c r="C62" s="17"/>
      <c r="D62" s="36"/>
      <c r="E62" s="17"/>
      <c r="F62" s="17"/>
      <c r="G62" s="17"/>
      <c r="H62" s="17"/>
    </row>
    <row r="63" spans="1:8">
      <c r="A63" s="17"/>
      <c r="B63" s="17"/>
      <c r="C63" s="17"/>
      <c r="D63" s="36"/>
      <c r="E63" s="17"/>
      <c r="F63" s="17"/>
      <c r="G63" s="17"/>
      <c r="H63" s="17"/>
    </row>
    <row r="64" spans="1:8">
      <c r="A64" s="17"/>
      <c r="B64" s="17"/>
      <c r="C64" s="17"/>
      <c r="D64" s="36"/>
      <c r="E64" s="17"/>
      <c r="F64" s="17"/>
      <c r="G64" s="17"/>
      <c r="H64" s="17"/>
    </row>
    <row r="65" spans="1:8">
      <c r="A65" s="17"/>
      <c r="B65" s="17"/>
      <c r="C65" s="17"/>
      <c r="D65" s="36"/>
      <c r="E65" s="17"/>
      <c r="F65" s="17"/>
      <c r="G65" s="17"/>
      <c r="H65" s="17"/>
    </row>
    <row r="66" spans="1:8">
      <c r="A66" s="17"/>
      <c r="B66" s="17"/>
      <c r="C66" s="17"/>
      <c r="D66" s="36"/>
      <c r="E66" s="17"/>
      <c r="F66" s="17"/>
      <c r="G66" s="17"/>
      <c r="H66" s="17"/>
    </row>
    <row r="67" spans="1:8">
      <c r="A67" s="17"/>
      <c r="B67" s="17"/>
      <c r="C67" s="17"/>
      <c r="D67" s="36"/>
      <c r="E67" s="17"/>
      <c r="F67" s="17"/>
      <c r="G67" s="17"/>
      <c r="H67" s="17"/>
    </row>
    <row r="68" spans="1:8">
      <c r="A68" s="17"/>
      <c r="B68" s="17"/>
      <c r="C68" s="17"/>
      <c r="D68" s="36"/>
      <c r="E68" s="17"/>
      <c r="F68" s="17"/>
      <c r="G68" s="17"/>
      <c r="H68" s="17"/>
    </row>
    <row r="69" spans="1:8">
      <c r="A69" s="17"/>
      <c r="B69" s="17"/>
      <c r="C69" s="17"/>
      <c r="D69" s="36"/>
      <c r="E69" s="17"/>
      <c r="F69" s="17"/>
      <c r="G69" s="17"/>
      <c r="H69" s="17"/>
    </row>
    <row r="70" spans="1:8">
      <c r="A70" s="17"/>
      <c r="B70" s="17"/>
      <c r="C70" s="17"/>
      <c r="D70" s="36"/>
      <c r="E70" s="17"/>
      <c r="F70" s="17"/>
      <c r="G70" s="17"/>
      <c r="H70" s="17"/>
    </row>
    <row r="71" spans="1:8">
      <c r="A71" s="17"/>
      <c r="B71" s="17"/>
      <c r="C71" s="17"/>
      <c r="D71" s="36"/>
      <c r="E71" s="17"/>
      <c r="F71" s="17"/>
      <c r="G71" s="17"/>
      <c r="H71" s="17"/>
    </row>
    <row r="72" spans="1:8">
      <c r="A72" s="17"/>
      <c r="B72" s="17"/>
      <c r="C72" s="17"/>
      <c r="D72" s="36"/>
      <c r="E72" s="17"/>
      <c r="F72" s="17"/>
      <c r="G72" s="17"/>
      <c r="H72" s="17"/>
    </row>
    <row r="73" spans="1:8">
      <c r="A73" s="17"/>
      <c r="B73" s="17"/>
      <c r="C73" s="17"/>
      <c r="D73" s="36"/>
      <c r="E73" s="17"/>
      <c r="F73" s="17"/>
      <c r="G73" s="17"/>
      <c r="H73" s="17"/>
    </row>
    <row r="74" spans="1:8">
      <c r="A74" s="17"/>
      <c r="B74" s="17"/>
      <c r="C74" s="17"/>
      <c r="D74" s="36"/>
      <c r="E74" s="17"/>
      <c r="F74" s="17"/>
      <c r="G74" s="17"/>
      <c r="H74" s="17"/>
    </row>
    <row r="75" spans="1:8">
      <c r="A75" s="17"/>
      <c r="B75" s="17"/>
      <c r="C75" s="17"/>
      <c r="D75" s="36"/>
      <c r="E75" s="17"/>
      <c r="F75" s="17"/>
      <c r="G75" s="17"/>
      <c r="H75" s="17"/>
    </row>
    <row r="76" spans="1:8">
      <c r="A76" s="17"/>
      <c r="B76" s="17"/>
      <c r="C76" s="17"/>
      <c r="D76" s="36"/>
      <c r="E76" s="17"/>
      <c r="F76" s="17"/>
      <c r="G76" s="17"/>
      <c r="H76" s="17"/>
    </row>
    <row r="77" spans="1:8">
      <c r="A77" s="17"/>
      <c r="B77" s="17"/>
      <c r="C77" s="17"/>
      <c r="D77" s="36"/>
      <c r="E77" s="17"/>
      <c r="F77" s="17"/>
      <c r="G77" s="17"/>
      <c r="H77" s="17"/>
    </row>
    <row r="78" spans="1:8">
      <c r="A78" s="17"/>
      <c r="B78" s="17"/>
      <c r="C78" s="17"/>
      <c r="D78" s="36"/>
      <c r="E78" s="17"/>
      <c r="F78" s="17"/>
      <c r="G78" s="17"/>
      <c r="H78" s="17"/>
    </row>
    <row r="79" spans="1:8">
      <c r="A79" s="17"/>
      <c r="B79" s="17"/>
      <c r="C79" s="17"/>
      <c r="D79" s="36"/>
      <c r="E79" s="17"/>
      <c r="F79" s="17"/>
      <c r="G79" s="17"/>
      <c r="H79" s="17"/>
    </row>
    <row r="80" spans="1:8">
      <c r="A80" s="17"/>
      <c r="B80" s="17"/>
      <c r="C80" s="17"/>
      <c r="D80" s="36"/>
      <c r="E80" s="17"/>
      <c r="F80" s="17"/>
      <c r="G80" s="17"/>
      <c r="H80" s="17"/>
    </row>
    <row r="81" spans="1:8">
      <c r="A81" s="17"/>
      <c r="B81" s="17"/>
      <c r="C81" s="17"/>
      <c r="D81" s="36"/>
      <c r="E81" s="17"/>
      <c r="F81" s="17"/>
      <c r="G81" s="17"/>
      <c r="H81" s="17"/>
    </row>
    <row r="82" spans="1:8">
      <c r="A82" s="17"/>
      <c r="B82" s="17"/>
      <c r="C82" s="17"/>
      <c r="D82" s="36"/>
      <c r="E82" s="17"/>
      <c r="F82" s="17"/>
      <c r="G82" s="17"/>
      <c r="H82" s="17"/>
    </row>
    <row r="83" spans="1:8">
      <c r="A83" s="17"/>
      <c r="B83" s="17"/>
      <c r="C83" s="17"/>
      <c r="D83" s="36"/>
      <c r="E83" s="17"/>
      <c r="F83" s="17"/>
      <c r="G83" s="17"/>
      <c r="H83" s="17"/>
    </row>
    <row r="84" spans="1:8">
      <c r="A84" s="17"/>
      <c r="B84" s="17"/>
      <c r="C84" s="17"/>
      <c r="D84" s="36"/>
      <c r="E84" s="17"/>
      <c r="F84" s="17"/>
      <c r="G84" s="17"/>
      <c r="H84" s="17"/>
    </row>
    <row r="85" spans="1:8">
      <c r="A85" s="17"/>
      <c r="B85" s="17"/>
      <c r="C85" s="17"/>
      <c r="D85" s="36"/>
      <c r="E85" s="17"/>
      <c r="F85" s="17"/>
      <c r="G85" s="17"/>
      <c r="H85" s="17"/>
    </row>
    <row r="86" spans="1:8">
      <c r="A86" s="17"/>
      <c r="B86" s="17"/>
      <c r="C86" s="17"/>
      <c r="D86" s="36"/>
      <c r="E86" s="17"/>
      <c r="F86" s="17"/>
      <c r="G86" s="17"/>
      <c r="H86" s="17"/>
    </row>
    <row r="87" spans="1:8">
      <c r="A87" s="17"/>
      <c r="B87" s="17"/>
      <c r="C87" s="17"/>
      <c r="D87" s="36"/>
      <c r="E87" s="17"/>
      <c r="F87" s="17"/>
      <c r="G87" s="17"/>
      <c r="H87" s="17"/>
    </row>
    <row r="88" spans="1:8">
      <c r="A88" s="17"/>
      <c r="B88" s="17"/>
      <c r="C88" s="17"/>
      <c r="D88" s="36"/>
      <c r="E88" s="17"/>
      <c r="F88" s="17"/>
      <c r="G88" s="17"/>
      <c r="H88" s="17"/>
    </row>
    <row r="89" spans="1:8">
      <c r="A89" s="17"/>
      <c r="B89" s="17"/>
      <c r="C89" s="17"/>
      <c r="D89" s="36"/>
      <c r="E89" s="17"/>
      <c r="F89" s="17"/>
      <c r="G89" s="17"/>
      <c r="H89" s="17"/>
    </row>
    <row r="90" spans="1:8">
      <c r="A90" s="17"/>
      <c r="B90" s="17"/>
      <c r="C90" s="17"/>
      <c r="D90" s="36"/>
      <c r="E90" s="17"/>
      <c r="F90" s="17"/>
      <c r="G90" s="17"/>
      <c r="H90" s="17"/>
    </row>
    <row r="91" spans="1:8">
      <c r="A91" s="17"/>
      <c r="B91" s="17"/>
      <c r="C91" s="17"/>
      <c r="D91" s="36"/>
      <c r="E91" s="17"/>
      <c r="F91" s="17"/>
      <c r="G91" s="17"/>
      <c r="H91" s="17"/>
    </row>
    <row r="92" spans="1:8">
      <c r="A92" s="17"/>
      <c r="B92" s="17"/>
      <c r="C92" s="17"/>
      <c r="D92" s="36"/>
      <c r="E92" s="17"/>
      <c r="F92" s="17"/>
      <c r="G92" s="17"/>
      <c r="H92" s="17"/>
    </row>
    <row r="93" spans="1:8">
      <c r="A93" s="17"/>
      <c r="B93" s="17"/>
      <c r="C93" s="17"/>
      <c r="D93" s="36"/>
      <c r="E93" s="17"/>
      <c r="F93" s="17"/>
      <c r="G93" s="17"/>
      <c r="H93" s="17"/>
    </row>
    <row r="94" spans="1:8">
      <c r="A94" s="17"/>
      <c r="B94" s="17"/>
      <c r="C94" s="17"/>
      <c r="D94" s="36"/>
      <c r="E94" s="17"/>
      <c r="F94" s="17"/>
      <c r="G94" s="17"/>
      <c r="H94" s="17"/>
    </row>
    <row r="95" spans="1:8">
      <c r="A95" s="17"/>
      <c r="B95" s="17"/>
      <c r="C95" s="17"/>
      <c r="D95" s="36"/>
      <c r="E95" s="17"/>
      <c r="F95" s="17"/>
      <c r="G95" s="17"/>
      <c r="H95" s="17"/>
    </row>
    <row r="96" spans="1:8">
      <c r="A96" s="17"/>
      <c r="B96" s="17"/>
      <c r="C96" s="17"/>
      <c r="D96" s="36"/>
      <c r="E96" s="17"/>
      <c r="F96" s="17"/>
      <c r="G96" s="17"/>
      <c r="H96" s="17"/>
    </row>
    <row r="97" spans="1:8">
      <c r="A97" s="17"/>
      <c r="B97" s="17"/>
      <c r="C97" s="17"/>
      <c r="D97" s="36"/>
      <c r="E97" s="17"/>
      <c r="F97" s="17"/>
      <c r="G97" s="17"/>
      <c r="H97" s="17"/>
    </row>
    <row r="98" spans="1:8">
      <c r="A98" s="17"/>
      <c r="B98" s="17"/>
      <c r="C98" s="17"/>
      <c r="D98" s="36"/>
      <c r="E98" s="17"/>
      <c r="F98" s="17"/>
      <c r="G98" s="17"/>
      <c r="H98" s="17"/>
    </row>
    <row r="99" spans="1:8">
      <c r="A99" s="17"/>
      <c r="B99" s="17"/>
      <c r="C99" s="17"/>
      <c r="D99" s="36"/>
      <c r="E99" s="17"/>
      <c r="F99" s="17"/>
      <c r="G99" s="17"/>
      <c r="H99" s="17"/>
    </row>
    <row r="100" spans="1:8">
      <c r="A100" s="17"/>
      <c r="B100" s="17"/>
      <c r="C100" s="17"/>
      <c r="D100" s="36"/>
      <c r="E100" s="17"/>
      <c r="F100" s="17"/>
      <c r="G100" s="17"/>
      <c r="H100" s="17"/>
    </row>
    <row r="101" spans="1:8">
      <c r="A101" s="17"/>
      <c r="B101" s="17"/>
      <c r="C101" s="17"/>
      <c r="D101" s="36"/>
      <c r="E101" s="17"/>
      <c r="F101" s="17"/>
      <c r="G101" s="17"/>
      <c r="H101" s="17"/>
    </row>
    <row r="102" spans="1:8">
      <c r="A102" s="17"/>
      <c r="B102" s="17"/>
      <c r="C102" s="17"/>
      <c r="D102" s="36"/>
      <c r="E102" s="17"/>
      <c r="F102" s="17"/>
      <c r="G102" s="17"/>
      <c r="H102" s="17"/>
    </row>
    <row r="103" spans="1:8">
      <c r="A103" s="17"/>
      <c r="B103" s="17"/>
      <c r="C103" s="17"/>
      <c r="D103" s="36"/>
      <c r="E103" s="17"/>
      <c r="F103" s="17"/>
      <c r="G103" s="17"/>
      <c r="H103" s="17"/>
    </row>
    <row r="104" spans="1:8">
      <c r="A104" s="17"/>
      <c r="B104" s="17"/>
      <c r="C104" s="17"/>
      <c r="D104" s="36"/>
      <c r="E104" s="17"/>
      <c r="F104" s="17"/>
      <c r="G104" s="17"/>
      <c r="H104" s="17"/>
    </row>
    <row r="105" spans="1:8">
      <c r="A105" s="17"/>
      <c r="B105" s="17"/>
      <c r="C105" s="17"/>
      <c r="D105" s="36"/>
      <c r="E105" s="17"/>
      <c r="F105" s="17"/>
      <c r="G105" s="17"/>
      <c r="H105" s="17"/>
    </row>
    <row r="106" spans="1:8">
      <c r="A106" s="17"/>
      <c r="B106" s="17"/>
      <c r="C106" s="17"/>
      <c r="D106" s="36"/>
      <c r="E106" s="17"/>
      <c r="F106" s="17"/>
      <c r="G106" s="17"/>
      <c r="H106" s="17"/>
    </row>
    <row r="107" spans="1:8">
      <c r="A107" s="17"/>
      <c r="B107" s="17"/>
      <c r="C107" s="17"/>
      <c r="D107" s="36"/>
      <c r="E107" s="17"/>
      <c r="F107" s="17"/>
      <c r="G107" s="17"/>
      <c r="H107" s="17"/>
    </row>
    <row r="108" spans="1:8">
      <c r="A108" s="17"/>
      <c r="B108" s="17"/>
      <c r="C108" s="17"/>
      <c r="D108" s="36"/>
      <c r="E108" s="17"/>
      <c r="F108" s="17"/>
      <c r="G108" s="17"/>
      <c r="H108" s="17"/>
    </row>
    <row r="109" spans="1:8">
      <c r="A109" s="17"/>
      <c r="B109" s="17"/>
      <c r="C109" s="17"/>
      <c r="D109" s="36"/>
      <c r="E109" s="17"/>
      <c r="F109" s="17"/>
      <c r="G109" s="17"/>
      <c r="H109" s="17"/>
    </row>
    <row r="110" spans="1:8">
      <c r="A110" s="17"/>
      <c r="B110" s="17"/>
      <c r="C110" s="17"/>
      <c r="D110" s="36"/>
      <c r="E110" s="17"/>
      <c r="F110" s="17"/>
      <c r="G110" s="17"/>
      <c r="H110" s="17"/>
    </row>
    <row r="111" spans="1:8">
      <c r="A111" s="17"/>
      <c r="B111" s="17"/>
      <c r="C111" s="17"/>
      <c r="D111" s="36"/>
      <c r="E111" s="17"/>
      <c r="F111" s="17"/>
      <c r="G111" s="17"/>
      <c r="H111" s="17"/>
    </row>
    <row r="112" spans="1:8">
      <c r="A112" s="17"/>
      <c r="B112" s="17"/>
      <c r="C112" s="17"/>
      <c r="D112" s="36"/>
      <c r="E112" s="17"/>
      <c r="F112" s="17"/>
      <c r="G112" s="17"/>
      <c r="H112" s="17"/>
    </row>
    <row r="113" spans="1:8">
      <c r="A113" s="17"/>
      <c r="B113" s="17"/>
      <c r="C113" s="17"/>
      <c r="D113" s="36"/>
      <c r="E113" s="17"/>
      <c r="F113" s="17"/>
      <c r="G113" s="17"/>
      <c r="H113" s="17"/>
    </row>
    <row r="114" spans="1:8">
      <c r="A114" s="17"/>
      <c r="B114" s="17"/>
      <c r="C114" s="17"/>
      <c r="D114" s="36"/>
      <c r="E114" s="17"/>
      <c r="F114" s="17"/>
      <c r="G114" s="17"/>
      <c r="H114" s="17"/>
    </row>
    <row r="115" spans="1:8">
      <c r="A115" s="17"/>
      <c r="B115" s="17"/>
      <c r="C115" s="17"/>
      <c r="D115" s="36"/>
      <c r="E115" s="17"/>
      <c r="F115" s="17"/>
      <c r="G115" s="17"/>
      <c r="H115" s="17"/>
    </row>
    <row r="116" spans="1:8">
      <c r="A116" s="17"/>
      <c r="B116" s="17"/>
      <c r="C116" s="17"/>
      <c r="D116" s="36"/>
      <c r="E116" s="17"/>
      <c r="F116" s="17"/>
      <c r="G116" s="17"/>
      <c r="H116" s="17"/>
    </row>
    <row r="117" spans="1:8">
      <c r="A117" s="17"/>
      <c r="B117" s="17"/>
      <c r="C117" s="17"/>
      <c r="D117" s="36"/>
      <c r="E117" s="17"/>
      <c r="F117" s="17"/>
      <c r="G117" s="17"/>
      <c r="H117" s="17"/>
    </row>
    <row r="118" spans="1:8">
      <c r="A118" s="17"/>
      <c r="B118" s="17"/>
      <c r="C118" s="17"/>
      <c r="D118" s="36"/>
      <c r="E118" s="17"/>
      <c r="F118" s="17"/>
      <c r="G118" s="17"/>
      <c r="H118" s="17"/>
    </row>
    <row r="119" spans="1:8">
      <c r="A119" s="17"/>
      <c r="B119" s="17"/>
      <c r="C119" s="17"/>
      <c r="D119" s="36"/>
      <c r="E119" s="17"/>
      <c r="F119" s="17"/>
      <c r="G119" s="17"/>
      <c r="H119" s="17"/>
    </row>
    <row r="120" spans="1:8">
      <c r="A120" s="17"/>
      <c r="B120" s="17"/>
      <c r="C120" s="17"/>
      <c r="D120" s="36"/>
      <c r="E120" s="17"/>
      <c r="F120" s="17"/>
      <c r="G120" s="17"/>
      <c r="H120" s="17"/>
    </row>
    <row r="121" spans="1:8">
      <c r="A121" s="17"/>
      <c r="B121" s="17"/>
      <c r="C121" s="17"/>
      <c r="D121" s="36"/>
      <c r="E121" s="17"/>
      <c r="F121" s="17"/>
      <c r="G121" s="17"/>
      <c r="H121" s="17"/>
    </row>
    <row r="122" spans="1:8">
      <c r="A122" s="17"/>
      <c r="B122" s="17"/>
      <c r="C122" s="17"/>
      <c r="D122" s="36"/>
      <c r="E122" s="17"/>
      <c r="F122" s="17"/>
      <c r="G122" s="17"/>
      <c r="H122" s="17"/>
    </row>
    <row r="123" spans="1:8">
      <c r="A123" s="17"/>
      <c r="B123" s="17"/>
      <c r="C123" s="17"/>
      <c r="D123" s="36"/>
      <c r="E123" s="17"/>
      <c r="F123" s="17"/>
      <c r="G123" s="17"/>
      <c r="H123" s="17"/>
    </row>
    <row r="124" spans="1:8">
      <c r="A124" s="17"/>
      <c r="B124" s="17"/>
      <c r="C124" s="17"/>
      <c r="D124" s="36"/>
      <c r="E124" s="17"/>
      <c r="F124" s="17"/>
      <c r="G124" s="17"/>
      <c r="H124" s="17"/>
    </row>
    <row r="125" spans="1:8">
      <c r="A125" s="17"/>
      <c r="B125" s="17"/>
      <c r="C125" s="17"/>
      <c r="D125" s="36"/>
      <c r="E125" s="17"/>
      <c r="F125" s="17"/>
      <c r="G125" s="17"/>
      <c r="H125" s="17"/>
    </row>
    <row r="126" spans="1:8">
      <c r="A126" s="17"/>
      <c r="B126" s="17"/>
      <c r="C126" s="17"/>
      <c r="D126" s="36"/>
      <c r="E126" s="17"/>
      <c r="F126" s="17"/>
      <c r="G126" s="17"/>
      <c r="H126" s="17"/>
    </row>
    <row r="127" spans="1:8">
      <c r="A127" s="17"/>
      <c r="B127" s="17"/>
      <c r="C127" s="17"/>
      <c r="D127" s="36"/>
      <c r="E127" s="17"/>
      <c r="F127" s="17"/>
      <c r="G127" s="17"/>
      <c r="H127" s="17"/>
    </row>
    <row r="128" spans="1:8">
      <c r="A128" s="17"/>
      <c r="B128" s="17"/>
      <c r="C128" s="17"/>
      <c r="D128" s="36"/>
      <c r="E128" s="17"/>
      <c r="F128" s="17"/>
      <c r="G128" s="17"/>
      <c r="H128" s="17"/>
    </row>
    <row r="129" spans="1:8">
      <c r="A129" s="17"/>
      <c r="B129" s="17"/>
      <c r="C129" s="17"/>
      <c r="D129" s="36"/>
      <c r="E129" s="17"/>
      <c r="F129" s="17"/>
      <c r="G129" s="17"/>
      <c r="H129" s="17"/>
    </row>
    <row r="130" spans="1:8">
      <c r="A130" s="17"/>
      <c r="B130" s="17"/>
      <c r="C130" s="17"/>
      <c r="D130" s="36"/>
      <c r="E130" s="17"/>
      <c r="F130" s="17"/>
      <c r="G130" s="17"/>
      <c r="H130" s="17"/>
    </row>
    <row r="131" spans="1:8">
      <c r="A131" s="17"/>
      <c r="B131" s="17"/>
      <c r="C131" s="17"/>
      <c r="D131" s="36"/>
      <c r="E131" s="17"/>
      <c r="F131" s="17"/>
      <c r="G131" s="17"/>
      <c r="H131" s="17"/>
    </row>
    <row r="132" spans="1:8">
      <c r="A132" s="17"/>
      <c r="B132" s="17"/>
      <c r="C132" s="17"/>
      <c r="D132" s="36"/>
      <c r="E132" s="17"/>
      <c r="F132" s="17"/>
      <c r="G132" s="17"/>
      <c r="H132" s="17"/>
    </row>
    <row r="133" spans="1:8">
      <c r="A133" s="17"/>
      <c r="B133" s="17"/>
      <c r="C133" s="17"/>
      <c r="D133" s="36"/>
      <c r="E133" s="17"/>
      <c r="F133" s="17"/>
      <c r="G133" s="17"/>
      <c r="H133" s="17"/>
    </row>
    <row r="134" spans="1:8">
      <c r="A134" s="17"/>
      <c r="B134" s="17"/>
      <c r="C134" s="17"/>
      <c r="D134" s="36"/>
      <c r="E134" s="17"/>
      <c r="F134" s="17"/>
      <c r="G134" s="17"/>
      <c r="H134" s="17"/>
    </row>
    <row r="135" spans="1:8">
      <c r="A135" s="17"/>
      <c r="B135" s="17"/>
      <c r="C135" s="17"/>
      <c r="D135" s="36"/>
      <c r="E135" s="17"/>
      <c r="F135" s="17"/>
      <c r="G135" s="17"/>
      <c r="H135" s="17"/>
    </row>
    <row r="136" spans="1:8">
      <c r="A136" s="17"/>
      <c r="B136" s="17"/>
      <c r="C136" s="17"/>
      <c r="D136" s="36"/>
      <c r="E136" s="17"/>
      <c r="F136" s="17"/>
      <c r="G136" s="17"/>
      <c r="H136" s="17"/>
    </row>
    <row r="137" spans="1:8">
      <c r="A137" s="17"/>
      <c r="B137" s="17"/>
      <c r="C137" s="17"/>
      <c r="D137" s="36"/>
      <c r="E137" s="17"/>
      <c r="F137" s="17"/>
      <c r="G137" s="17"/>
      <c r="H137" s="17"/>
    </row>
    <row r="138" spans="1:8">
      <c r="A138" s="17"/>
      <c r="B138" s="17"/>
      <c r="C138" s="17"/>
      <c r="D138" s="36"/>
      <c r="E138" s="17"/>
      <c r="F138" s="17"/>
      <c r="G138" s="17"/>
      <c r="H138" s="17"/>
    </row>
    <row r="139" spans="1:8">
      <c r="A139" s="17"/>
      <c r="B139" s="17"/>
      <c r="C139" s="17"/>
      <c r="D139" s="36"/>
      <c r="E139" s="17"/>
      <c r="F139" s="17"/>
      <c r="G139" s="17"/>
      <c r="H139" s="17"/>
    </row>
    <row r="140" spans="1:8">
      <c r="A140" s="17"/>
      <c r="B140" s="17"/>
      <c r="C140" s="17"/>
      <c r="D140" s="36"/>
      <c r="E140" s="17"/>
      <c r="F140" s="17"/>
      <c r="G140" s="17"/>
      <c r="H140" s="17"/>
    </row>
    <row r="141" spans="1:8">
      <c r="A141" s="17"/>
      <c r="B141" s="17"/>
      <c r="C141" s="17"/>
      <c r="D141" s="36"/>
      <c r="E141" s="17"/>
      <c r="F141" s="17"/>
      <c r="G141" s="17"/>
      <c r="H141" s="17"/>
    </row>
    <row r="142" spans="1:8">
      <c r="A142" s="17"/>
      <c r="B142" s="17"/>
      <c r="C142" s="17"/>
      <c r="D142" s="36"/>
      <c r="E142" s="17"/>
      <c r="F142" s="17"/>
      <c r="G142" s="17"/>
      <c r="H142" s="17"/>
    </row>
    <row r="143" spans="1:8">
      <c r="A143" s="17"/>
      <c r="B143" s="17"/>
      <c r="C143" s="17"/>
      <c r="D143" s="36"/>
      <c r="E143" s="17"/>
      <c r="F143" s="17"/>
      <c r="G143" s="17"/>
      <c r="H143" s="17"/>
    </row>
    <row r="144" spans="1:8">
      <c r="A144" s="17"/>
      <c r="B144" s="17"/>
      <c r="C144" s="17"/>
      <c r="D144" s="36"/>
      <c r="E144" s="17"/>
      <c r="F144" s="17"/>
      <c r="G144" s="17"/>
      <c r="H144" s="17"/>
    </row>
    <row r="145" spans="1:8">
      <c r="A145" s="17"/>
      <c r="B145" s="17"/>
      <c r="C145" s="17"/>
      <c r="D145" s="36"/>
      <c r="E145" s="17"/>
      <c r="F145" s="17"/>
      <c r="G145" s="17"/>
      <c r="H145" s="17"/>
    </row>
    <row r="146" spans="1:8">
      <c r="A146" s="17"/>
      <c r="B146" s="17"/>
      <c r="C146" s="17"/>
      <c r="D146" s="36"/>
      <c r="E146" s="17"/>
      <c r="F146" s="17"/>
      <c r="G146" s="17"/>
      <c r="H146" s="17"/>
    </row>
    <row r="147" spans="1:8">
      <c r="A147" s="17"/>
      <c r="B147" s="17"/>
      <c r="C147" s="17"/>
      <c r="D147" s="36"/>
      <c r="E147" s="17"/>
      <c r="F147" s="17"/>
      <c r="G147" s="17"/>
      <c r="H147" s="17"/>
    </row>
    <row r="148" spans="1:8">
      <c r="A148" s="17"/>
      <c r="B148" s="17"/>
      <c r="C148" s="17"/>
      <c r="D148" s="36"/>
      <c r="E148" s="17"/>
      <c r="F148" s="17"/>
      <c r="G148" s="17"/>
      <c r="H148" s="17"/>
    </row>
    <row r="149" spans="1:8">
      <c r="A149" s="17"/>
      <c r="B149" s="17"/>
      <c r="C149" s="17"/>
      <c r="D149" s="36"/>
      <c r="E149" s="17"/>
      <c r="F149" s="17"/>
      <c r="G149" s="17"/>
      <c r="H149" s="17"/>
    </row>
    <row r="150" spans="1:8">
      <c r="A150" s="17"/>
      <c r="B150" s="17"/>
      <c r="C150" s="17"/>
      <c r="D150" s="36"/>
      <c r="E150" s="17"/>
      <c r="F150" s="17"/>
      <c r="G150" s="17"/>
      <c r="H150" s="17"/>
    </row>
    <row r="151" spans="1:8">
      <c r="A151" s="17"/>
      <c r="B151" s="17"/>
      <c r="C151" s="17"/>
      <c r="D151" s="36"/>
      <c r="E151" s="17"/>
      <c r="F151" s="17"/>
      <c r="G151" s="17"/>
      <c r="H151" s="17"/>
    </row>
    <row r="152" spans="1:8">
      <c r="A152" s="17"/>
      <c r="B152" s="17"/>
      <c r="C152" s="17"/>
      <c r="D152" s="36"/>
      <c r="E152" s="17"/>
      <c r="F152" s="17"/>
      <c r="G152" s="17"/>
      <c r="H152" s="17"/>
    </row>
    <row r="153" spans="1:8">
      <c r="A153" s="17"/>
      <c r="B153" s="17"/>
      <c r="C153" s="17"/>
      <c r="D153" s="36"/>
      <c r="E153" s="17"/>
      <c r="F153" s="17"/>
      <c r="G153" s="17"/>
      <c r="H153" s="17"/>
    </row>
    <row r="154" spans="1:8">
      <c r="A154" s="17"/>
      <c r="B154" s="17"/>
      <c r="C154" s="17"/>
      <c r="D154" s="36"/>
      <c r="E154" s="17"/>
      <c r="F154" s="17"/>
      <c r="G154" s="17"/>
      <c r="H154" s="17"/>
    </row>
    <row r="155" spans="1:8">
      <c r="A155" s="17"/>
      <c r="B155" s="17"/>
      <c r="C155" s="17"/>
      <c r="D155" s="36"/>
      <c r="E155" s="17"/>
      <c r="F155" s="17"/>
      <c r="G155" s="17"/>
      <c r="H155" s="17"/>
    </row>
    <row r="156" spans="1:8">
      <c r="A156" s="17"/>
      <c r="B156" s="17"/>
      <c r="C156" s="17"/>
      <c r="D156" s="36"/>
      <c r="E156" s="17"/>
      <c r="F156" s="17"/>
      <c r="G156" s="17"/>
      <c r="H156" s="17"/>
    </row>
    <row r="157" spans="1:8">
      <c r="A157" s="17"/>
      <c r="B157" s="17"/>
      <c r="C157" s="17"/>
      <c r="D157" s="36"/>
      <c r="E157" s="17"/>
      <c r="F157" s="17"/>
      <c r="G157" s="17"/>
      <c r="H157" s="17"/>
    </row>
    <row r="158" spans="1:8">
      <c r="A158" s="17"/>
      <c r="B158" s="17"/>
      <c r="C158" s="17"/>
      <c r="D158" s="36"/>
      <c r="E158" s="17"/>
      <c r="F158" s="17"/>
      <c r="G158" s="17"/>
      <c r="H158" s="17"/>
    </row>
    <row r="159" spans="1:8">
      <c r="A159" s="17"/>
      <c r="B159" s="17"/>
      <c r="C159" s="17"/>
      <c r="D159" s="36"/>
      <c r="E159" s="17"/>
      <c r="F159" s="17"/>
      <c r="G159" s="17"/>
      <c r="H159" s="17"/>
    </row>
    <row r="160" spans="1:8">
      <c r="A160" s="17"/>
      <c r="B160" s="17"/>
      <c r="C160" s="17"/>
      <c r="D160" s="36"/>
      <c r="E160" s="17"/>
      <c r="F160" s="17"/>
      <c r="G160" s="17"/>
      <c r="H160" s="17"/>
    </row>
    <row r="161" spans="1:8">
      <c r="A161" s="17"/>
      <c r="B161" s="17"/>
      <c r="C161" s="17"/>
      <c r="D161" s="36"/>
      <c r="E161" s="17"/>
      <c r="F161" s="17"/>
      <c r="G161" s="17"/>
      <c r="H161" s="17"/>
    </row>
    <row r="162" spans="1:8">
      <c r="A162" s="17"/>
      <c r="B162" s="17"/>
      <c r="C162" s="17"/>
      <c r="D162" s="36"/>
      <c r="E162" s="17"/>
      <c r="F162" s="17"/>
      <c r="G162" s="17"/>
      <c r="H162" s="17"/>
    </row>
    <row r="163" spans="1:8">
      <c r="A163" s="17"/>
      <c r="B163" s="17"/>
      <c r="C163" s="17"/>
      <c r="D163" s="36"/>
      <c r="E163" s="17"/>
      <c r="F163" s="17"/>
      <c r="G163" s="17"/>
      <c r="H163" s="17"/>
    </row>
    <row r="164" spans="1:8">
      <c r="A164" s="17"/>
      <c r="B164" s="17"/>
      <c r="C164" s="17"/>
      <c r="D164" s="36"/>
      <c r="E164" s="17"/>
      <c r="F164" s="17"/>
      <c r="G164" s="17"/>
      <c r="H164" s="17"/>
    </row>
    <row r="165" spans="1:8">
      <c r="A165" s="17"/>
      <c r="B165" s="17"/>
      <c r="C165" s="17"/>
      <c r="D165" s="36"/>
      <c r="E165" s="17"/>
      <c r="F165" s="17"/>
      <c r="G165" s="17"/>
      <c r="H165" s="17"/>
    </row>
    <row r="166" spans="1:8">
      <c r="A166" s="17"/>
      <c r="B166" s="17"/>
      <c r="C166" s="17"/>
      <c r="D166" s="36"/>
      <c r="E166" s="17"/>
      <c r="F166" s="17"/>
      <c r="G166" s="17"/>
      <c r="H166" s="17"/>
    </row>
    <row r="167" spans="1:8">
      <c r="A167" s="17"/>
      <c r="B167" s="17"/>
      <c r="C167" s="17"/>
      <c r="D167" s="36"/>
      <c r="E167" s="17"/>
      <c r="F167" s="17"/>
      <c r="G167" s="17"/>
      <c r="H167" s="17"/>
    </row>
    <row r="168" spans="1:8">
      <c r="A168" s="17"/>
      <c r="B168" s="17"/>
      <c r="C168" s="17"/>
      <c r="D168" s="36"/>
      <c r="E168" s="17"/>
      <c r="F168" s="17"/>
      <c r="G168" s="17"/>
      <c r="H168" s="17"/>
    </row>
    <row r="169" spans="1:8">
      <c r="A169" s="17"/>
      <c r="B169" s="17"/>
      <c r="C169" s="17"/>
      <c r="D169" s="36"/>
      <c r="E169" s="17"/>
      <c r="F169" s="17"/>
      <c r="G169" s="17"/>
      <c r="H169" s="17"/>
    </row>
    <row r="170" spans="1:8">
      <c r="A170" s="17"/>
      <c r="B170" s="17"/>
      <c r="C170" s="17"/>
      <c r="D170" s="36"/>
      <c r="E170" s="17"/>
      <c r="F170" s="17"/>
      <c r="G170" s="17"/>
      <c r="H170" s="17"/>
    </row>
    <row r="171" spans="1:8">
      <c r="A171" s="17"/>
      <c r="B171" s="17"/>
      <c r="C171" s="17"/>
      <c r="D171" s="36"/>
      <c r="E171" s="17"/>
      <c r="F171" s="17"/>
      <c r="G171" s="17"/>
      <c r="H171" s="17"/>
    </row>
    <row r="172" spans="1:8">
      <c r="A172" s="17"/>
      <c r="B172" s="17"/>
      <c r="C172" s="17"/>
      <c r="D172" s="36"/>
      <c r="E172" s="17"/>
      <c r="F172" s="17"/>
      <c r="G172" s="17"/>
      <c r="H172" s="17"/>
    </row>
    <row r="173" spans="1:8">
      <c r="A173" s="17"/>
      <c r="B173" s="17"/>
      <c r="C173" s="17"/>
      <c r="D173" s="36"/>
      <c r="E173" s="17"/>
      <c r="F173" s="17"/>
      <c r="G173" s="17"/>
      <c r="H173" s="17"/>
    </row>
    <row r="174" spans="1:8">
      <c r="A174" s="17"/>
      <c r="B174" s="17"/>
      <c r="C174" s="17"/>
      <c r="D174" s="36"/>
      <c r="E174" s="17"/>
      <c r="F174" s="17"/>
      <c r="G174" s="17"/>
      <c r="H174" s="17"/>
    </row>
    <row r="175" spans="1:8">
      <c r="A175" s="17"/>
      <c r="B175" s="17"/>
      <c r="C175" s="17"/>
      <c r="D175" s="36"/>
      <c r="E175" s="17"/>
      <c r="F175" s="17"/>
      <c r="G175" s="17"/>
      <c r="H175" s="17"/>
    </row>
    <row r="176" spans="1:8">
      <c r="A176" s="17"/>
      <c r="B176" s="17"/>
      <c r="C176" s="17"/>
      <c r="D176" s="36"/>
      <c r="E176" s="17"/>
      <c r="F176" s="17"/>
      <c r="G176" s="17"/>
      <c r="H176" s="17"/>
    </row>
    <row r="177" spans="1:8">
      <c r="A177" s="17"/>
      <c r="B177" s="17"/>
      <c r="C177" s="17"/>
      <c r="D177" s="36"/>
      <c r="E177" s="17"/>
      <c r="F177" s="17"/>
      <c r="G177" s="17"/>
      <c r="H177" s="17"/>
    </row>
    <row r="178" spans="1:8">
      <c r="A178" s="17"/>
      <c r="B178" s="17"/>
      <c r="C178" s="17"/>
      <c r="D178" s="36"/>
      <c r="E178" s="17"/>
      <c r="F178" s="17"/>
      <c r="G178" s="17"/>
      <c r="H178" s="17"/>
    </row>
    <row r="179" spans="1:8">
      <c r="A179" s="17"/>
      <c r="B179" s="17"/>
      <c r="C179" s="17"/>
      <c r="D179" s="36"/>
      <c r="E179" s="17"/>
      <c r="F179" s="17"/>
      <c r="G179" s="17"/>
      <c r="H179" s="17"/>
    </row>
    <row r="180" spans="1:8">
      <c r="A180" s="17"/>
      <c r="B180" s="17"/>
      <c r="C180" s="17"/>
      <c r="D180" s="36"/>
      <c r="E180" s="17"/>
      <c r="F180" s="17"/>
      <c r="G180" s="17"/>
      <c r="H180" s="17"/>
    </row>
    <row r="181" spans="1:8">
      <c r="A181" s="17"/>
      <c r="B181" s="17"/>
      <c r="C181" s="17"/>
      <c r="D181" s="36"/>
      <c r="E181" s="17"/>
      <c r="F181" s="17"/>
      <c r="G181" s="17"/>
      <c r="H181" s="17"/>
    </row>
    <row r="182" spans="1:8">
      <c r="A182" s="17"/>
      <c r="B182" s="17"/>
      <c r="C182" s="17"/>
      <c r="D182" s="36"/>
      <c r="E182" s="17"/>
      <c r="F182" s="17"/>
      <c r="G182" s="17"/>
      <c r="H182" s="17"/>
    </row>
    <row r="183" spans="1:8">
      <c r="A183" s="17"/>
      <c r="B183" s="17"/>
      <c r="C183" s="17"/>
      <c r="D183" s="36"/>
      <c r="E183" s="17"/>
      <c r="F183" s="17"/>
      <c r="G183" s="17"/>
      <c r="H183" s="17"/>
    </row>
    <row r="184" spans="1:8">
      <c r="A184" s="17"/>
      <c r="B184" s="17"/>
      <c r="C184" s="17"/>
      <c r="D184" s="36"/>
      <c r="E184" s="17"/>
      <c r="F184" s="17"/>
      <c r="G184" s="17"/>
      <c r="H184" s="17"/>
    </row>
    <row r="185" spans="1:8">
      <c r="A185" s="17"/>
      <c r="B185" s="17"/>
      <c r="C185" s="17"/>
      <c r="D185" s="36"/>
      <c r="E185" s="17"/>
      <c r="F185" s="17"/>
      <c r="G185" s="17"/>
      <c r="H185" s="17"/>
    </row>
    <row r="186" spans="1:8">
      <c r="A186" s="17"/>
      <c r="B186" s="17"/>
      <c r="C186" s="17"/>
      <c r="D186" s="36"/>
      <c r="E186" s="17"/>
      <c r="F186" s="17"/>
      <c r="G186" s="17"/>
      <c r="H186" s="17"/>
    </row>
    <row r="187" spans="1:8">
      <c r="A187" s="17"/>
      <c r="B187" s="17"/>
      <c r="C187" s="17"/>
      <c r="D187" s="36"/>
      <c r="E187" s="17"/>
      <c r="F187" s="17"/>
      <c r="G187" s="17"/>
      <c r="H187" s="17"/>
    </row>
    <row r="188" spans="1:8">
      <c r="A188" s="17"/>
      <c r="B188" s="17"/>
      <c r="C188" s="17"/>
      <c r="D188" s="36"/>
      <c r="E188" s="17"/>
      <c r="F188" s="17"/>
      <c r="G188" s="17"/>
      <c r="H188" s="17"/>
    </row>
    <row r="189" spans="1:8">
      <c r="A189" s="17"/>
      <c r="B189" s="17"/>
      <c r="C189" s="17"/>
      <c r="D189" s="36"/>
      <c r="E189" s="17"/>
      <c r="F189" s="17"/>
      <c r="G189" s="17"/>
      <c r="H189" s="17"/>
    </row>
    <row r="190" spans="1:8">
      <c r="A190" s="17"/>
      <c r="B190" s="17"/>
      <c r="C190" s="17"/>
      <c r="D190" s="36"/>
      <c r="E190" s="17"/>
      <c r="F190" s="17"/>
      <c r="G190" s="17"/>
      <c r="H190" s="17"/>
    </row>
    <row r="191" spans="1:8">
      <c r="A191" s="17"/>
      <c r="B191" s="17"/>
      <c r="C191" s="17"/>
      <c r="D191" s="36"/>
      <c r="E191" s="17"/>
      <c r="F191" s="17"/>
      <c r="G191" s="17"/>
      <c r="H191" s="17"/>
    </row>
    <row r="192" spans="1:8">
      <c r="A192" s="17"/>
      <c r="B192" s="17"/>
      <c r="C192" s="17"/>
      <c r="D192" s="36"/>
      <c r="E192" s="17"/>
      <c r="F192" s="17"/>
      <c r="G192" s="17"/>
      <c r="H192" s="17"/>
    </row>
    <row r="193" spans="1:8">
      <c r="A193" s="17"/>
      <c r="B193" s="17"/>
      <c r="C193" s="17"/>
      <c r="D193" s="36"/>
      <c r="E193" s="17"/>
      <c r="F193" s="17"/>
      <c r="G193" s="17"/>
      <c r="H193" s="17"/>
    </row>
    <row r="194" spans="1:8">
      <c r="A194" s="17"/>
      <c r="B194" s="17"/>
      <c r="C194" s="17"/>
      <c r="D194" s="36"/>
      <c r="E194" s="17"/>
      <c r="F194" s="17"/>
      <c r="G194" s="17"/>
      <c r="H194" s="17"/>
    </row>
    <row r="195" spans="1:8">
      <c r="A195" s="17"/>
      <c r="B195" s="17"/>
      <c r="C195" s="17"/>
      <c r="D195" s="36"/>
      <c r="E195" s="17"/>
      <c r="F195" s="17"/>
      <c r="G195" s="17"/>
      <c r="H195" s="17"/>
    </row>
    <row r="196" spans="1:8">
      <c r="A196" s="17"/>
      <c r="B196" s="17"/>
      <c r="C196" s="17"/>
      <c r="D196" s="36"/>
      <c r="E196" s="17"/>
      <c r="F196" s="17"/>
      <c r="G196" s="17"/>
      <c r="H196" s="17"/>
    </row>
    <row r="197" spans="1:8">
      <c r="A197" s="17"/>
      <c r="B197" s="17"/>
      <c r="C197" s="17"/>
      <c r="D197" s="36"/>
      <c r="E197" s="17"/>
      <c r="F197" s="17"/>
      <c r="G197" s="17"/>
      <c r="H197" s="17"/>
    </row>
    <row r="198" spans="1:8">
      <c r="A198" s="17"/>
      <c r="B198" s="17"/>
      <c r="C198" s="17"/>
      <c r="D198" s="36"/>
      <c r="E198" s="17"/>
      <c r="F198" s="17"/>
      <c r="G198" s="17"/>
      <c r="H198" s="17"/>
    </row>
    <row r="199" spans="1:8">
      <c r="A199" s="17"/>
      <c r="B199" s="17"/>
      <c r="C199" s="17"/>
      <c r="D199" s="36"/>
      <c r="E199" s="17"/>
      <c r="F199" s="17"/>
      <c r="G199" s="17"/>
      <c r="H199" s="17"/>
    </row>
    <row r="200" spans="1:8">
      <c r="A200" s="17"/>
      <c r="B200" s="17"/>
      <c r="C200" s="17"/>
      <c r="D200" s="36"/>
      <c r="E200" s="17"/>
      <c r="F200" s="17"/>
      <c r="G200" s="17"/>
      <c r="H200" s="17"/>
    </row>
    <row r="201" spans="1:8">
      <c r="A201" s="17"/>
      <c r="B201" s="17"/>
      <c r="C201" s="17"/>
      <c r="D201" s="36"/>
      <c r="E201" s="17"/>
      <c r="F201" s="17"/>
      <c r="G201" s="17"/>
      <c r="H201" s="17"/>
    </row>
    <row r="202" spans="1:8">
      <c r="A202" s="17"/>
      <c r="B202" s="17"/>
      <c r="C202" s="17"/>
      <c r="D202" s="36"/>
      <c r="E202" s="17"/>
      <c r="F202" s="17"/>
      <c r="G202" s="17"/>
      <c r="H202" s="17"/>
    </row>
    <row r="203" spans="1:8">
      <c r="A203" s="17"/>
      <c r="B203" s="17"/>
      <c r="C203" s="17"/>
      <c r="D203" s="36"/>
      <c r="E203" s="17"/>
      <c r="F203" s="17"/>
      <c r="G203" s="17"/>
      <c r="H203" s="17"/>
    </row>
    <row r="204" spans="1:8">
      <c r="A204" s="17"/>
      <c r="B204" s="17"/>
      <c r="C204" s="17"/>
      <c r="D204" s="36"/>
      <c r="E204" s="17"/>
      <c r="F204" s="17"/>
      <c r="G204" s="17"/>
      <c r="H204" s="17"/>
    </row>
    <row r="205" spans="1:8">
      <c r="A205" s="17"/>
      <c r="B205" s="17"/>
      <c r="C205" s="17"/>
      <c r="D205" s="36"/>
      <c r="E205" s="17"/>
      <c r="F205" s="17"/>
      <c r="G205" s="17"/>
      <c r="H205" s="17"/>
    </row>
    <row r="206" spans="1:8">
      <c r="A206" s="17"/>
      <c r="B206" s="17"/>
      <c r="C206" s="17"/>
      <c r="D206" s="36"/>
      <c r="E206" s="17"/>
      <c r="F206" s="17"/>
      <c r="G206" s="17"/>
      <c r="H206" s="17"/>
    </row>
    <row r="207" spans="1:8">
      <c r="A207" s="17"/>
      <c r="B207" s="17"/>
      <c r="C207" s="17"/>
      <c r="D207" s="36"/>
      <c r="E207" s="17"/>
      <c r="F207" s="17"/>
      <c r="G207" s="17"/>
      <c r="H207" s="17"/>
    </row>
    <row r="208" spans="1:8">
      <c r="A208" s="17"/>
      <c r="B208" s="17"/>
      <c r="C208" s="17"/>
      <c r="D208" s="36"/>
      <c r="E208" s="17"/>
      <c r="F208" s="17"/>
      <c r="G208" s="17"/>
      <c r="H208" s="17"/>
    </row>
    <row r="209" spans="1:8">
      <c r="A209" s="17"/>
      <c r="B209" s="17"/>
      <c r="C209" s="17"/>
      <c r="D209" s="36"/>
      <c r="E209" s="17"/>
      <c r="F209" s="17"/>
      <c r="G209" s="17"/>
      <c r="H209" s="17"/>
    </row>
    <row r="210" spans="1:8">
      <c r="A210" s="17"/>
      <c r="B210" s="17"/>
      <c r="C210" s="17"/>
      <c r="D210" s="36"/>
      <c r="E210" s="17"/>
      <c r="F210" s="17"/>
      <c r="G210" s="17"/>
      <c r="H210" s="17"/>
    </row>
    <row r="211" spans="1:8">
      <c r="A211" s="17"/>
      <c r="B211" s="17"/>
      <c r="C211" s="17"/>
      <c r="D211" s="36"/>
      <c r="E211" s="17"/>
      <c r="F211" s="17"/>
      <c r="G211" s="17"/>
      <c r="H211" s="17"/>
    </row>
    <row r="212" spans="1:8">
      <c r="A212" s="17"/>
      <c r="B212" s="17"/>
      <c r="C212" s="17"/>
      <c r="D212" s="36"/>
      <c r="E212" s="17"/>
      <c r="F212" s="17"/>
      <c r="G212" s="17"/>
      <c r="H212" s="17"/>
    </row>
    <row r="213" spans="1:8">
      <c r="A213" s="17"/>
      <c r="B213" s="17"/>
      <c r="C213" s="17"/>
      <c r="D213" s="36"/>
      <c r="E213" s="17"/>
      <c r="F213" s="17"/>
      <c r="G213" s="17"/>
      <c r="H213" s="17"/>
    </row>
    <row r="214" spans="1:8">
      <c r="A214" s="17"/>
      <c r="B214" s="17"/>
      <c r="C214" s="17"/>
      <c r="D214" s="36"/>
      <c r="E214" s="17"/>
      <c r="F214" s="17"/>
      <c r="G214" s="17"/>
      <c r="H214" s="17"/>
    </row>
    <row r="215" spans="1:8">
      <c r="A215" s="17"/>
      <c r="B215" s="17"/>
      <c r="C215" s="17"/>
      <c r="D215" s="36"/>
      <c r="E215" s="17"/>
      <c r="F215" s="17"/>
      <c r="G215" s="17"/>
      <c r="H215" s="17"/>
    </row>
    <row r="216" spans="1:8">
      <c r="A216" s="17"/>
      <c r="B216" s="17"/>
      <c r="C216" s="17"/>
      <c r="D216" s="36"/>
      <c r="E216" s="17"/>
      <c r="F216" s="17"/>
      <c r="G216" s="17"/>
      <c r="H216" s="17"/>
    </row>
    <row r="217" spans="1:8">
      <c r="A217" s="17"/>
      <c r="B217" s="17"/>
      <c r="C217" s="17"/>
      <c r="D217" s="36"/>
      <c r="E217" s="17"/>
      <c r="F217" s="17"/>
      <c r="G217" s="17"/>
      <c r="H217" s="17"/>
    </row>
    <row r="218" spans="1:8">
      <c r="A218" s="17"/>
      <c r="B218" s="17"/>
      <c r="C218" s="17"/>
      <c r="D218" s="36"/>
      <c r="E218" s="17"/>
      <c r="F218" s="17"/>
      <c r="G218" s="17"/>
      <c r="H218" s="17"/>
    </row>
    <row r="219" spans="1:8">
      <c r="A219" s="17"/>
      <c r="B219" s="17"/>
      <c r="C219" s="17"/>
      <c r="D219" s="36"/>
      <c r="E219" s="17"/>
      <c r="F219" s="17"/>
      <c r="G219" s="17"/>
      <c r="H219" s="17"/>
    </row>
    <row r="220" spans="1:8">
      <c r="A220" s="17"/>
      <c r="B220" s="17"/>
      <c r="C220" s="17"/>
      <c r="D220" s="36"/>
      <c r="E220" s="17"/>
      <c r="F220" s="17"/>
      <c r="G220" s="17"/>
      <c r="H220" s="17"/>
    </row>
    <row r="221" spans="1:8">
      <c r="A221" s="17"/>
      <c r="B221" s="17"/>
      <c r="C221" s="17"/>
      <c r="D221" s="36"/>
      <c r="E221" s="17"/>
      <c r="F221" s="17"/>
      <c r="G221" s="17"/>
      <c r="H221" s="17"/>
    </row>
    <row r="222" spans="1:8">
      <c r="A222" s="17"/>
      <c r="B222" s="17"/>
      <c r="C222" s="17"/>
      <c r="D222" s="36"/>
      <c r="E222" s="17"/>
      <c r="F222" s="17"/>
      <c r="G222" s="17"/>
      <c r="H222" s="17"/>
    </row>
    <row r="223" spans="1:8">
      <c r="A223" s="17"/>
      <c r="B223" s="17"/>
      <c r="C223" s="17"/>
      <c r="D223" s="36"/>
      <c r="E223" s="17"/>
      <c r="F223" s="17"/>
      <c r="G223" s="17"/>
      <c r="H223" s="17"/>
    </row>
    <row r="224" spans="1:8">
      <c r="A224" s="17"/>
      <c r="B224" s="17"/>
      <c r="C224" s="17"/>
      <c r="D224" s="36"/>
      <c r="E224" s="17"/>
      <c r="F224" s="17"/>
      <c r="G224" s="17"/>
      <c r="H224" s="17"/>
    </row>
    <row r="225" spans="1:8">
      <c r="A225" s="17"/>
      <c r="B225" s="17"/>
      <c r="C225" s="17"/>
      <c r="D225" s="36"/>
      <c r="E225" s="17"/>
      <c r="F225" s="17"/>
      <c r="G225" s="17"/>
      <c r="H225" s="17"/>
    </row>
    <row r="226" spans="1:8">
      <c r="A226" s="17"/>
      <c r="B226" s="17"/>
      <c r="C226" s="17"/>
      <c r="D226" s="36"/>
      <c r="E226" s="17"/>
      <c r="F226" s="17"/>
      <c r="G226" s="17"/>
      <c r="H226" s="17"/>
    </row>
    <row r="227" spans="1:8">
      <c r="A227" s="17"/>
      <c r="B227" s="17"/>
      <c r="C227" s="17"/>
      <c r="D227" s="36"/>
      <c r="E227" s="17"/>
      <c r="F227" s="17"/>
      <c r="G227" s="17"/>
      <c r="H227" s="17"/>
    </row>
    <row r="228" spans="1:8">
      <c r="A228" s="17"/>
      <c r="B228" s="17"/>
      <c r="C228" s="17"/>
      <c r="D228" s="36"/>
      <c r="E228" s="17"/>
      <c r="F228" s="17"/>
      <c r="G228" s="17"/>
      <c r="H228" s="17"/>
    </row>
    <row r="229" spans="1:8">
      <c r="A229" s="17"/>
      <c r="B229" s="17"/>
      <c r="C229" s="17"/>
      <c r="D229" s="36"/>
      <c r="E229" s="17"/>
      <c r="F229" s="17"/>
      <c r="G229" s="17"/>
      <c r="H229" s="17"/>
    </row>
    <row r="230" spans="1:8">
      <c r="A230" s="17"/>
      <c r="B230" s="17"/>
      <c r="C230" s="17"/>
      <c r="D230" s="36"/>
      <c r="E230" s="17"/>
      <c r="F230" s="17"/>
      <c r="G230" s="17"/>
      <c r="H230" s="17"/>
    </row>
    <row r="231" spans="1:8">
      <c r="A231" s="17"/>
      <c r="B231" s="17"/>
      <c r="C231" s="17"/>
      <c r="D231" s="36"/>
      <c r="E231" s="17"/>
      <c r="F231" s="17"/>
      <c r="G231" s="17"/>
      <c r="H231" s="17"/>
    </row>
    <row r="232" spans="1:8">
      <c r="A232" s="17"/>
      <c r="B232" s="17"/>
      <c r="C232" s="17"/>
      <c r="D232" s="36"/>
      <c r="E232" s="17"/>
      <c r="F232" s="17"/>
      <c r="G232" s="17"/>
      <c r="H232" s="17"/>
    </row>
    <row r="233" spans="1:8">
      <c r="A233" s="17"/>
      <c r="B233" s="17"/>
      <c r="C233" s="17"/>
      <c r="D233" s="36"/>
      <c r="E233" s="17"/>
      <c r="F233" s="17"/>
      <c r="G233" s="17"/>
      <c r="H233" s="17"/>
    </row>
    <row r="234" spans="1:8">
      <c r="A234" s="17"/>
      <c r="B234" s="17"/>
      <c r="C234" s="17"/>
      <c r="D234" s="36"/>
      <c r="E234" s="17"/>
      <c r="F234" s="17"/>
      <c r="G234" s="17"/>
      <c r="H234" s="17"/>
    </row>
    <row r="235" spans="1:8">
      <c r="A235" s="17"/>
      <c r="B235" s="17"/>
      <c r="C235" s="17"/>
      <c r="D235" s="36"/>
      <c r="E235" s="17"/>
      <c r="F235" s="17"/>
      <c r="G235" s="17"/>
      <c r="H235" s="17"/>
    </row>
    <row r="236" spans="1:8">
      <c r="A236" s="17"/>
      <c r="B236" s="17"/>
      <c r="C236" s="17"/>
      <c r="D236" s="36"/>
      <c r="E236" s="17"/>
      <c r="F236" s="17"/>
      <c r="G236" s="17"/>
      <c r="H236" s="17"/>
    </row>
    <row r="237" spans="1:8">
      <c r="A237" s="17"/>
      <c r="B237" s="17"/>
      <c r="C237" s="17"/>
      <c r="D237" s="36"/>
      <c r="E237" s="17"/>
      <c r="F237" s="17"/>
      <c r="G237" s="17"/>
      <c r="H237" s="17"/>
    </row>
    <row r="238" spans="1:8">
      <c r="A238" s="17"/>
      <c r="B238" s="17"/>
      <c r="C238" s="17"/>
      <c r="D238" s="36"/>
      <c r="E238" s="17"/>
      <c r="F238" s="17"/>
      <c r="G238" s="17"/>
      <c r="H238" s="17"/>
    </row>
    <row r="239" spans="1:8">
      <c r="A239" s="17"/>
      <c r="B239" s="17"/>
      <c r="C239" s="17"/>
      <c r="D239" s="36"/>
      <c r="E239" s="17"/>
      <c r="F239" s="17"/>
      <c r="G239" s="17"/>
      <c r="H239" s="17"/>
    </row>
    <row r="240" spans="1:8">
      <c r="A240" s="17"/>
      <c r="B240" s="17"/>
      <c r="C240" s="17"/>
      <c r="D240" s="36"/>
      <c r="E240" s="17"/>
      <c r="F240" s="17"/>
      <c r="G240" s="17"/>
      <c r="H240" s="17"/>
    </row>
    <row r="241" spans="1:8">
      <c r="A241" s="17"/>
      <c r="B241" s="17"/>
      <c r="C241" s="17"/>
      <c r="D241" s="36"/>
      <c r="E241" s="17"/>
      <c r="F241" s="17"/>
      <c r="G241" s="17"/>
      <c r="H241" s="17"/>
    </row>
    <row r="242" spans="1:8">
      <c r="A242" s="17"/>
      <c r="B242" s="17"/>
      <c r="C242" s="17"/>
      <c r="D242" s="36"/>
      <c r="E242" s="17"/>
      <c r="F242" s="17"/>
      <c r="G242" s="17"/>
      <c r="H242" s="17"/>
    </row>
    <row r="243" spans="1:8">
      <c r="A243" s="17"/>
      <c r="B243" s="17"/>
      <c r="C243" s="17"/>
      <c r="D243" s="36"/>
      <c r="E243" s="17"/>
      <c r="F243" s="17"/>
      <c r="G243" s="17"/>
      <c r="H243" s="17"/>
    </row>
    <row r="244" spans="1:8">
      <c r="A244" s="17"/>
      <c r="B244" s="17"/>
      <c r="C244" s="17"/>
      <c r="D244" s="36"/>
      <c r="E244" s="17"/>
      <c r="F244" s="17"/>
      <c r="G244" s="17"/>
      <c r="H244" s="17"/>
    </row>
    <row r="245" spans="1:8">
      <c r="A245" s="17"/>
      <c r="B245" s="17"/>
      <c r="C245" s="17"/>
      <c r="D245" s="36"/>
      <c r="E245" s="17"/>
      <c r="F245" s="17"/>
      <c r="G245" s="17"/>
      <c r="H245" s="17"/>
    </row>
    <row r="246" spans="1:8">
      <c r="A246" s="17"/>
      <c r="B246" s="17"/>
      <c r="C246" s="17"/>
      <c r="D246" s="36"/>
      <c r="E246" s="17"/>
      <c r="F246" s="17"/>
      <c r="G246" s="17"/>
      <c r="H246" s="17"/>
    </row>
    <row r="247" spans="1:8">
      <c r="A247" s="17"/>
      <c r="B247" s="17"/>
      <c r="C247" s="17"/>
      <c r="D247" s="36"/>
      <c r="E247" s="17"/>
      <c r="F247" s="17"/>
      <c r="G247" s="17"/>
      <c r="H247" s="17"/>
    </row>
    <row r="248" spans="1:8">
      <c r="A248" s="17"/>
      <c r="B248" s="17"/>
      <c r="C248" s="17"/>
      <c r="D248" s="36"/>
      <c r="E248" s="17"/>
      <c r="F248" s="17"/>
      <c r="G248" s="17"/>
      <c r="H248" s="17"/>
    </row>
    <row r="249" spans="1:8">
      <c r="A249" s="17"/>
      <c r="B249" s="17"/>
      <c r="C249" s="17"/>
      <c r="D249" s="36"/>
      <c r="E249" s="17"/>
      <c r="F249" s="17"/>
      <c r="G249" s="17"/>
      <c r="H249" s="17"/>
    </row>
    <row r="250" spans="1:8">
      <c r="A250" s="17"/>
      <c r="B250" s="17"/>
      <c r="C250" s="17"/>
      <c r="D250" s="36"/>
      <c r="E250" s="17"/>
      <c r="F250" s="17"/>
      <c r="G250" s="17"/>
      <c r="H250" s="17"/>
    </row>
    <row r="251" spans="1:8">
      <c r="A251" s="17"/>
      <c r="B251" s="17"/>
      <c r="C251" s="17"/>
      <c r="D251" s="36"/>
      <c r="E251" s="17"/>
      <c r="F251" s="17"/>
      <c r="G251" s="17"/>
      <c r="H251" s="17"/>
    </row>
    <row r="252" spans="1:8">
      <c r="A252" s="17"/>
      <c r="B252" s="17"/>
      <c r="C252" s="17"/>
      <c r="D252" s="36"/>
      <c r="E252" s="17"/>
      <c r="F252" s="17"/>
      <c r="G252" s="17"/>
      <c r="H252" s="17"/>
    </row>
    <row r="253" spans="1:8">
      <c r="A253" s="17"/>
      <c r="B253" s="17"/>
      <c r="C253" s="17"/>
      <c r="D253" s="36"/>
      <c r="E253" s="17"/>
      <c r="F253" s="17"/>
      <c r="G253" s="17"/>
      <c r="H253" s="17"/>
    </row>
    <row r="254" spans="1:8">
      <c r="A254" s="17"/>
      <c r="B254" s="17"/>
      <c r="C254" s="17"/>
      <c r="D254" s="36"/>
      <c r="E254" s="17"/>
      <c r="F254" s="17"/>
      <c r="G254" s="17"/>
      <c r="H254" s="17"/>
    </row>
    <row r="255" spans="1:8">
      <c r="A255" s="17"/>
      <c r="B255" s="17"/>
      <c r="C255" s="17"/>
      <c r="D255" s="36"/>
      <c r="E255" s="17"/>
      <c r="F255" s="17"/>
      <c r="G255" s="17"/>
      <c r="H255" s="17"/>
    </row>
    <row r="256" spans="1:8">
      <c r="A256" s="17"/>
      <c r="B256" s="17"/>
      <c r="C256" s="17"/>
      <c r="D256" s="36"/>
      <c r="E256" s="17"/>
      <c r="F256" s="17"/>
      <c r="G256" s="17"/>
      <c r="H256" s="17"/>
    </row>
    <row r="257" spans="1:8">
      <c r="A257" s="17"/>
      <c r="B257" s="17"/>
      <c r="C257" s="17"/>
      <c r="D257" s="36"/>
      <c r="E257" s="17"/>
      <c r="F257" s="17"/>
      <c r="G257" s="17"/>
      <c r="H257" s="17"/>
    </row>
    <row r="258" spans="1:8">
      <c r="A258" s="17"/>
      <c r="B258" s="17"/>
      <c r="C258" s="17"/>
      <c r="D258" s="36"/>
      <c r="E258" s="17"/>
      <c r="F258" s="17"/>
      <c r="G258" s="17"/>
      <c r="H258" s="17"/>
    </row>
    <row r="259" spans="1:8">
      <c r="A259" s="17"/>
      <c r="B259" s="17"/>
      <c r="C259" s="17"/>
      <c r="D259" s="36"/>
      <c r="E259" s="17"/>
      <c r="F259" s="17"/>
      <c r="G259" s="17"/>
      <c r="H259" s="17"/>
    </row>
    <row r="260" spans="1:8">
      <c r="A260" s="17"/>
      <c r="B260" s="17"/>
      <c r="C260" s="17"/>
      <c r="D260" s="36"/>
      <c r="E260" s="17"/>
      <c r="F260" s="17"/>
      <c r="G260" s="17"/>
      <c r="H260" s="17"/>
    </row>
    <row r="261" spans="1:8">
      <c r="A261" s="17"/>
      <c r="B261" s="17"/>
      <c r="C261" s="17"/>
      <c r="D261" s="36"/>
      <c r="E261" s="17"/>
      <c r="F261" s="17"/>
      <c r="G261" s="17"/>
      <c r="H261" s="17"/>
    </row>
    <row r="262" spans="1:8">
      <c r="A262" s="17"/>
      <c r="B262" s="17"/>
      <c r="C262" s="17"/>
      <c r="D262" s="36"/>
      <c r="E262" s="17"/>
      <c r="F262" s="17"/>
      <c r="G262" s="17"/>
      <c r="H262" s="17"/>
    </row>
    <row r="263" spans="1:8">
      <c r="A263" s="17"/>
      <c r="B263" s="17"/>
      <c r="C263" s="17"/>
      <c r="D263" s="36"/>
      <c r="E263" s="17"/>
      <c r="F263" s="17"/>
      <c r="G263" s="17"/>
      <c r="H263" s="17"/>
    </row>
    <row r="264" spans="1:8">
      <c r="A264" s="17"/>
      <c r="B264" s="17"/>
      <c r="C264" s="17"/>
      <c r="D264" s="36"/>
      <c r="E264" s="17"/>
      <c r="F264" s="17"/>
      <c r="G264" s="17"/>
      <c r="H264" s="17"/>
    </row>
    <row r="265" spans="1:8">
      <c r="A265" s="17"/>
      <c r="B265" s="17"/>
      <c r="C265" s="17"/>
      <c r="D265" s="36"/>
      <c r="E265" s="17"/>
      <c r="F265" s="17"/>
      <c r="G265" s="17"/>
      <c r="H265" s="17"/>
    </row>
    <row r="266" spans="1:8">
      <c r="A266" s="17"/>
      <c r="B266" s="17"/>
      <c r="C266" s="17"/>
      <c r="D266" s="36"/>
      <c r="E266" s="17"/>
      <c r="F266" s="17"/>
      <c r="G266" s="17"/>
      <c r="H266" s="17"/>
    </row>
    <row r="267" spans="1:8">
      <c r="A267" s="17"/>
      <c r="B267" s="17"/>
      <c r="C267" s="17"/>
      <c r="D267" s="36"/>
      <c r="E267" s="17"/>
      <c r="F267" s="17"/>
      <c r="G267" s="17"/>
      <c r="H267" s="17"/>
    </row>
    <row r="268" spans="1:8">
      <c r="A268" s="17"/>
      <c r="B268" s="17"/>
      <c r="C268" s="17"/>
      <c r="D268" s="36"/>
      <c r="E268" s="17"/>
      <c r="F268" s="17"/>
      <c r="G268" s="17"/>
      <c r="H268" s="17"/>
    </row>
    <row r="269" spans="1:8">
      <c r="A269" s="17"/>
      <c r="B269" s="17"/>
      <c r="C269" s="17"/>
      <c r="D269" s="36"/>
      <c r="E269" s="17"/>
      <c r="F269" s="17"/>
      <c r="G269" s="17"/>
      <c r="H269" s="17"/>
    </row>
    <row r="270" spans="1:8">
      <c r="A270" s="17"/>
      <c r="B270" s="17"/>
      <c r="C270" s="17"/>
      <c r="D270" s="36"/>
      <c r="E270" s="17"/>
      <c r="F270" s="17"/>
      <c r="G270" s="17"/>
      <c r="H270" s="17"/>
    </row>
  </sheetData>
  <sheetProtection algorithmName="SHA-512" hashValue="4XL8+2JeqR6TBt3GF9YrILt0GaYzERlWLoZ4xixwhVgWR7A2fvWCdL1noe9rcKMs+Ks7l4Ny+hx+fPPXiE1DNg==" saltValue="bVf0wklWxzUUwy5vBmXzqw==" spinCount="100000" sheet="1" selectLockedCells="1"/>
  <mergeCells count="6">
    <mergeCell ref="H1:H13"/>
    <mergeCell ref="B1:G1"/>
    <mergeCell ref="B2:G2"/>
    <mergeCell ref="B3:G3"/>
    <mergeCell ref="B4:G4"/>
    <mergeCell ref="B11:G11"/>
  </mergeCells>
  <printOptions horizontalCentered="1"/>
  <pageMargins left="0.75" right="0.75" top="0.75" bottom="0.75" header="0" footer="0.5"/>
  <pageSetup orientation="portrait" r:id="rId1"/>
  <headerFooter>
    <oddHeader xml:space="preserve">&amp;R
</oddHeader>
    <oddFooter>&amp;L&amp;"Arial Narrow,Bold"HOME - HTF&amp;C&amp;"Arial Narrow,Bold"Page 24 of 30&amp;R&amp;"Arial Narrow,Bold" Updated 2020</oddFooter>
  </headerFooter>
  <ignoredErrors>
    <ignoredError sqref="G13:G19" unlockedFormula="1"/>
    <ignoredError sqref="A1"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Q53"/>
  <sheetViews>
    <sheetView showGridLines="0" showRowColHeaders="0" zoomScaleNormal="100" workbookViewId="0">
      <selection activeCell="D12" sqref="D12:L12"/>
    </sheetView>
  </sheetViews>
  <sheetFormatPr defaultColWidth="8.7109375" defaultRowHeight="12.75"/>
  <cols>
    <col min="1" max="1" width="4" style="5" customWidth="1"/>
    <col min="2" max="2" width="2.42578125" style="10" bestFit="1" customWidth="1"/>
    <col min="3" max="3" width="15.28515625" style="5" customWidth="1"/>
    <col min="4" max="12" width="7.7109375" style="5" customWidth="1"/>
    <col min="13" max="16384" width="8.7109375" style="5"/>
  </cols>
  <sheetData>
    <row r="1" spans="1:17">
      <c r="A1" s="169" t="s">
        <v>442</v>
      </c>
      <c r="B1" s="584"/>
      <c r="C1" s="500"/>
      <c r="D1" s="500"/>
      <c r="E1" s="500"/>
      <c r="F1" s="500"/>
      <c r="G1" s="500"/>
      <c r="H1" s="500"/>
      <c r="I1" s="500"/>
      <c r="J1" s="500"/>
      <c r="K1" s="500"/>
      <c r="L1" s="500"/>
      <c r="M1" s="585"/>
      <c r="N1" s="585"/>
      <c r="O1" s="585"/>
      <c r="P1" s="585"/>
      <c r="Q1" s="585"/>
    </row>
    <row r="2" spans="1:17">
      <c r="A2" s="500"/>
      <c r="B2" s="584"/>
      <c r="C2" s="500"/>
      <c r="D2" s="500"/>
      <c r="E2" s="500"/>
      <c r="F2" s="500"/>
      <c r="G2" s="500"/>
      <c r="H2" s="500"/>
      <c r="I2" s="500"/>
      <c r="J2" s="500"/>
      <c r="K2" s="500"/>
      <c r="L2" s="500"/>
      <c r="M2" s="585"/>
      <c r="N2" s="585"/>
      <c r="O2" s="585"/>
      <c r="P2" s="585"/>
      <c r="Q2" s="585"/>
    </row>
    <row r="3" spans="1:17">
      <c r="A3" s="500"/>
      <c r="B3" s="584"/>
      <c r="C3" s="500"/>
      <c r="D3" s="500"/>
      <c r="E3" s="500"/>
      <c r="F3" s="500"/>
      <c r="G3" s="500"/>
      <c r="H3" s="500"/>
      <c r="I3" s="500"/>
      <c r="J3" s="500"/>
      <c r="K3" s="500"/>
      <c r="L3" s="500"/>
      <c r="M3" s="585"/>
      <c r="N3" s="585"/>
      <c r="O3" s="585"/>
      <c r="P3" s="585"/>
      <c r="Q3" s="585"/>
    </row>
    <row r="4" spans="1:17">
      <c r="A4" s="500"/>
      <c r="B4" s="584"/>
      <c r="C4" s="500"/>
      <c r="D4" s="500"/>
      <c r="E4" s="500"/>
      <c r="F4" s="500"/>
      <c r="G4" s="500"/>
      <c r="H4" s="500"/>
      <c r="I4" s="500"/>
      <c r="J4" s="500"/>
      <c r="K4" s="500"/>
      <c r="L4" s="500"/>
      <c r="M4" s="585"/>
      <c r="N4" s="585"/>
      <c r="O4" s="585"/>
      <c r="P4" s="585"/>
      <c r="Q4" s="585"/>
    </row>
    <row r="5" spans="1:17">
      <c r="A5" s="500"/>
      <c r="B5" s="584"/>
      <c r="C5" s="500"/>
      <c r="D5" s="500"/>
      <c r="E5" s="500"/>
      <c r="F5" s="500"/>
      <c r="G5" s="500"/>
      <c r="H5" s="500"/>
      <c r="I5" s="500"/>
      <c r="J5" s="500"/>
      <c r="K5" s="500"/>
      <c r="L5" s="500"/>
      <c r="M5" s="585"/>
      <c r="N5" s="585"/>
      <c r="O5" s="585"/>
      <c r="P5" s="585"/>
      <c r="Q5" s="585"/>
    </row>
    <row r="6" spans="1:17" ht="18.75">
      <c r="A6" s="190"/>
      <c r="B6" s="503"/>
      <c r="C6" s="504"/>
      <c r="D6" s="190"/>
      <c r="E6" s="190"/>
      <c r="F6" s="190"/>
      <c r="G6" s="190"/>
      <c r="H6" s="190"/>
      <c r="I6" s="190"/>
      <c r="J6" s="190"/>
      <c r="K6" s="190"/>
      <c r="L6" s="190"/>
    </row>
    <row r="7" spans="1:17" ht="18.75">
      <c r="A7" s="190"/>
      <c r="B7" s="503"/>
      <c r="C7" s="504"/>
      <c r="D7" s="190"/>
      <c r="E7" s="190"/>
      <c r="F7" s="190"/>
      <c r="G7" s="190"/>
      <c r="H7" s="190"/>
      <c r="I7" s="190"/>
      <c r="J7" s="190"/>
      <c r="K7" s="190"/>
      <c r="L7" s="190"/>
    </row>
    <row r="8" spans="1:17" ht="18.75">
      <c r="A8" s="190"/>
      <c r="B8" s="503"/>
      <c r="C8" s="504"/>
      <c r="D8" s="190"/>
      <c r="E8" s="190"/>
      <c r="F8" s="190"/>
      <c r="G8" s="190"/>
      <c r="H8" s="190"/>
      <c r="I8" s="190"/>
      <c r="J8" s="190"/>
      <c r="K8" s="190"/>
      <c r="L8" s="190"/>
    </row>
    <row r="9" spans="1:17" ht="18.75">
      <c r="A9" s="190"/>
      <c r="B9" s="503"/>
      <c r="C9" s="504"/>
      <c r="D9" s="190"/>
      <c r="E9" s="190"/>
      <c r="F9" s="190"/>
      <c r="G9" s="190"/>
      <c r="H9" s="190"/>
      <c r="I9" s="190"/>
      <c r="J9" s="190"/>
      <c r="K9" s="190"/>
      <c r="L9" s="190"/>
    </row>
    <row r="10" spans="1:17" ht="18.75">
      <c r="A10" s="190"/>
      <c r="B10" s="1244" t="s">
        <v>443</v>
      </c>
      <c r="C10" s="1244"/>
      <c r="D10" s="1244"/>
      <c r="E10" s="1244"/>
      <c r="F10" s="1244"/>
      <c r="G10" s="1244"/>
      <c r="H10" s="1244"/>
      <c r="I10" s="1244"/>
      <c r="J10" s="1244"/>
      <c r="K10" s="1244"/>
      <c r="L10" s="1244"/>
    </row>
    <row r="11" spans="1:17" ht="18.75">
      <c r="A11" s="190"/>
      <c r="B11" s="504"/>
      <c r="C11" s="504"/>
      <c r="D11" s="504"/>
      <c r="E11" s="504"/>
      <c r="F11" s="504"/>
      <c r="G11" s="504"/>
      <c r="H11" s="504"/>
      <c r="I11" s="504"/>
      <c r="J11" s="504"/>
      <c r="K11" s="504"/>
      <c r="L11" s="504"/>
    </row>
    <row r="12" spans="1:17" ht="14.1" customHeight="1">
      <c r="A12" s="190"/>
      <c r="B12" s="733" t="s">
        <v>444</v>
      </c>
      <c r="C12" s="733"/>
      <c r="D12" s="1247"/>
      <c r="E12" s="1247"/>
      <c r="F12" s="1247"/>
      <c r="G12" s="1247"/>
      <c r="H12" s="1247"/>
      <c r="I12" s="1247"/>
      <c r="J12" s="1247"/>
      <c r="K12" s="1247"/>
      <c r="L12" s="1247"/>
    </row>
    <row r="13" spans="1:17" ht="14.1" customHeight="1">
      <c r="A13" s="190"/>
      <c r="B13" s="734"/>
      <c r="C13" s="735"/>
      <c r="D13" s="736"/>
      <c r="E13" s="736"/>
      <c r="F13" s="736"/>
      <c r="G13" s="736"/>
      <c r="H13" s="736"/>
      <c r="I13" s="736"/>
      <c r="J13" s="736"/>
      <c r="K13" s="736"/>
      <c r="L13" s="736"/>
    </row>
    <row r="14" spans="1:17" ht="12.6" customHeight="1">
      <c r="A14" s="190"/>
      <c r="B14" s="733" t="s">
        <v>445</v>
      </c>
      <c r="C14" s="733"/>
      <c r="D14" s="1247"/>
      <c r="E14" s="1247"/>
      <c r="F14" s="1247"/>
      <c r="G14" s="1247"/>
      <c r="H14" s="1247"/>
      <c r="I14" s="1247"/>
      <c r="J14" s="1247"/>
      <c r="K14" s="1247"/>
      <c r="L14" s="1247"/>
    </row>
    <row r="15" spans="1:17" ht="14.25">
      <c r="A15" s="190"/>
      <c r="B15" s="503"/>
      <c r="C15" s="505"/>
      <c r="D15" s="190"/>
      <c r="E15" s="190"/>
      <c r="F15" s="190"/>
      <c r="G15" s="190"/>
      <c r="H15" s="190"/>
      <c r="I15" s="190"/>
      <c r="J15" s="190"/>
      <c r="K15" s="190"/>
      <c r="L15" s="190"/>
    </row>
    <row r="16" spans="1:17" ht="15">
      <c r="A16" s="190"/>
      <c r="B16" s="1245" t="s">
        <v>446</v>
      </c>
      <c r="C16" s="1245"/>
      <c r="D16" s="1245"/>
      <c r="E16" s="1245"/>
      <c r="F16" s="1245"/>
      <c r="G16" s="1245"/>
      <c r="H16" s="1245"/>
      <c r="I16" s="1245"/>
      <c r="J16" s="1245"/>
      <c r="K16" s="1245"/>
      <c r="L16" s="1245"/>
    </row>
    <row r="17" spans="1:12" ht="14.25">
      <c r="A17" s="190"/>
      <c r="B17" s="503"/>
      <c r="C17" s="505"/>
      <c r="D17" s="190"/>
      <c r="E17" s="190"/>
      <c r="F17" s="190"/>
      <c r="G17" s="190"/>
      <c r="H17" s="190"/>
      <c r="I17" s="190"/>
      <c r="J17" s="190"/>
      <c r="K17" s="190"/>
      <c r="L17" s="190"/>
    </row>
    <row r="18" spans="1:12" ht="57" customHeight="1">
      <c r="A18" s="190"/>
      <c r="B18" s="506" t="s">
        <v>118</v>
      </c>
      <c r="C18" s="1248" t="s">
        <v>628</v>
      </c>
      <c r="D18" s="1248"/>
      <c r="E18" s="1248"/>
      <c r="F18" s="1248"/>
      <c r="G18" s="1248"/>
      <c r="H18" s="1248"/>
      <c r="I18" s="1248"/>
      <c r="J18" s="1248"/>
      <c r="K18" s="1248"/>
      <c r="L18" s="1248"/>
    </row>
    <row r="19" spans="1:12" ht="14.25">
      <c r="A19" s="190"/>
      <c r="B19" s="507"/>
      <c r="C19" s="508"/>
      <c r="D19" s="509"/>
      <c r="E19" s="509"/>
      <c r="F19" s="509"/>
      <c r="G19" s="509"/>
      <c r="H19" s="509"/>
      <c r="I19" s="509"/>
      <c r="J19" s="509"/>
      <c r="K19" s="509"/>
      <c r="L19" s="509"/>
    </row>
    <row r="20" spans="1:12" ht="108" customHeight="1">
      <c r="A20" s="190"/>
      <c r="B20" s="506" t="s">
        <v>80</v>
      </c>
      <c r="C20" s="1248" t="s">
        <v>629</v>
      </c>
      <c r="D20" s="1248"/>
      <c r="E20" s="1248"/>
      <c r="F20" s="1248"/>
      <c r="G20" s="1248"/>
      <c r="H20" s="1248"/>
      <c r="I20" s="1248"/>
      <c r="J20" s="1248"/>
      <c r="K20" s="1248"/>
      <c r="L20" s="1248"/>
    </row>
    <row r="21" spans="1:12" ht="14.25">
      <c r="A21" s="190"/>
      <c r="B21" s="507"/>
      <c r="C21" s="508"/>
      <c r="D21" s="510"/>
      <c r="E21" s="510"/>
      <c r="F21" s="510"/>
      <c r="G21" s="510"/>
      <c r="H21" s="510"/>
      <c r="I21" s="510"/>
      <c r="J21" s="510"/>
      <c r="K21" s="510"/>
      <c r="L21" s="510"/>
    </row>
    <row r="22" spans="1:12" ht="15.75" customHeight="1">
      <c r="A22" s="190"/>
      <c r="B22" s="506" t="s">
        <v>81</v>
      </c>
      <c r="C22" s="1249" t="s">
        <v>447</v>
      </c>
      <c r="D22" s="1249"/>
      <c r="E22" s="1249"/>
      <c r="F22" s="1249"/>
      <c r="G22" s="1249"/>
      <c r="H22" s="1249"/>
      <c r="I22" s="1249"/>
      <c r="J22" s="1249"/>
      <c r="K22" s="1249"/>
      <c r="L22" s="1249"/>
    </row>
    <row r="23" spans="1:12" ht="14.25">
      <c r="A23" s="190"/>
      <c r="B23" s="503"/>
      <c r="C23" s="505"/>
      <c r="D23" s="190"/>
      <c r="E23" s="190"/>
      <c r="F23" s="190"/>
      <c r="G23" s="190"/>
      <c r="H23" s="190"/>
      <c r="I23" s="190"/>
      <c r="J23" s="190"/>
      <c r="K23" s="190"/>
      <c r="L23" s="190"/>
    </row>
    <row r="24" spans="1:12">
      <c r="A24" s="190"/>
      <c r="B24" s="503"/>
      <c r="C24" s="190"/>
      <c r="D24" s="190"/>
      <c r="E24" s="190"/>
      <c r="F24" s="190"/>
      <c r="G24" s="190"/>
      <c r="H24" s="190"/>
      <c r="I24" s="190"/>
      <c r="J24" s="190"/>
      <c r="K24" s="190"/>
      <c r="L24" s="190"/>
    </row>
    <row r="25" spans="1:12">
      <c r="A25" s="190"/>
      <c r="B25" s="503"/>
      <c r="C25" s="1247"/>
      <c r="D25" s="1247"/>
      <c r="E25" s="1247"/>
      <c r="F25" s="1247"/>
      <c r="G25" s="1247"/>
      <c r="H25" s="190"/>
      <c r="I25" s="190"/>
      <c r="J25" s="190"/>
      <c r="K25" s="190"/>
      <c r="L25" s="190"/>
    </row>
    <row r="26" spans="1:12" ht="15">
      <c r="A26" s="190"/>
      <c r="B26" s="503"/>
      <c r="C26" s="1251" t="s">
        <v>612</v>
      </c>
      <c r="D26" s="1251"/>
      <c r="E26" s="1251"/>
      <c r="F26" s="1251"/>
      <c r="G26" s="1251"/>
      <c r="H26" s="190"/>
      <c r="I26" s="190"/>
      <c r="J26" s="190"/>
      <c r="K26" s="190"/>
      <c r="L26" s="190"/>
    </row>
    <row r="27" spans="1:12">
      <c r="A27" s="190"/>
      <c r="B27" s="503"/>
      <c r="C27" s="500"/>
      <c r="D27" s="500"/>
      <c r="E27" s="500"/>
      <c r="F27" s="500"/>
      <c r="G27" s="500"/>
      <c r="H27" s="190"/>
      <c r="I27" s="190"/>
      <c r="J27" s="190"/>
      <c r="K27" s="190"/>
      <c r="L27" s="190"/>
    </row>
    <row r="28" spans="1:12">
      <c r="A28" s="190"/>
      <c r="B28" s="503"/>
      <c r="C28" s="1247"/>
      <c r="D28" s="1247"/>
      <c r="E28" s="1247"/>
      <c r="F28" s="1247"/>
      <c r="G28" s="1247"/>
      <c r="H28" s="190"/>
      <c r="I28" s="190"/>
      <c r="J28" s="190"/>
      <c r="K28" s="190"/>
      <c r="L28" s="190"/>
    </row>
    <row r="29" spans="1:12" ht="14.25">
      <c r="A29" s="190"/>
      <c r="B29" s="503"/>
      <c r="C29" s="1246" t="s">
        <v>334</v>
      </c>
      <c r="D29" s="1246"/>
      <c r="E29" s="1246"/>
      <c r="F29" s="1246"/>
      <c r="G29" s="1246"/>
      <c r="H29" s="190"/>
      <c r="I29" s="190"/>
      <c r="J29" s="190"/>
      <c r="K29" s="190"/>
      <c r="L29" s="190"/>
    </row>
    <row r="30" spans="1:12" ht="14.25">
      <c r="A30" s="190"/>
      <c r="B30" s="503"/>
      <c r="C30" s="511"/>
      <c r="D30" s="511"/>
      <c r="E30" s="511"/>
      <c r="F30" s="511"/>
      <c r="G30" s="511"/>
      <c r="H30" s="190"/>
      <c r="I30" s="190"/>
      <c r="J30" s="190"/>
      <c r="K30" s="190"/>
      <c r="L30" s="190"/>
    </row>
    <row r="31" spans="1:12">
      <c r="A31" s="190"/>
      <c r="B31" s="503"/>
      <c r="C31" s="1247"/>
      <c r="D31" s="1247"/>
      <c r="E31" s="1247"/>
      <c r="F31" s="1247"/>
      <c r="G31" s="1247"/>
      <c r="H31" s="190"/>
      <c r="I31" s="190"/>
      <c r="J31" s="190"/>
      <c r="K31" s="190"/>
      <c r="L31" s="190"/>
    </row>
    <row r="32" spans="1:12" ht="14.25">
      <c r="A32" s="190"/>
      <c r="B32" s="503"/>
      <c r="C32" s="1246" t="s">
        <v>338</v>
      </c>
      <c r="D32" s="1246"/>
      <c r="E32" s="1246"/>
      <c r="F32" s="1246"/>
      <c r="G32" s="1246"/>
      <c r="H32" s="190"/>
      <c r="I32" s="190"/>
      <c r="J32" s="190"/>
      <c r="K32" s="190"/>
      <c r="L32" s="190"/>
    </row>
    <row r="33" spans="1:12" ht="14.25">
      <c r="A33" s="190"/>
      <c r="B33" s="503"/>
      <c r="C33" s="511"/>
      <c r="D33" s="511"/>
      <c r="E33" s="511"/>
      <c r="F33" s="511"/>
      <c r="G33" s="511"/>
      <c r="H33" s="190"/>
      <c r="I33" s="190"/>
      <c r="J33" s="190"/>
      <c r="K33" s="190"/>
      <c r="L33" s="190"/>
    </row>
    <row r="34" spans="1:12">
      <c r="A34" s="190"/>
      <c r="B34" s="503"/>
      <c r="C34" s="1250"/>
      <c r="D34" s="1250"/>
      <c r="E34" s="1250"/>
      <c r="F34" s="1250"/>
      <c r="G34" s="1250"/>
      <c r="H34" s="190"/>
      <c r="I34" s="190"/>
      <c r="J34" s="190"/>
      <c r="K34" s="190"/>
      <c r="L34" s="190"/>
    </row>
    <row r="35" spans="1:12" ht="14.25">
      <c r="A35" s="190"/>
      <c r="B35" s="503"/>
      <c r="C35" s="1246" t="s">
        <v>448</v>
      </c>
      <c r="D35" s="1246"/>
      <c r="E35" s="1246"/>
      <c r="F35" s="1246"/>
      <c r="G35" s="1246"/>
      <c r="H35" s="190"/>
      <c r="I35" s="190"/>
      <c r="J35" s="190"/>
      <c r="K35" s="190"/>
      <c r="L35" s="190"/>
    </row>
    <row r="36" spans="1:12">
      <c r="A36"/>
      <c r="B36" s="12"/>
      <c r="H36"/>
      <c r="I36"/>
      <c r="J36"/>
      <c r="K36"/>
      <c r="L36"/>
    </row>
    <row r="37" spans="1:12">
      <c r="A37"/>
      <c r="B37" s="12"/>
      <c r="C37"/>
      <c r="D37"/>
      <c r="E37"/>
      <c r="F37"/>
      <c r="G37"/>
      <c r="H37"/>
      <c r="I37"/>
      <c r="J37"/>
      <c r="K37"/>
      <c r="L37"/>
    </row>
    <row r="38" spans="1:12">
      <c r="A38"/>
      <c r="B38" s="12"/>
      <c r="C38"/>
      <c r="D38"/>
      <c r="E38"/>
      <c r="F38"/>
      <c r="G38"/>
      <c r="H38"/>
      <c r="I38"/>
      <c r="J38"/>
      <c r="K38"/>
      <c r="L38"/>
    </row>
    <row r="39" spans="1:12">
      <c r="A39"/>
      <c r="B39" s="12"/>
      <c r="C39"/>
      <c r="D39"/>
      <c r="E39"/>
      <c r="F39"/>
      <c r="G39"/>
      <c r="H39"/>
      <c r="I39"/>
      <c r="J39"/>
      <c r="K39"/>
      <c r="L39"/>
    </row>
    <row r="40" spans="1:12">
      <c r="A40"/>
      <c r="B40" s="12"/>
      <c r="C40"/>
      <c r="D40"/>
      <c r="E40"/>
      <c r="F40"/>
      <c r="G40"/>
      <c r="H40"/>
      <c r="I40"/>
      <c r="J40"/>
      <c r="K40"/>
      <c r="L40"/>
    </row>
    <row r="41" spans="1:12">
      <c r="A41"/>
      <c r="B41" s="12"/>
      <c r="C41"/>
      <c r="D41"/>
      <c r="E41"/>
      <c r="F41"/>
      <c r="G41"/>
      <c r="H41"/>
      <c r="I41"/>
      <c r="J41"/>
      <c r="K41"/>
      <c r="L41"/>
    </row>
    <row r="42" spans="1:12">
      <c r="A42"/>
      <c r="B42" s="12"/>
      <c r="C42"/>
      <c r="D42"/>
      <c r="E42"/>
      <c r="F42"/>
      <c r="G42"/>
      <c r="H42"/>
      <c r="I42"/>
      <c r="J42"/>
      <c r="K42"/>
      <c r="L42"/>
    </row>
    <row r="43" spans="1:12">
      <c r="A43"/>
      <c r="B43" s="12"/>
      <c r="C43"/>
      <c r="D43"/>
      <c r="E43"/>
      <c r="F43"/>
      <c r="G43"/>
      <c r="H43"/>
      <c r="I43"/>
      <c r="J43"/>
      <c r="K43"/>
      <c r="L43"/>
    </row>
    <row r="44" spans="1:12">
      <c r="A44"/>
      <c r="B44" s="12"/>
      <c r="C44"/>
      <c r="D44"/>
      <c r="E44"/>
      <c r="F44"/>
      <c r="G44"/>
      <c r="H44"/>
      <c r="I44"/>
      <c r="J44"/>
      <c r="K44"/>
      <c r="L44"/>
    </row>
    <row r="47" spans="1:12">
      <c r="A47" s="11"/>
    </row>
    <row r="49" spans="1:1">
      <c r="A49" s="11"/>
    </row>
    <row r="51" spans="1:1">
      <c r="A51" s="11"/>
    </row>
    <row r="53" spans="1:1">
      <c r="A53" s="11"/>
    </row>
  </sheetData>
  <sheetProtection algorithmName="SHA-512" hashValue="oXfmuDgHGgDQgFMD49FBvMom+EgqnvPmkcPQeKre4Mqebnza8Rda7aUvMab8RO6Hg8J8Ft19ua3NFAv3nmxaUQ==" saltValue="7RX4QmA6LI9nV64Wvm5Anw==" spinCount="100000" sheet="1" selectLockedCells="1"/>
  <mergeCells count="15">
    <mergeCell ref="B10:L10"/>
    <mergeCell ref="B16:L16"/>
    <mergeCell ref="C29:G29"/>
    <mergeCell ref="C35:G35"/>
    <mergeCell ref="D12:L12"/>
    <mergeCell ref="C18:L18"/>
    <mergeCell ref="C20:L20"/>
    <mergeCell ref="C22:L22"/>
    <mergeCell ref="D14:L14"/>
    <mergeCell ref="C25:G25"/>
    <mergeCell ref="C31:G31"/>
    <mergeCell ref="C32:G32"/>
    <mergeCell ref="C34:G34"/>
    <mergeCell ref="C26:G26"/>
    <mergeCell ref="C28:G28"/>
  </mergeCells>
  <printOptions horizontalCentered="1"/>
  <pageMargins left="0.75" right="0.75" top="0.75" bottom="0.75" header="0" footer="0.5"/>
  <pageSetup scale="99" orientation="portrait" r:id="rId1"/>
  <headerFooter>
    <oddHeader xml:space="preserve">&amp;R
</oddHeader>
    <oddFooter>&amp;L&amp;"Arial Narrow,Bold"HOME - HTF&amp;C&amp;"Arial Narrow,Bold"Page 25 of 30&amp;R&amp;"Arial Narrow,Bold" Updated 2020</oddFooter>
  </headerFooter>
  <ignoredErrors>
    <ignoredError sqref="B18:B24 A1" numberStoredAsText="1"/>
  </ignoredErrors>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A1:S56"/>
  <sheetViews>
    <sheetView showGridLines="0" showRowColHeaders="0" zoomScaleNormal="100" workbookViewId="0"/>
  </sheetViews>
  <sheetFormatPr defaultColWidth="8.7109375" defaultRowHeight="12.75"/>
  <cols>
    <col min="1" max="1" width="2.7109375" style="209" bestFit="1" customWidth="1"/>
    <col min="2" max="2" width="4.28515625" style="209" customWidth="1"/>
    <col min="3" max="3" width="71.7109375" style="209" customWidth="1"/>
    <col min="4" max="13" width="3.28515625" style="209" customWidth="1"/>
    <col min="14" max="16384" width="8.7109375" style="209"/>
  </cols>
  <sheetData>
    <row r="1" spans="1:15" ht="15" customHeight="1">
      <c r="A1" s="533" t="s">
        <v>449</v>
      </c>
      <c r="B1" s="1255" t="s">
        <v>584</v>
      </c>
      <c r="C1" s="1255"/>
      <c r="D1" s="1255"/>
      <c r="E1" s="1255"/>
      <c r="F1" s="1255"/>
      <c r="G1" s="1255"/>
      <c r="H1" s="1255"/>
      <c r="I1" s="1255"/>
      <c r="J1" s="1255"/>
      <c r="K1" s="1255"/>
      <c r="L1" s="350"/>
    </row>
    <row r="2" spans="1:15" ht="23.25" customHeight="1">
      <c r="A2" s="515"/>
      <c r="B2" s="516"/>
      <c r="C2" s="517" t="s">
        <v>145</v>
      </c>
      <c r="D2" s="1258" t="s">
        <v>146</v>
      </c>
      <c r="E2" s="1258"/>
      <c r="F2" s="1258"/>
      <c r="G2" s="1258" t="s">
        <v>137</v>
      </c>
      <c r="H2" s="1258"/>
      <c r="I2" s="1258"/>
      <c r="J2" s="1258" t="s">
        <v>147</v>
      </c>
      <c r="K2" s="1258"/>
      <c r="L2" s="1258"/>
    </row>
    <row r="3" spans="1:15" ht="8.1" customHeight="1">
      <c r="A3" s="515"/>
      <c r="B3" s="516"/>
      <c r="C3" s="517"/>
      <c r="D3" s="517"/>
      <c r="E3" s="517"/>
      <c r="F3" s="517"/>
      <c r="G3" s="517"/>
      <c r="H3" s="517"/>
      <c r="I3" s="517"/>
      <c r="J3" s="517"/>
      <c r="K3" s="518"/>
      <c r="L3" s="519"/>
    </row>
    <row r="4" spans="1:15" ht="15" customHeight="1">
      <c r="A4" s="515"/>
      <c r="D4" s="516"/>
      <c r="E4" s="520"/>
      <c r="F4" s="516"/>
      <c r="G4" s="516"/>
      <c r="H4" s="520"/>
      <c r="I4" s="516"/>
      <c r="J4" s="516"/>
      <c r="K4" s="520"/>
      <c r="L4" s="519"/>
    </row>
    <row r="5" spans="1:15" ht="15" customHeight="1">
      <c r="A5" s="515"/>
      <c r="B5" s="1252" t="s">
        <v>915</v>
      </c>
      <c r="C5" s="1252"/>
      <c r="D5" s="522"/>
      <c r="E5" s="523"/>
      <c r="F5" s="522"/>
      <c r="G5" s="522"/>
      <c r="H5" s="523"/>
      <c r="I5" s="522"/>
      <c r="J5" s="522"/>
      <c r="K5" s="523"/>
      <c r="L5" s="519"/>
    </row>
    <row r="6" spans="1:15" ht="8.1" customHeight="1">
      <c r="A6" s="515"/>
      <c r="B6" s="521"/>
      <c r="C6" s="354"/>
      <c r="D6" s="522"/>
      <c r="E6" s="524"/>
      <c r="F6" s="522"/>
      <c r="G6" s="525"/>
      <c r="H6" s="526"/>
      <c r="I6" s="525"/>
      <c r="J6" s="525"/>
      <c r="K6" s="524"/>
      <c r="L6" s="519"/>
    </row>
    <row r="7" spans="1:15" ht="15" customHeight="1">
      <c r="A7" s="515"/>
      <c r="B7" s="1256" t="s">
        <v>691</v>
      </c>
      <c r="C7" s="1256"/>
      <c r="D7" s="516"/>
      <c r="E7" s="527"/>
      <c r="F7" s="516"/>
      <c r="G7" s="516"/>
      <c r="H7" s="527"/>
      <c r="I7" s="516"/>
      <c r="J7" s="516"/>
      <c r="K7" s="527"/>
      <c r="L7" s="519"/>
    </row>
    <row r="8" spans="1:15" ht="15" customHeight="1">
      <c r="A8" s="350"/>
      <c r="B8" s="521"/>
      <c r="C8" s="354" t="s">
        <v>497</v>
      </c>
      <c r="D8" s="522"/>
      <c r="E8" s="523"/>
      <c r="F8" s="522"/>
      <c r="G8" s="522"/>
      <c r="H8" s="528"/>
      <c r="I8" s="522"/>
      <c r="J8" s="522"/>
      <c r="K8" s="523"/>
      <c r="L8" s="519"/>
    </row>
    <row r="9" spans="1:15" ht="15" customHeight="1">
      <c r="A9" s="350"/>
      <c r="B9" s="521"/>
      <c r="C9" s="354" t="s">
        <v>558</v>
      </c>
      <c r="D9" s="522"/>
      <c r="E9" s="523"/>
      <c r="F9" s="522"/>
      <c r="G9" s="522"/>
      <c r="H9" s="523"/>
      <c r="I9" s="522"/>
      <c r="J9" s="522"/>
      <c r="K9" s="523"/>
      <c r="L9" s="519"/>
    </row>
    <row r="10" spans="1:15" ht="15" customHeight="1">
      <c r="A10" s="350"/>
      <c r="B10" s="521"/>
      <c r="C10" s="354" t="s">
        <v>378</v>
      </c>
      <c r="D10" s="522"/>
      <c r="E10" s="523"/>
      <c r="F10" s="522"/>
      <c r="G10" s="522"/>
      <c r="H10" s="523"/>
      <c r="I10" s="522"/>
      <c r="J10" s="522"/>
      <c r="K10" s="523"/>
      <c r="L10" s="519"/>
    </row>
    <row r="11" spans="1:15" ht="15" customHeight="1">
      <c r="A11" s="350"/>
      <c r="B11" s="521"/>
      <c r="C11" s="354" t="s">
        <v>557</v>
      </c>
      <c r="D11" s="522"/>
      <c r="E11" s="523"/>
      <c r="F11" s="522"/>
      <c r="G11" s="522"/>
      <c r="H11" s="523"/>
      <c r="I11" s="522"/>
      <c r="J11" s="522"/>
      <c r="K11" s="523"/>
      <c r="L11" s="519"/>
    </row>
    <row r="12" spans="1:15" ht="15" customHeight="1">
      <c r="A12" s="350"/>
      <c r="B12" s="521"/>
      <c r="C12" s="354" t="s">
        <v>744</v>
      </c>
      <c r="D12" s="522"/>
      <c r="E12" s="523"/>
      <c r="F12" s="522"/>
      <c r="G12" s="522"/>
      <c r="H12" s="523"/>
      <c r="I12" s="522"/>
      <c r="J12" s="522"/>
      <c r="K12" s="523"/>
      <c r="L12" s="519"/>
    </row>
    <row r="13" spans="1:15" ht="15" customHeight="1">
      <c r="A13" s="350"/>
      <c r="B13" s="521"/>
      <c r="C13" s="354" t="s">
        <v>559</v>
      </c>
      <c r="D13" s="522"/>
      <c r="E13" s="523"/>
      <c r="F13" s="522"/>
      <c r="G13" s="522"/>
      <c r="H13" s="523"/>
      <c r="I13" s="522"/>
      <c r="J13" s="522"/>
      <c r="K13" s="523"/>
      <c r="L13" s="519"/>
    </row>
    <row r="14" spans="1:15" ht="15" customHeight="1">
      <c r="A14" s="350"/>
      <c r="B14" s="521"/>
      <c r="C14" s="354" t="s">
        <v>498</v>
      </c>
      <c r="D14" s="522"/>
      <c r="E14" s="523"/>
      <c r="F14" s="522"/>
      <c r="G14" s="522"/>
      <c r="H14" s="528"/>
      <c r="I14" s="522"/>
      <c r="J14" s="522"/>
      <c r="K14" s="523"/>
      <c r="L14" s="519"/>
    </row>
    <row r="15" spans="1:15" ht="8.1" customHeight="1">
      <c r="A15" s="350"/>
      <c r="B15" s="521"/>
      <c r="C15" s="354"/>
      <c r="D15" s="354"/>
      <c r="E15" s="529"/>
      <c r="F15" s="354"/>
      <c r="G15" s="354"/>
      <c r="H15" s="529"/>
      <c r="I15" s="354"/>
      <c r="J15" s="354"/>
      <c r="K15" s="529"/>
      <c r="L15" s="350"/>
      <c r="O15" s="810"/>
    </row>
    <row r="16" spans="1:15" ht="15" customHeight="1">
      <c r="A16" s="350"/>
      <c r="B16" s="1256" t="s">
        <v>692</v>
      </c>
      <c r="C16" s="1256"/>
      <c r="D16" s="1256"/>
      <c r="E16" s="1256"/>
      <c r="F16" s="1256"/>
      <c r="G16" s="1256"/>
      <c r="H16" s="1256"/>
      <c r="I16" s="1256"/>
      <c r="J16" s="1256"/>
      <c r="K16" s="1256"/>
      <c r="L16" s="350"/>
    </row>
    <row r="17" spans="1:12" ht="15" customHeight="1">
      <c r="A17" s="350"/>
      <c r="B17" s="521"/>
      <c r="C17" s="354" t="s">
        <v>379</v>
      </c>
      <c r="D17" s="522"/>
      <c r="E17" s="523"/>
      <c r="F17" s="522"/>
      <c r="G17" s="522"/>
      <c r="H17" s="528"/>
      <c r="I17" s="522"/>
      <c r="J17" s="522"/>
      <c r="K17" s="523"/>
      <c r="L17" s="519"/>
    </row>
    <row r="18" spans="1:12" ht="15" customHeight="1">
      <c r="A18" s="350"/>
      <c r="B18" s="521"/>
      <c r="C18" s="354" t="s">
        <v>380</v>
      </c>
      <c r="D18" s="522"/>
      <c r="E18" s="523"/>
      <c r="F18" s="522"/>
      <c r="G18" s="522"/>
      <c r="H18" s="523"/>
      <c r="I18" s="522"/>
      <c r="J18" s="522"/>
      <c r="K18" s="523"/>
      <c r="L18" s="519"/>
    </row>
    <row r="19" spans="1:12" ht="8.1" customHeight="1">
      <c r="A19" s="350"/>
      <c r="B19" s="232"/>
      <c r="C19" s="516"/>
      <c r="D19" s="516"/>
      <c r="E19" s="516"/>
      <c r="F19" s="516"/>
      <c r="G19" s="516"/>
      <c r="H19" s="516"/>
      <c r="I19" s="516"/>
      <c r="J19" s="516"/>
      <c r="K19" s="516"/>
      <c r="L19" s="350"/>
    </row>
    <row r="20" spans="1:12" ht="15" customHeight="1">
      <c r="A20" s="350"/>
      <c r="B20" s="1252" t="s">
        <v>693</v>
      </c>
      <c r="C20" s="1252"/>
      <c r="D20" s="1252"/>
      <c r="E20" s="1257"/>
      <c r="F20" s="1252"/>
      <c r="G20" s="1252"/>
      <c r="H20" s="1257"/>
      <c r="I20" s="1252"/>
      <c r="J20" s="1252"/>
      <c r="K20" s="1257"/>
      <c r="L20" s="350"/>
    </row>
    <row r="21" spans="1:12" ht="15" customHeight="1">
      <c r="A21" s="350"/>
      <c r="B21" s="530"/>
      <c r="C21" s="354" t="s">
        <v>148</v>
      </c>
      <c r="D21" s="522"/>
      <c r="E21" s="523"/>
      <c r="F21" s="522"/>
      <c r="G21" s="522"/>
      <c r="H21" s="523"/>
      <c r="I21" s="522"/>
      <c r="J21" s="522"/>
      <c r="K21" s="523"/>
      <c r="L21" s="519"/>
    </row>
    <row r="22" spans="1:12" ht="15" customHeight="1">
      <c r="A22" s="350"/>
      <c r="B22" s="531"/>
      <c r="C22" s="532" t="s">
        <v>865</v>
      </c>
      <c r="D22" s="522"/>
      <c r="E22" s="523"/>
      <c r="F22" s="522"/>
      <c r="G22" s="522"/>
      <c r="H22" s="523"/>
      <c r="I22" s="522"/>
      <c r="J22" s="522"/>
      <c r="K22" s="523"/>
      <c r="L22" s="519"/>
    </row>
    <row r="23" spans="1:12" ht="8.1" customHeight="1">
      <c r="A23" s="350"/>
      <c r="B23" s="521"/>
      <c r="C23" s="350"/>
      <c r="D23" s="350"/>
      <c r="E23" s="350"/>
      <c r="F23" s="350"/>
      <c r="G23" s="350"/>
      <c r="H23" s="350"/>
      <c r="I23" s="350"/>
      <c r="J23" s="350"/>
      <c r="K23" s="350"/>
      <c r="L23" s="350"/>
    </row>
    <row r="24" spans="1:12" ht="15" customHeight="1">
      <c r="A24" s="350"/>
      <c r="B24" s="1259" t="s">
        <v>732</v>
      </c>
      <c r="C24" s="1259"/>
      <c r="D24" s="350"/>
      <c r="E24" s="350"/>
      <c r="F24" s="350"/>
      <c r="G24" s="350"/>
      <c r="H24" s="350"/>
      <c r="I24" s="350"/>
      <c r="J24" s="350"/>
      <c r="K24" s="350"/>
      <c r="L24" s="350"/>
    </row>
    <row r="25" spans="1:12" ht="15" customHeight="1">
      <c r="A25" s="350"/>
      <c r="B25" s="521"/>
      <c r="C25" s="354" t="s">
        <v>381</v>
      </c>
      <c r="D25" s="522"/>
      <c r="E25" s="523"/>
      <c r="F25" s="522"/>
      <c r="G25" s="522"/>
      <c r="H25" s="528"/>
      <c r="I25" s="522"/>
      <c r="J25" s="522"/>
      <c r="K25" s="523"/>
      <c r="L25" s="519"/>
    </row>
    <row r="26" spans="1:12" ht="8.1" customHeight="1">
      <c r="A26" s="350"/>
      <c r="B26" s="232"/>
      <c r="C26" s="533"/>
      <c r="D26" s="533"/>
      <c r="E26" s="533"/>
      <c r="F26" s="533"/>
      <c r="G26" s="533"/>
      <c r="H26" s="533"/>
      <c r="I26" s="533"/>
      <c r="J26" s="533"/>
      <c r="K26" s="533"/>
      <c r="L26" s="350"/>
    </row>
    <row r="27" spans="1:12" ht="15" customHeight="1">
      <c r="A27" s="350"/>
      <c r="B27" s="1253" t="s">
        <v>733</v>
      </c>
      <c r="C27" s="1253"/>
      <c r="D27" s="534"/>
      <c r="E27" s="535"/>
      <c r="F27" s="534"/>
      <c r="G27" s="534"/>
      <c r="H27" s="535"/>
      <c r="I27" s="534"/>
      <c r="J27" s="534"/>
      <c r="K27" s="535"/>
      <c r="L27" s="350"/>
    </row>
    <row r="28" spans="1:12" ht="15" customHeight="1">
      <c r="A28" s="350"/>
      <c r="B28" s="521"/>
      <c r="C28" s="354" t="s">
        <v>149</v>
      </c>
      <c r="D28" s="522"/>
      <c r="E28" s="523"/>
      <c r="F28" s="522"/>
      <c r="G28" s="522"/>
      <c r="H28" s="528"/>
      <c r="I28" s="522"/>
      <c r="J28" s="522"/>
      <c r="K28" s="523"/>
      <c r="L28" s="519"/>
    </row>
    <row r="29" spans="1:12" ht="8.1" customHeight="1">
      <c r="A29" s="350"/>
      <c r="B29" s="232"/>
      <c r="C29" s="516"/>
      <c r="D29" s="516"/>
      <c r="E29" s="536"/>
      <c r="F29" s="516"/>
      <c r="G29" s="516"/>
      <c r="H29" s="536"/>
      <c r="I29" s="516"/>
      <c r="J29" s="516"/>
      <c r="K29" s="536"/>
      <c r="L29" s="350"/>
    </row>
    <row r="30" spans="1:12" ht="15" customHeight="1">
      <c r="A30" s="350"/>
      <c r="B30" s="1252" t="s">
        <v>734</v>
      </c>
      <c r="C30" s="1252"/>
      <c r="D30" s="516"/>
      <c r="E30" s="520"/>
      <c r="F30" s="516"/>
      <c r="G30" s="516"/>
      <c r="H30" s="520"/>
      <c r="I30" s="516"/>
      <c r="J30" s="516"/>
      <c r="K30" s="520"/>
      <c r="L30" s="350"/>
    </row>
    <row r="31" spans="1:12" ht="15" customHeight="1">
      <c r="A31" s="350"/>
      <c r="B31" s="521"/>
      <c r="C31" s="354" t="s">
        <v>695</v>
      </c>
      <c r="D31" s="522"/>
      <c r="E31" s="523"/>
      <c r="F31" s="522"/>
      <c r="G31" s="522"/>
      <c r="H31" s="523"/>
      <c r="I31" s="522"/>
      <c r="J31" s="522"/>
      <c r="K31" s="523"/>
      <c r="L31" s="519"/>
    </row>
    <row r="32" spans="1:12" ht="15" customHeight="1">
      <c r="A32" s="350"/>
      <c r="B32" s="521"/>
      <c r="C32" s="354" t="s">
        <v>696</v>
      </c>
      <c r="D32" s="522"/>
      <c r="E32" s="523"/>
      <c r="F32" s="522"/>
      <c r="G32" s="522"/>
      <c r="H32" s="523"/>
      <c r="I32" s="522"/>
      <c r="J32" s="522"/>
      <c r="K32" s="523"/>
      <c r="L32" s="519"/>
    </row>
    <row r="33" spans="1:19" ht="8.1" customHeight="1">
      <c r="A33" s="350"/>
      <c r="B33" s="521"/>
      <c r="C33" s="537"/>
      <c r="D33" s="354"/>
      <c r="E33" s="529"/>
      <c r="F33" s="354"/>
      <c r="G33" s="522"/>
      <c r="H33" s="538"/>
      <c r="I33" s="522"/>
      <c r="J33" s="522"/>
      <c r="K33" s="529"/>
      <c r="L33" s="350"/>
    </row>
    <row r="34" spans="1:19" ht="15" customHeight="1">
      <c r="A34" s="350"/>
      <c r="B34" s="1256" t="s">
        <v>745</v>
      </c>
      <c r="C34" s="1256"/>
      <c r="D34" s="1256"/>
      <c r="E34" s="1256"/>
      <c r="F34" s="1256"/>
      <c r="G34" s="1256"/>
      <c r="H34" s="1256"/>
      <c r="I34" s="1256"/>
      <c r="J34" s="1256"/>
      <c r="K34" s="1256"/>
      <c r="L34" s="350"/>
      <c r="N34" s="1254"/>
      <c r="O34" s="1254"/>
      <c r="P34" s="1254"/>
      <c r="Q34" s="1254"/>
      <c r="R34" s="1254"/>
      <c r="S34" s="1254"/>
    </row>
    <row r="35" spans="1:19" ht="15" customHeight="1">
      <c r="A35" s="350"/>
      <c r="B35" s="521"/>
      <c r="C35" s="354" t="s">
        <v>722</v>
      </c>
      <c r="D35" s="522"/>
      <c r="E35" s="523"/>
      <c r="F35" s="522"/>
      <c r="G35" s="522"/>
      <c r="H35" s="523"/>
      <c r="I35" s="522"/>
      <c r="J35" s="522"/>
      <c r="K35" s="523"/>
      <c r="L35" s="519"/>
      <c r="N35" s="1254"/>
      <c r="O35" s="1254"/>
      <c r="P35" s="1254"/>
      <c r="Q35" s="1254"/>
      <c r="R35" s="1254"/>
      <c r="S35" s="1254"/>
    </row>
    <row r="36" spans="1:19" ht="15" customHeight="1">
      <c r="A36" s="350"/>
      <c r="B36" s="521"/>
      <c r="C36" s="354" t="s">
        <v>723</v>
      </c>
      <c r="D36" s="522"/>
      <c r="E36" s="523"/>
      <c r="F36" s="522"/>
      <c r="G36" s="522"/>
      <c r="H36" s="523"/>
      <c r="I36" s="522"/>
      <c r="J36" s="522"/>
      <c r="K36" s="523"/>
      <c r="L36" s="519"/>
      <c r="N36" s="1254"/>
      <c r="O36" s="1254"/>
      <c r="P36" s="1254"/>
      <c r="Q36" s="1254"/>
      <c r="R36" s="1254"/>
      <c r="S36" s="1254"/>
    </row>
    <row r="37" spans="1:19" ht="8.1" customHeight="1">
      <c r="A37" s="350"/>
      <c r="B37" s="232"/>
      <c r="C37" s="534"/>
      <c r="D37" s="534"/>
      <c r="E37" s="539"/>
      <c r="F37" s="534"/>
      <c r="G37" s="534"/>
      <c r="H37" s="539"/>
      <c r="I37" s="534"/>
      <c r="J37" s="534"/>
      <c r="K37" s="539"/>
      <c r="L37" s="540"/>
      <c r="N37" s="1254"/>
      <c r="O37" s="1254"/>
      <c r="P37" s="1254"/>
      <c r="Q37" s="1254"/>
      <c r="R37" s="1254"/>
      <c r="S37" s="1254"/>
    </row>
    <row r="38" spans="1:19" ht="15" customHeight="1">
      <c r="A38" s="350"/>
      <c r="B38" s="217" t="s">
        <v>933</v>
      </c>
      <c r="C38" s="217"/>
      <c r="D38" s="522"/>
      <c r="E38" s="523"/>
      <c r="F38" s="522"/>
      <c r="G38" s="522"/>
      <c r="H38" s="523"/>
      <c r="I38" s="522"/>
      <c r="J38" s="522"/>
      <c r="K38" s="523"/>
      <c r="L38" s="519"/>
      <c r="N38" s="1254"/>
      <c r="O38" s="1254"/>
      <c r="P38" s="1254"/>
      <c r="Q38" s="1254"/>
      <c r="R38" s="1254"/>
      <c r="S38" s="1254"/>
    </row>
    <row r="39" spans="1:19" ht="7.5" customHeight="1">
      <c r="A39" s="350"/>
      <c r="L39" s="519"/>
    </row>
    <row r="40" spans="1:19" ht="15" customHeight="1">
      <c r="A40" s="350"/>
      <c r="B40" s="1253" t="s">
        <v>735</v>
      </c>
      <c r="C40" s="1253"/>
      <c r="D40" s="534"/>
      <c r="E40" s="535"/>
      <c r="F40" s="534"/>
      <c r="G40" s="534"/>
      <c r="H40" s="535"/>
      <c r="I40" s="534"/>
      <c r="J40" s="534"/>
      <c r="K40" s="535"/>
      <c r="L40" s="519"/>
    </row>
    <row r="41" spans="1:19" ht="15" customHeight="1">
      <c r="A41" s="350"/>
      <c r="B41" s="521"/>
      <c r="C41" s="354" t="s">
        <v>382</v>
      </c>
      <c r="D41" s="522"/>
      <c r="E41" s="523"/>
      <c r="F41" s="522"/>
      <c r="G41" s="522"/>
      <c r="H41" s="528"/>
      <c r="I41" s="522"/>
      <c r="J41" s="522"/>
      <c r="K41" s="523"/>
      <c r="L41" s="519"/>
    </row>
    <row r="42" spans="1:19" ht="8.1" customHeight="1">
      <c r="A42" s="350"/>
      <c r="L42" s="350"/>
    </row>
    <row r="43" spans="1:19" ht="15" customHeight="1">
      <c r="A43" s="354"/>
      <c r="B43" s="1252" t="s">
        <v>736</v>
      </c>
      <c r="C43" s="1252"/>
      <c r="D43" s="516"/>
      <c r="E43" s="520"/>
      <c r="F43" s="516"/>
      <c r="G43" s="516"/>
      <c r="H43" s="520"/>
      <c r="I43" s="516"/>
      <c r="J43" s="516"/>
      <c r="K43" s="520"/>
      <c r="L43" s="350"/>
    </row>
    <row r="44" spans="1:19" ht="15" customHeight="1">
      <c r="A44" s="350"/>
      <c r="B44" s="521"/>
      <c r="C44" s="354" t="s">
        <v>377</v>
      </c>
      <c r="D44" s="522"/>
      <c r="E44" s="523"/>
      <c r="F44" s="522"/>
      <c r="G44" s="522"/>
      <c r="H44" s="528"/>
      <c r="I44" s="522"/>
      <c r="J44" s="522"/>
      <c r="K44" s="523"/>
      <c r="L44" s="519"/>
    </row>
    <row r="45" spans="1:19" ht="15" customHeight="1">
      <c r="A45" s="350"/>
      <c r="B45" s="521"/>
      <c r="C45" s="354" t="s">
        <v>566</v>
      </c>
      <c r="D45" s="522"/>
      <c r="E45" s="523"/>
      <c r="F45" s="522"/>
      <c r="G45" s="522"/>
      <c r="H45" s="528"/>
      <c r="I45" s="522"/>
      <c r="J45" s="522"/>
      <c r="K45" s="523"/>
      <c r="L45" s="350"/>
    </row>
    <row r="46" spans="1:19" ht="8.1" customHeight="1">
      <c r="A46" s="350"/>
      <c r="B46" s="232"/>
      <c r="C46" s="516"/>
      <c r="D46" s="516"/>
      <c r="E46" s="536"/>
      <c r="F46" s="516"/>
      <c r="G46" s="516"/>
      <c r="H46" s="536"/>
      <c r="I46" s="516"/>
      <c r="J46" s="516"/>
      <c r="K46" s="536"/>
      <c r="L46" s="350"/>
    </row>
    <row r="47" spans="1:19" ht="15" customHeight="1">
      <c r="A47" s="350"/>
      <c r="B47" s="1252" t="s">
        <v>877</v>
      </c>
      <c r="C47" s="1252"/>
      <c r="D47" s="1252"/>
      <c r="E47" s="1252"/>
      <c r="F47" s="1252"/>
      <c r="G47" s="1252"/>
      <c r="H47" s="1252"/>
      <c r="I47" s="1252"/>
      <c r="J47" s="1252"/>
      <c r="K47" s="1252"/>
      <c r="L47" s="513"/>
    </row>
    <row r="48" spans="1:19" ht="15" customHeight="1">
      <c r="A48" s="350"/>
      <c r="B48" s="521"/>
      <c r="C48" s="354" t="s">
        <v>150</v>
      </c>
      <c r="D48" s="522"/>
      <c r="E48" s="523"/>
      <c r="F48" s="522"/>
      <c r="G48" s="522"/>
      <c r="H48" s="528"/>
      <c r="I48" s="522"/>
      <c r="J48" s="522"/>
      <c r="K48" s="523"/>
    </row>
    <row r="49" spans="1:11" ht="15" customHeight="1">
      <c r="A49" s="350"/>
      <c r="B49" s="521"/>
      <c r="C49" s="354" t="s">
        <v>694</v>
      </c>
      <c r="D49" s="522"/>
      <c r="E49" s="523"/>
      <c r="F49" s="522"/>
      <c r="G49" s="522"/>
      <c r="H49" s="523"/>
      <c r="I49" s="522"/>
      <c r="J49" s="522"/>
      <c r="K49" s="523"/>
    </row>
    <row r="50" spans="1:11" ht="7.5" customHeight="1">
      <c r="A50" s="513"/>
      <c r="B50" s="803"/>
      <c r="C50" s="516"/>
      <c r="D50" s="516"/>
      <c r="E50" s="536"/>
      <c r="F50" s="516"/>
      <c r="G50" s="516"/>
      <c r="H50" s="536"/>
      <c r="I50" s="516"/>
      <c r="J50" s="516"/>
      <c r="K50" s="536"/>
    </row>
    <row r="51" spans="1:11" ht="15" customHeight="1">
      <c r="A51" s="512"/>
      <c r="B51" s="1252" t="s">
        <v>788</v>
      </c>
      <c r="C51" s="1252"/>
      <c r="D51" s="516"/>
      <c r="E51" s="520"/>
      <c r="F51" s="516"/>
      <c r="G51" s="516"/>
      <c r="H51" s="520"/>
      <c r="I51" s="516"/>
      <c r="J51" s="516"/>
      <c r="K51" s="520"/>
    </row>
    <row r="52" spans="1:11" ht="15" customHeight="1">
      <c r="B52" s="521"/>
      <c r="C52" s="354" t="s">
        <v>892</v>
      </c>
      <c r="D52" s="522"/>
      <c r="E52" s="523"/>
      <c r="F52" s="522"/>
      <c r="G52" s="522"/>
      <c r="H52" s="528"/>
      <c r="I52" s="522"/>
      <c r="J52" s="522"/>
      <c r="K52" s="523"/>
    </row>
    <row r="56" spans="1:11" ht="18" customHeight="1"/>
  </sheetData>
  <sheetProtection algorithmName="SHA-512" hashValue="YIbjmogtXmjEpL/pCLn3xxyCXKWu2MagOzc2MXZrhuphHv192WlY5sXDgxbTszkrSjQUvUDMuj7saic58SSSmg==" saltValue="GshTOl8LHgV3ZddmS0BrDQ==" spinCount="100000" sheet="1" selectLockedCells="1"/>
  <mergeCells count="17">
    <mergeCell ref="N34:S38"/>
    <mergeCell ref="B1:K1"/>
    <mergeCell ref="B34:K34"/>
    <mergeCell ref="B16:K16"/>
    <mergeCell ref="B20:K20"/>
    <mergeCell ref="B5:C5"/>
    <mergeCell ref="B7:C7"/>
    <mergeCell ref="D2:F2"/>
    <mergeCell ref="G2:I2"/>
    <mergeCell ref="J2:L2"/>
    <mergeCell ref="B24:C24"/>
    <mergeCell ref="B51:C51"/>
    <mergeCell ref="B30:C30"/>
    <mergeCell ref="B43:C43"/>
    <mergeCell ref="B27:C27"/>
    <mergeCell ref="B47:K47"/>
    <mergeCell ref="B40:C40"/>
  </mergeCells>
  <printOptions horizontalCentered="1"/>
  <pageMargins left="0.75" right="0.75" top="0.75" bottom="0.75" header="0" footer="0.5"/>
  <pageSetup scale="84" orientation="portrait" r:id="rId1"/>
  <headerFooter>
    <oddHeader xml:space="preserve">&amp;R
</oddHeader>
    <oddFooter>&amp;L&amp;"Arial Narrow,Bold"HOME - HTF&amp;C&amp;"Arial Narrow,Bold"Page 26 of 30&amp;R&amp;"Arial Narrow,Bold" Updated 2020</oddFooter>
  </headerFooter>
  <ignoredErrors>
    <ignoredError sqref="A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7369" r:id="rId4" name="Check Box 265">
              <controlPr defaultSize="0" autoFill="0" autoLine="0" autoPict="0">
                <anchor moveWithCells="1">
                  <from>
                    <xdr:col>4</xdr:col>
                    <xdr:colOff>0</xdr:colOff>
                    <xdr:row>3</xdr:row>
                    <xdr:rowOff>180975</xdr:rowOff>
                  </from>
                  <to>
                    <xdr:col>4</xdr:col>
                    <xdr:colOff>209550</xdr:colOff>
                    <xdr:row>5</xdr:row>
                    <xdr:rowOff>9525</xdr:rowOff>
                  </to>
                </anchor>
              </controlPr>
            </control>
          </mc:Choice>
        </mc:AlternateContent>
        <mc:AlternateContent xmlns:mc="http://schemas.openxmlformats.org/markup-compatibility/2006">
          <mc:Choice Requires="x14">
            <control shapeId="47370" r:id="rId5" name="Check Box 266">
              <controlPr defaultSize="0" autoFill="0" autoLine="0" autoPict="0">
                <anchor moveWithCells="1">
                  <from>
                    <xdr:col>7</xdr:col>
                    <xdr:colOff>0</xdr:colOff>
                    <xdr:row>3</xdr:row>
                    <xdr:rowOff>171450</xdr:rowOff>
                  </from>
                  <to>
                    <xdr:col>7</xdr:col>
                    <xdr:colOff>209550</xdr:colOff>
                    <xdr:row>5</xdr:row>
                    <xdr:rowOff>0</xdr:rowOff>
                  </to>
                </anchor>
              </controlPr>
            </control>
          </mc:Choice>
        </mc:AlternateContent>
        <mc:AlternateContent xmlns:mc="http://schemas.openxmlformats.org/markup-compatibility/2006">
          <mc:Choice Requires="x14">
            <control shapeId="47372" r:id="rId6" name="Check Box 268">
              <controlPr defaultSize="0" autoFill="0" autoLine="0" autoPict="0">
                <anchor moveWithCells="1">
                  <from>
                    <xdr:col>10</xdr:col>
                    <xdr:colOff>9525</xdr:colOff>
                    <xdr:row>3</xdr:row>
                    <xdr:rowOff>180975</xdr:rowOff>
                  </from>
                  <to>
                    <xdr:col>10</xdr:col>
                    <xdr:colOff>219075</xdr:colOff>
                    <xdr:row>5</xdr:row>
                    <xdr:rowOff>9525</xdr:rowOff>
                  </to>
                </anchor>
              </controlPr>
            </control>
          </mc:Choice>
        </mc:AlternateContent>
        <mc:AlternateContent xmlns:mc="http://schemas.openxmlformats.org/markup-compatibility/2006">
          <mc:Choice Requires="x14">
            <control shapeId="47376" r:id="rId7" name="Check Box 272">
              <controlPr defaultSize="0" autoFill="0" autoLine="0" autoPict="0">
                <anchor moveWithCells="1">
                  <from>
                    <xdr:col>4</xdr:col>
                    <xdr:colOff>0</xdr:colOff>
                    <xdr:row>6</xdr:row>
                    <xdr:rowOff>180975</xdr:rowOff>
                  </from>
                  <to>
                    <xdr:col>4</xdr:col>
                    <xdr:colOff>209550</xdr:colOff>
                    <xdr:row>8</xdr:row>
                    <xdr:rowOff>9525</xdr:rowOff>
                  </to>
                </anchor>
              </controlPr>
            </control>
          </mc:Choice>
        </mc:AlternateContent>
        <mc:AlternateContent xmlns:mc="http://schemas.openxmlformats.org/markup-compatibility/2006">
          <mc:Choice Requires="x14">
            <control shapeId="47378" r:id="rId8" name="Check Box 274">
              <controlPr defaultSize="0" autoFill="0" autoLine="0" autoPict="0">
                <anchor moveWithCells="1">
                  <from>
                    <xdr:col>10</xdr:col>
                    <xdr:colOff>9525</xdr:colOff>
                    <xdr:row>6</xdr:row>
                    <xdr:rowOff>180975</xdr:rowOff>
                  </from>
                  <to>
                    <xdr:col>10</xdr:col>
                    <xdr:colOff>219075</xdr:colOff>
                    <xdr:row>8</xdr:row>
                    <xdr:rowOff>9525</xdr:rowOff>
                  </to>
                </anchor>
              </controlPr>
            </control>
          </mc:Choice>
        </mc:AlternateContent>
        <mc:AlternateContent xmlns:mc="http://schemas.openxmlformats.org/markup-compatibility/2006">
          <mc:Choice Requires="x14">
            <control shapeId="47379" r:id="rId9" name="Check Box 275">
              <controlPr defaultSize="0" autoFill="0" autoLine="0" autoPict="0">
                <anchor moveWithCells="1">
                  <from>
                    <xdr:col>4</xdr:col>
                    <xdr:colOff>0</xdr:colOff>
                    <xdr:row>7</xdr:row>
                    <xdr:rowOff>180975</xdr:rowOff>
                  </from>
                  <to>
                    <xdr:col>4</xdr:col>
                    <xdr:colOff>209550</xdr:colOff>
                    <xdr:row>9</xdr:row>
                    <xdr:rowOff>9525</xdr:rowOff>
                  </to>
                </anchor>
              </controlPr>
            </control>
          </mc:Choice>
        </mc:AlternateContent>
        <mc:AlternateContent xmlns:mc="http://schemas.openxmlformats.org/markup-compatibility/2006">
          <mc:Choice Requires="x14">
            <control shapeId="47380" r:id="rId10" name="Check Box 276">
              <controlPr defaultSize="0" autoFill="0" autoLine="0" autoPict="0">
                <anchor moveWithCells="1">
                  <from>
                    <xdr:col>7</xdr:col>
                    <xdr:colOff>0</xdr:colOff>
                    <xdr:row>7</xdr:row>
                    <xdr:rowOff>171450</xdr:rowOff>
                  </from>
                  <to>
                    <xdr:col>7</xdr:col>
                    <xdr:colOff>209550</xdr:colOff>
                    <xdr:row>9</xdr:row>
                    <xdr:rowOff>0</xdr:rowOff>
                  </to>
                </anchor>
              </controlPr>
            </control>
          </mc:Choice>
        </mc:AlternateContent>
        <mc:AlternateContent xmlns:mc="http://schemas.openxmlformats.org/markup-compatibility/2006">
          <mc:Choice Requires="x14">
            <control shapeId="47381" r:id="rId11" name="Check Box 277">
              <controlPr defaultSize="0" autoFill="0" autoLine="0" autoPict="0">
                <anchor moveWithCells="1">
                  <from>
                    <xdr:col>10</xdr:col>
                    <xdr:colOff>9525</xdr:colOff>
                    <xdr:row>7</xdr:row>
                    <xdr:rowOff>180975</xdr:rowOff>
                  </from>
                  <to>
                    <xdr:col>10</xdr:col>
                    <xdr:colOff>219075</xdr:colOff>
                    <xdr:row>9</xdr:row>
                    <xdr:rowOff>9525</xdr:rowOff>
                  </to>
                </anchor>
              </controlPr>
            </control>
          </mc:Choice>
        </mc:AlternateContent>
        <mc:AlternateContent xmlns:mc="http://schemas.openxmlformats.org/markup-compatibility/2006">
          <mc:Choice Requires="x14">
            <control shapeId="47382" r:id="rId12" name="Check Box 278">
              <controlPr defaultSize="0" autoFill="0" autoLine="0" autoPict="0">
                <anchor moveWithCells="1">
                  <from>
                    <xdr:col>4</xdr:col>
                    <xdr:colOff>0</xdr:colOff>
                    <xdr:row>8</xdr:row>
                    <xdr:rowOff>180975</xdr:rowOff>
                  </from>
                  <to>
                    <xdr:col>4</xdr:col>
                    <xdr:colOff>209550</xdr:colOff>
                    <xdr:row>10</xdr:row>
                    <xdr:rowOff>9525</xdr:rowOff>
                  </to>
                </anchor>
              </controlPr>
            </control>
          </mc:Choice>
        </mc:AlternateContent>
        <mc:AlternateContent xmlns:mc="http://schemas.openxmlformats.org/markup-compatibility/2006">
          <mc:Choice Requires="x14">
            <control shapeId="47383" r:id="rId13" name="Check Box 279">
              <controlPr defaultSize="0" autoFill="0" autoLine="0" autoPict="0">
                <anchor moveWithCells="1">
                  <from>
                    <xdr:col>7</xdr:col>
                    <xdr:colOff>0</xdr:colOff>
                    <xdr:row>8</xdr:row>
                    <xdr:rowOff>171450</xdr:rowOff>
                  </from>
                  <to>
                    <xdr:col>7</xdr:col>
                    <xdr:colOff>209550</xdr:colOff>
                    <xdr:row>10</xdr:row>
                    <xdr:rowOff>0</xdr:rowOff>
                  </to>
                </anchor>
              </controlPr>
            </control>
          </mc:Choice>
        </mc:AlternateContent>
        <mc:AlternateContent xmlns:mc="http://schemas.openxmlformats.org/markup-compatibility/2006">
          <mc:Choice Requires="x14">
            <control shapeId="47384" r:id="rId14" name="Check Box 280">
              <controlPr defaultSize="0" autoFill="0" autoLine="0" autoPict="0">
                <anchor moveWithCells="1">
                  <from>
                    <xdr:col>10</xdr:col>
                    <xdr:colOff>9525</xdr:colOff>
                    <xdr:row>8</xdr:row>
                    <xdr:rowOff>180975</xdr:rowOff>
                  </from>
                  <to>
                    <xdr:col>10</xdr:col>
                    <xdr:colOff>219075</xdr:colOff>
                    <xdr:row>10</xdr:row>
                    <xdr:rowOff>9525</xdr:rowOff>
                  </to>
                </anchor>
              </controlPr>
            </control>
          </mc:Choice>
        </mc:AlternateContent>
        <mc:AlternateContent xmlns:mc="http://schemas.openxmlformats.org/markup-compatibility/2006">
          <mc:Choice Requires="x14">
            <control shapeId="47385" r:id="rId15" name="Check Box 281">
              <controlPr defaultSize="0" autoFill="0" autoLine="0" autoPict="0">
                <anchor moveWithCells="1">
                  <from>
                    <xdr:col>4</xdr:col>
                    <xdr:colOff>0</xdr:colOff>
                    <xdr:row>9</xdr:row>
                    <xdr:rowOff>180975</xdr:rowOff>
                  </from>
                  <to>
                    <xdr:col>4</xdr:col>
                    <xdr:colOff>209550</xdr:colOff>
                    <xdr:row>11</xdr:row>
                    <xdr:rowOff>9525</xdr:rowOff>
                  </to>
                </anchor>
              </controlPr>
            </control>
          </mc:Choice>
        </mc:AlternateContent>
        <mc:AlternateContent xmlns:mc="http://schemas.openxmlformats.org/markup-compatibility/2006">
          <mc:Choice Requires="x14">
            <control shapeId="47386" r:id="rId16" name="Check Box 282">
              <controlPr defaultSize="0" autoFill="0" autoLine="0" autoPict="0">
                <anchor moveWithCells="1">
                  <from>
                    <xdr:col>7</xdr:col>
                    <xdr:colOff>0</xdr:colOff>
                    <xdr:row>9</xdr:row>
                    <xdr:rowOff>171450</xdr:rowOff>
                  </from>
                  <to>
                    <xdr:col>7</xdr:col>
                    <xdr:colOff>209550</xdr:colOff>
                    <xdr:row>11</xdr:row>
                    <xdr:rowOff>0</xdr:rowOff>
                  </to>
                </anchor>
              </controlPr>
            </control>
          </mc:Choice>
        </mc:AlternateContent>
        <mc:AlternateContent xmlns:mc="http://schemas.openxmlformats.org/markup-compatibility/2006">
          <mc:Choice Requires="x14">
            <control shapeId="47387" r:id="rId17" name="Check Box 283">
              <controlPr defaultSize="0" autoFill="0" autoLine="0" autoPict="0">
                <anchor moveWithCells="1">
                  <from>
                    <xdr:col>10</xdr:col>
                    <xdr:colOff>9525</xdr:colOff>
                    <xdr:row>9</xdr:row>
                    <xdr:rowOff>180975</xdr:rowOff>
                  </from>
                  <to>
                    <xdr:col>10</xdr:col>
                    <xdr:colOff>219075</xdr:colOff>
                    <xdr:row>11</xdr:row>
                    <xdr:rowOff>9525</xdr:rowOff>
                  </to>
                </anchor>
              </controlPr>
            </control>
          </mc:Choice>
        </mc:AlternateContent>
        <mc:AlternateContent xmlns:mc="http://schemas.openxmlformats.org/markup-compatibility/2006">
          <mc:Choice Requires="x14">
            <control shapeId="47388" r:id="rId18" name="Check Box 284">
              <controlPr defaultSize="0" autoFill="0" autoLine="0" autoPict="0">
                <anchor moveWithCells="1">
                  <from>
                    <xdr:col>4</xdr:col>
                    <xdr:colOff>0</xdr:colOff>
                    <xdr:row>10</xdr:row>
                    <xdr:rowOff>180975</xdr:rowOff>
                  </from>
                  <to>
                    <xdr:col>4</xdr:col>
                    <xdr:colOff>209550</xdr:colOff>
                    <xdr:row>12</xdr:row>
                    <xdr:rowOff>9525</xdr:rowOff>
                  </to>
                </anchor>
              </controlPr>
            </control>
          </mc:Choice>
        </mc:AlternateContent>
        <mc:AlternateContent xmlns:mc="http://schemas.openxmlformats.org/markup-compatibility/2006">
          <mc:Choice Requires="x14">
            <control shapeId="47389" r:id="rId19" name="Check Box 285">
              <controlPr defaultSize="0" autoFill="0" autoLine="0" autoPict="0">
                <anchor moveWithCells="1">
                  <from>
                    <xdr:col>7</xdr:col>
                    <xdr:colOff>0</xdr:colOff>
                    <xdr:row>10</xdr:row>
                    <xdr:rowOff>171450</xdr:rowOff>
                  </from>
                  <to>
                    <xdr:col>7</xdr:col>
                    <xdr:colOff>209550</xdr:colOff>
                    <xdr:row>12</xdr:row>
                    <xdr:rowOff>0</xdr:rowOff>
                  </to>
                </anchor>
              </controlPr>
            </control>
          </mc:Choice>
        </mc:AlternateContent>
        <mc:AlternateContent xmlns:mc="http://schemas.openxmlformats.org/markup-compatibility/2006">
          <mc:Choice Requires="x14">
            <control shapeId="47390" r:id="rId20" name="Check Box 286">
              <controlPr defaultSize="0" autoFill="0" autoLine="0" autoPict="0">
                <anchor moveWithCells="1">
                  <from>
                    <xdr:col>10</xdr:col>
                    <xdr:colOff>9525</xdr:colOff>
                    <xdr:row>10</xdr:row>
                    <xdr:rowOff>180975</xdr:rowOff>
                  </from>
                  <to>
                    <xdr:col>10</xdr:col>
                    <xdr:colOff>219075</xdr:colOff>
                    <xdr:row>12</xdr:row>
                    <xdr:rowOff>9525</xdr:rowOff>
                  </to>
                </anchor>
              </controlPr>
            </control>
          </mc:Choice>
        </mc:AlternateContent>
        <mc:AlternateContent xmlns:mc="http://schemas.openxmlformats.org/markup-compatibility/2006">
          <mc:Choice Requires="x14">
            <control shapeId="47391" r:id="rId21" name="Check Box 287">
              <controlPr defaultSize="0" autoFill="0" autoLine="0" autoPict="0">
                <anchor moveWithCells="1">
                  <from>
                    <xdr:col>4</xdr:col>
                    <xdr:colOff>0</xdr:colOff>
                    <xdr:row>11</xdr:row>
                    <xdr:rowOff>180975</xdr:rowOff>
                  </from>
                  <to>
                    <xdr:col>4</xdr:col>
                    <xdr:colOff>209550</xdr:colOff>
                    <xdr:row>13</xdr:row>
                    <xdr:rowOff>9525</xdr:rowOff>
                  </to>
                </anchor>
              </controlPr>
            </control>
          </mc:Choice>
        </mc:AlternateContent>
        <mc:AlternateContent xmlns:mc="http://schemas.openxmlformats.org/markup-compatibility/2006">
          <mc:Choice Requires="x14">
            <control shapeId="47392" r:id="rId22" name="Check Box 288">
              <controlPr defaultSize="0" autoFill="0" autoLine="0" autoPict="0">
                <anchor moveWithCells="1">
                  <from>
                    <xdr:col>7</xdr:col>
                    <xdr:colOff>0</xdr:colOff>
                    <xdr:row>11</xdr:row>
                    <xdr:rowOff>171450</xdr:rowOff>
                  </from>
                  <to>
                    <xdr:col>7</xdr:col>
                    <xdr:colOff>209550</xdr:colOff>
                    <xdr:row>13</xdr:row>
                    <xdr:rowOff>0</xdr:rowOff>
                  </to>
                </anchor>
              </controlPr>
            </control>
          </mc:Choice>
        </mc:AlternateContent>
        <mc:AlternateContent xmlns:mc="http://schemas.openxmlformats.org/markup-compatibility/2006">
          <mc:Choice Requires="x14">
            <control shapeId="47393" r:id="rId23" name="Check Box 289">
              <controlPr defaultSize="0" autoFill="0" autoLine="0" autoPict="0">
                <anchor moveWithCells="1">
                  <from>
                    <xdr:col>10</xdr:col>
                    <xdr:colOff>9525</xdr:colOff>
                    <xdr:row>11</xdr:row>
                    <xdr:rowOff>180975</xdr:rowOff>
                  </from>
                  <to>
                    <xdr:col>10</xdr:col>
                    <xdr:colOff>219075</xdr:colOff>
                    <xdr:row>13</xdr:row>
                    <xdr:rowOff>9525</xdr:rowOff>
                  </to>
                </anchor>
              </controlPr>
            </control>
          </mc:Choice>
        </mc:AlternateContent>
        <mc:AlternateContent xmlns:mc="http://schemas.openxmlformats.org/markup-compatibility/2006">
          <mc:Choice Requires="x14">
            <control shapeId="47394" r:id="rId24" name="Check Box 290">
              <controlPr defaultSize="0" autoFill="0" autoLine="0" autoPict="0">
                <anchor moveWithCells="1">
                  <from>
                    <xdr:col>4</xdr:col>
                    <xdr:colOff>0</xdr:colOff>
                    <xdr:row>12</xdr:row>
                    <xdr:rowOff>180975</xdr:rowOff>
                  </from>
                  <to>
                    <xdr:col>4</xdr:col>
                    <xdr:colOff>209550</xdr:colOff>
                    <xdr:row>14</xdr:row>
                    <xdr:rowOff>9525</xdr:rowOff>
                  </to>
                </anchor>
              </controlPr>
            </control>
          </mc:Choice>
        </mc:AlternateContent>
        <mc:AlternateContent xmlns:mc="http://schemas.openxmlformats.org/markup-compatibility/2006">
          <mc:Choice Requires="x14">
            <control shapeId="47396" r:id="rId25" name="Check Box 292">
              <controlPr defaultSize="0" autoFill="0" autoLine="0" autoPict="0">
                <anchor moveWithCells="1">
                  <from>
                    <xdr:col>10</xdr:col>
                    <xdr:colOff>9525</xdr:colOff>
                    <xdr:row>12</xdr:row>
                    <xdr:rowOff>180975</xdr:rowOff>
                  </from>
                  <to>
                    <xdr:col>10</xdr:col>
                    <xdr:colOff>219075</xdr:colOff>
                    <xdr:row>14</xdr:row>
                    <xdr:rowOff>9525</xdr:rowOff>
                  </to>
                </anchor>
              </controlPr>
            </control>
          </mc:Choice>
        </mc:AlternateContent>
        <mc:AlternateContent xmlns:mc="http://schemas.openxmlformats.org/markup-compatibility/2006">
          <mc:Choice Requires="x14">
            <control shapeId="47400" r:id="rId26" name="Check Box 296">
              <controlPr defaultSize="0" autoFill="0" autoLine="0" autoPict="0">
                <anchor moveWithCells="1">
                  <from>
                    <xdr:col>4</xdr:col>
                    <xdr:colOff>0</xdr:colOff>
                    <xdr:row>15</xdr:row>
                    <xdr:rowOff>180975</xdr:rowOff>
                  </from>
                  <to>
                    <xdr:col>4</xdr:col>
                    <xdr:colOff>209550</xdr:colOff>
                    <xdr:row>17</xdr:row>
                    <xdr:rowOff>9525</xdr:rowOff>
                  </to>
                </anchor>
              </controlPr>
            </control>
          </mc:Choice>
        </mc:AlternateContent>
        <mc:AlternateContent xmlns:mc="http://schemas.openxmlformats.org/markup-compatibility/2006">
          <mc:Choice Requires="x14">
            <control shapeId="47402" r:id="rId27" name="Check Box 298">
              <controlPr defaultSize="0" autoFill="0" autoLine="0" autoPict="0">
                <anchor moveWithCells="1">
                  <from>
                    <xdr:col>10</xdr:col>
                    <xdr:colOff>9525</xdr:colOff>
                    <xdr:row>15</xdr:row>
                    <xdr:rowOff>180975</xdr:rowOff>
                  </from>
                  <to>
                    <xdr:col>10</xdr:col>
                    <xdr:colOff>219075</xdr:colOff>
                    <xdr:row>17</xdr:row>
                    <xdr:rowOff>9525</xdr:rowOff>
                  </to>
                </anchor>
              </controlPr>
            </control>
          </mc:Choice>
        </mc:AlternateContent>
        <mc:AlternateContent xmlns:mc="http://schemas.openxmlformats.org/markup-compatibility/2006">
          <mc:Choice Requires="x14">
            <control shapeId="47403" r:id="rId28" name="Check Box 299">
              <controlPr defaultSize="0" autoFill="0" autoLine="0" autoPict="0">
                <anchor moveWithCells="1">
                  <from>
                    <xdr:col>4</xdr:col>
                    <xdr:colOff>0</xdr:colOff>
                    <xdr:row>16</xdr:row>
                    <xdr:rowOff>180975</xdr:rowOff>
                  </from>
                  <to>
                    <xdr:col>4</xdr:col>
                    <xdr:colOff>209550</xdr:colOff>
                    <xdr:row>18</xdr:row>
                    <xdr:rowOff>9525</xdr:rowOff>
                  </to>
                </anchor>
              </controlPr>
            </control>
          </mc:Choice>
        </mc:AlternateContent>
        <mc:AlternateContent xmlns:mc="http://schemas.openxmlformats.org/markup-compatibility/2006">
          <mc:Choice Requires="x14">
            <control shapeId="47404" r:id="rId29" name="Check Box 300">
              <controlPr defaultSize="0" autoFill="0" autoLine="0" autoPict="0">
                <anchor moveWithCells="1">
                  <from>
                    <xdr:col>7</xdr:col>
                    <xdr:colOff>0</xdr:colOff>
                    <xdr:row>16</xdr:row>
                    <xdr:rowOff>171450</xdr:rowOff>
                  </from>
                  <to>
                    <xdr:col>7</xdr:col>
                    <xdr:colOff>209550</xdr:colOff>
                    <xdr:row>18</xdr:row>
                    <xdr:rowOff>0</xdr:rowOff>
                  </to>
                </anchor>
              </controlPr>
            </control>
          </mc:Choice>
        </mc:AlternateContent>
        <mc:AlternateContent xmlns:mc="http://schemas.openxmlformats.org/markup-compatibility/2006">
          <mc:Choice Requires="x14">
            <control shapeId="47405" r:id="rId30" name="Check Box 301">
              <controlPr defaultSize="0" autoFill="0" autoLine="0" autoPict="0">
                <anchor moveWithCells="1">
                  <from>
                    <xdr:col>10</xdr:col>
                    <xdr:colOff>9525</xdr:colOff>
                    <xdr:row>16</xdr:row>
                    <xdr:rowOff>180975</xdr:rowOff>
                  </from>
                  <to>
                    <xdr:col>10</xdr:col>
                    <xdr:colOff>219075</xdr:colOff>
                    <xdr:row>18</xdr:row>
                    <xdr:rowOff>9525</xdr:rowOff>
                  </to>
                </anchor>
              </controlPr>
            </control>
          </mc:Choice>
        </mc:AlternateContent>
        <mc:AlternateContent xmlns:mc="http://schemas.openxmlformats.org/markup-compatibility/2006">
          <mc:Choice Requires="x14">
            <control shapeId="47406" r:id="rId31" name="Check Box 302">
              <controlPr defaultSize="0" autoFill="0" autoLine="0" autoPict="0">
                <anchor moveWithCells="1">
                  <from>
                    <xdr:col>4</xdr:col>
                    <xdr:colOff>0</xdr:colOff>
                    <xdr:row>19</xdr:row>
                    <xdr:rowOff>180975</xdr:rowOff>
                  </from>
                  <to>
                    <xdr:col>4</xdr:col>
                    <xdr:colOff>209550</xdr:colOff>
                    <xdr:row>21</xdr:row>
                    <xdr:rowOff>9525</xdr:rowOff>
                  </to>
                </anchor>
              </controlPr>
            </control>
          </mc:Choice>
        </mc:AlternateContent>
        <mc:AlternateContent xmlns:mc="http://schemas.openxmlformats.org/markup-compatibility/2006">
          <mc:Choice Requires="x14">
            <control shapeId="47407" r:id="rId32" name="Check Box 303">
              <controlPr defaultSize="0" autoFill="0" autoLine="0" autoPict="0">
                <anchor moveWithCells="1">
                  <from>
                    <xdr:col>7</xdr:col>
                    <xdr:colOff>0</xdr:colOff>
                    <xdr:row>19</xdr:row>
                    <xdr:rowOff>171450</xdr:rowOff>
                  </from>
                  <to>
                    <xdr:col>7</xdr:col>
                    <xdr:colOff>209550</xdr:colOff>
                    <xdr:row>21</xdr:row>
                    <xdr:rowOff>0</xdr:rowOff>
                  </to>
                </anchor>
              </controlPr>
            </control>
          </mc:Choice>
        </mc:AlternateContent>
        <mc:AlternateContent xmlns:mc="http://schemas.openxmlformats.org/markup-compatibility/2006">
          <mc:Choice Requires="x14">
            <control shapeId="47408" r:id="rId33" name="Check Box 304">
              <controlPr defaultSize="0" autoFill="0" autoLine="0" autoPict="0">
                <anchor moveWithCells="1">
                  <from>
                    <xdr:col>10</xdr:col>
                    <xdr:colOff>9525</xdr:colOff>
                    <xdr:row>19</xdr:row>
                    <xdr:rowOff>180975</xdr:rowOff>
                  </from>
                  <to>
                    <xdr:col>10</xdr:col>
                    <xdr:colOff>219075</xdr:colOff>
                    <xdr:row>21</xdr:row>
                    <xdr:rowOff>9525</xdr:rowOff>
                  </to>
                </anchor>
              </controlPr>
            </control>
          </mc:Choice>
        </mc:AlternateContent>
        <mc:AlternateContent xmlns:mc="http://schemas.openxmlformats.org/markup-compatibility/2006">
          <mc:Choice Requires="x14">
            <control shapeId="47409" r:id="rId34" name="Check Box 305">
              <controlPr defaultSize="0" autoFill="0" autoLine="0" autoPict="0">
                <anchor moveWithCells="1">
                  <from>
                    <xdr:col>4</xdr:col>
                    <xdr:colOff>0</xdr:colOff>
                    <xdr:row>20</xdr:row>
                    <xdr:rowOff>180975</xdr:rowOff>
                  </from>
                  <to>
                    <xdr:col>4</xdr:col>
                    <xdr:colOff>209550</xdr:colOff>
                    <xdr:row>22</xdr:row>
                    <xdr:rowOff>9525</xdr:rowOff>
                  </to>
                </anchor>
              </controlPr>
            </control>
          </mc:Choice>
        </mc:AlternateContent>
        <mc:AlternateContent xmlns:mc="http://schemas.openxmlformats.org/markup-compatibility/2006">
          <mc:Choice Requires="x14">
            <control shapeId="47410" r:id="rId35" name="Check Box 306">
              <controlPr defaultSize="0" autoFill="0" autoLine="0" autoPict="0">
                <anchor moveWithCells="1">
                  <from>
                    <xdr:col>7</xdr:col>
                    <xdr:colOff>0</xdr:colOff>
                    <xdr:row>20</xdr:row>
                    <xdr:rowOff>171450</xdr:rowOff>
                  </from>
                  <to>
                    <xdr:col>7</xdr:col>
                    <xdr:colOff>209550</xdr:colOff>
                    <xdr:row>22</xdr:row>
                    <xdr:rowOff>0</xdr:rowOff>
                  </to>
                </anchor>
              </controlPr>
            </control>
          </mc:Choice>
        </mc:AlternateContent>
        <mc:AlternateContent xmlns:mc="http://schemas.openxmlformats.org/markup-compatibility/2006">
          <mc:Choice Requires="x14">
            <control shapeId="47411" r:id="rId36" name="Check Box 307">
              <controlPr defaultSize="0" autoFill="0" autoLine="0" autoPict="0">
                <anchor moveWithCells="1">
                  <from>
                    <xdr:col>10</xdr:col>
                    <xdr:colOff>9525</xdr:colOff>
                    <xdr:row>20</xdr:row>
                    <xdr:rowOff>180975</xdr:rowOff>
                  </from>
                  <to>
                    <xdr:col>10</xdr:col>
                    <xdr:colOff>219075</xdr:colOff>
                    <xdr:row>22</xdr:row>
                    <xdr:rowOff>9525</xdr:rowOff>
                  </to>
                </anchor>
              </controlPr>
            </control>
          </mc:Choice>
        </mc:AlternateContent>
        <mc:AlternateContent xmlns:mc="http://schemas.openxmlformats.org/markup-compatibility/2006">
          <mc:Choice Requires="x14">
            <control shapeId="47412" r:id="rId37" name="Check Box 308">
              <controlPr defaultSize="0" autoFill="0" autoLine="0" autoPict="0">
                <anchor moveWithCells="1">
                  <from>
                    <xdr:col>4</xdr:col>
                    <xdr:colOff>0</xdr:colOff>
                    <xdr:row>23</xdr:row>
                    <xdr:rowOff>180975</xdr:rowOff>
                  </from>
                  <to>
                    <xdr:col>4</xdr:col>
                    <xdr:colOff>209550</xdr:colOff>
                    <xdr:row>25</xdr:row>
                    <xdr:rowOff>9525</xdr:rowOff>
                  </to>
                </anchor>
              </controlPr>
            </control>
          </mc:Choice>
        </mc:AlternateContent>
        <mc:AlternateContent xmlns:mc="http://schemas.openxmlformats.org/markup-compatibility/2006">
          <mc:Choice Requires="x14">
            <control shapeId="47414" r:id="rId38" name="Check Box 310">
              <controlPr defaultSize="0" autoFill="0" autoLine="0" autoPict="0">
                <anchor moveWithCells="1">
                  <from>
                    <xdr:col>10</xdr:col>
                    <xdr:colOff>9525</xdr:colOff>
                    <xdr:row>23</xdr:row>
                    <xdr:rowOff>180975</xdr:rowOff>
                  </from>
                  <to>
                    <xdr:col>10</xdr:col>
                    <xdr:colOff>219075</xdr:colOff>
                    <xdr:row>25</xdr:row>
                    <xdr:rowOff>9525</xdr:rowOff>
                  </to>
                </anchor>
              </controlPr>
            </control>
          </mc:Choice>
        </mc:AlternateContent>
        <mc:AlternateContent xmlns:mc="http://schemas.openxmlformats.org/markup-compatibility/2006">
          <mc:Choice Requires="x14">
            <control shapeId="47415" r:id="rId39" name="Check Box 311">
              <controlPr defaultSize="0" autoFill="0" autoLine="0" autoPict="0">
                <anchor moveWithCells="1">
                  <from>
                    <xdr:col>4</xdr:col>
                    <xdr:colOff>0</xdr:colOff>
                    <xdr:row>26</xdr:row>
                    <xdr:rowOff>180975</xdr:rowOff>
                  </from>
                  <to>
                    <xdr:col>4</xdr:col>
                    <xdr:colOff>209550</xdr:colOff>
                    <xdr:row>28</xdr:row>
                    <xdr:rowOff>9525</xdr:rowOff>
                  </to>
                </anchor>
              </controlPr>
            </control>
          </mc:Choice>
        </mc:AlternateContent>
        <mc:AlternateContent xmlns:mc="http://schemas.openxmlformats.org/markup-compatibility/2006">
          <mc:Choice Requires="x14">
            <control shapeId="47417" r:id="rId40" name="Check Box 313">
              <controlPr defaultSize="0" autoFill="0" autoLine="0" autoPict="0">
                <anchor moveWithCells="1">
                  <from>
                    <xdr:col>10</xdr:col>
                    <xdr:colOff>9525</xdr:colOff>
                    <xdr:row>26</xdr:row>
                    <xdr:rowOff>180975</xdr:rowOff>
                  </from>
                  <to>
                    <xdr:col>10</xdr:col>
                    <xdr:colOff>219075</xdr:colOff>
                    <xdr:row>28</xdr:row>
                    <xdr:rowOff>9525</xdr:rowOff>
                  </to>
                </anchor>
              </controlPr>
            </control>
          </mc:Choice>
        </mc:AlternateContent>
        <mc:AlternateContent xmlns:mc="http://schemas.openxmlformats.org/markup-compatibility/2006">
          <mc:Choice Requires="x14">
            <control shapeId="47418" r:id="rId41" name="Check Box 314">
              <controlPr defaultSize="0" autoFill="0" autoLine="0" autoPict="0">
                <anchor moveWithCells="1">
                  <from>
                    <xdr:col>4</xdr:col>
                    <xdr:colOff>0</xdr:colOff>
                    <xdr:row>29</xdr:row>
                    <xdr:rowOff>180975</xdr:rowOff>
                  </from>
                  <to>
                    <xdr:col>4</xdr:col>
                    <xdr:colOff>209550</xdr:colOff>
                    <xdr:row>31</xdr:row>
                    <xdr:rowOff>9525</xdr:rowOff>
                  </to>
                </anchor>
              </controlPr>
            </control>
          </mc:Choice>
        </mc:AlternateContent>
        <mc:AlternateContent xmlns:mc="http://schemas.openxmlformats.org/markup-compatibility/2006">
          <mc:Choice Requires="x14">
            <control shapeId="47419" r:id="rId42" name="Check Box 315">
              <controlPr defaultSize="0" autoFill="0" autoLine="0" autoPict="0">
                <anchor moveWithCells="1">
                  <from>
                    <xdr:col>7</xdr:col>
                    <xdr:colOff>0</xdr:colOff>
                    <xdr:row>29</xdr:row>
                    <xdr:rowOff>171450</xdr:rowOff>
                  </from>
                  <to>
                    <xdr:col>7</xdr:col>
                    <xdr:colOff>209550</xdr:colOff>
                    <xdr:row>31</xdr:row>
                    <xdr:rowOff>0</xdr:rowOff>
                  </to>
                </anchor>
              </controlPr>
            </control>
          </mc:Choice>
        </mc:AlternateContent>
        <mc:AlternateContent xmlns:mc="http://schemas.openxmlformats.org/markup-compatibility/2006">
          <mc:Choice Requires="x14">
            <control shapeId="47420" r:id="rId43" name="Check Box 316">
              <controlPr defaultSize="0" autoFill="0" autoLine="0" autoPict="0">
                <anchor moveWithCells="1">
                  <from>
                    <xdr:col>10</xdr:col>
                    <xdr:colOff>9525</xdr:colOff>
                    <xdr:row>29</xdr:row>
                    <xdr:rowOff>180975</xdr:rowOff>
                  </from>
                  <to>
                    <xdr:col>10</xdr:col>
                    <xdr:colOff>219075</xdr:colOff>
                    <xdr:row>31</xdr:row>
                    <xdr:rowOff>9525</xdr:rowOff>
                  </to>
                </anchor>
              </controlPr>
            </control>
          </mc:Choice>
        </mc:AlternateContent>
        <mc:AlternateContent xmlns:mc="http://schemas.openxmlformats.org/markup-compatibility/2006">
          <mc:Choice Requires="x14">
            <control shapeId="47421" r:id="rId44" name="Check Box 317">
              <controlPr defaultSize="0" autoFill="0" autoLine="0" autoPict="0">
                <anchor moveWithCells="1">
                  <from>
                    <xdr:col>4</xdr:col>
                    <xdr:colOff>0</xdr:colOff>
                    <xdr:row>30</xdr:row>
                    <xdr:rowOff>180975</xdr:rowOff>
                  </from>
                  <to>
                    <xdr:col>4</xdr:col>
                    <xdr:colOff>209550</xdr:colOff>
                    <xdr:row>32</xdr:row>
                    <xdr:rowOff>9525</xdr:rowOff>
                  </to>
                </anchor>
              </controlPr>
            </control>
          </mc:Choice>
        </mc:AlternateContent>
        <mc:AlternateContent xmlns:mc="http://schemas.openxmlformats.org/markup-compatibility/2006">
          <mc:Choice Requires="x14">
            <control shapeId="47422" r:id="rId45" name="Check Box 318">
              <controlPr defaultSize="0" autoFill="0" autoLine="0" autoPict="0">
                <anchor moveWithCells="1">
                  <from>
                    <xdr:col>7</xdr:col>
                    <xdr:colOff>0</xdr:colOff>
                    <xdr:row>30</xdr:row>
                    <xdr:rowOff>171450</xdr:rowOff>
                  </from>
                  <to>
                    <xdr:col>7</xdr:col>
                    <xdr:colOff>209550</xdr:colOff>
                    <xdr:row>32</xdr:row>
                    <xdr:rowOff>0</xdr:rowOff>
                  </to>
                </anchor>
              </controlPr>
            </control>
          </mc:Choice>
        </mc:AlternateContent>
        <mc:AlternateContent xmlns:mc="http://schemas.openxmlformats.org/markup-compatibility/2006">
          <mc:Choice Requires="x14">
            <control shapeId="47423" r:id="rId46" name="Check Box 319">
              <controlPr defaultSize="0" autoFill="0" autoLine="0" autoPict="0">
                <anchor moveWithCells="1">
                  <from>
                    <xdr:col>10</xdr:col>
                    <xdr:colOff>9525</xdr:colOff>
                    <xdr:row>30</xdr:row>
                    <xdr:rowOff>180975</xdr:rowOff>
                  </from>
                  <to>
                    <xdr:col>10</xdr:col>
                    <xdr:colOff>219075</xdr:colOff>
                    <xdr:row>32</xdr:row>
                    <xdr:rowOff>9525</xdr:rowOff>
                  </to>
                </anchor>
              </controlPr>
            </control>
          </mc:Choice>
        </mc:AlternateContent>
        <mc:AlternateContent xmlns:mc="http://schemas.openxmlformats.org/markup-compatibility/2006">
          <mc:Choice Requires="x14">
            <control shapeId="47424" r:id="rId47" name="Check Box 320">
              <controlPr defaultSize="0" autoFill="0" autoLine="0" autoPict="0">
                <anchor moveWithCells="1">
                  <from>
                    <xdr:col>4</xdr:col>
                    <xdr:colOff>0</xdr:colOff>
                    <xdr:row>33</xdr:row>
                    <xdr:rowOff>180975</xdr:rowOff>
                  </from>
                  <to>
                    <xdr:col>4</xdr:col>
                    <xdr:colOff>209550</xdr:colOff>
                    <xdr:row>35</xdr:row>
                    <xdr:rowOff>9525</xdr:rowOff>
                  </to>
                </anchor>
              </controlPr>
            </control>
          </mc:Choice>
        </mc:AlternateContent>
        <mc:AlternateContent xmlns:mc="http://schemas.openxmlformats.org/markup-compatibility/2006">
          <mc:Choice Requires="x14">
            <control shapeId="47425" r:id="rId48" name="Check Box 321">
              <controlPr defaultSize="0" autoFill="0" autoLine="0" autoPict="0">
                <anchor moveWithCells="1">
                  <from>
                    <xdr:col>7</xdr:col>
                    <xdr:colOff>0</xdr:colOff>
                    <xdr:row>33</xdr:row>
                    <xdr:rowOff>171450</xdr:rowOff>
                  </from>
                  <to>
                    <xdr:col>7</xdr:col>
                    <xdr:colOff>209550</xdr:colOff>
                    <xdr:row>35</xdr:row>
                    <xdr:rowOff>0</xdr:rowOff>
                  </to>
                </anchor>
              </controlPr>
            </control>
          </mc:Choice>
        </mc:AlternateContent>
        <mc:AlternateContent xmlns:mc="http://schemas.openxmlformats.org/markup-compatibility/2006">
          <mc:Choice Requires="x14">
            <control shapeId="47426" r:id="rId49" name="Check Box 322">
              <controlPr defaultSize="0" autoFill="0" autoLine="0" autoPict="0">
                <anchor moveWithCells="1">
                  <from>
                    <xdr:col>10</xdr:col>
                    <xdr:colOff>9525</xdr:colOff>
                    <xdr:row>33</xdr:row>
                    <xdr:rowOff>180975</xdr:rowOff>
                  </from>
                  <to>
                    <xdr:col>10</xdr:col>
                    <xdr:colOff>219075</xdr:colOff>
                    <xdr:row>35</xdr:row>
                    <xdr:rowOff>9525</xdr:rowOff>
                  </to>
                </anchor>
              </controlPr>
            </control>
          </mc:Choice>
        </mc:AlternateContent>
        <mc:AlternateContent xmlns:mc="http://schemas.openxmlformats.org/markup-compatibility/2006">
          <mc:Choice Requires="x14">
            <control shapeId="47427" r:id="rId50" name="Check Box 323">
              <controlPr defaultSize="0" autoFill="0" autoLine="0" autoPict="0">
                <anchor moveWithCells="1">
                  <from>
                    <xdr:col>4</xdr:col>
                    <xdr:colOff>0</xdr:colOff>
                    <xdr:row>34</xdr:row>
                    <xdr:rowOff>180975</xdr:rowOff>
                  </from>
                  <to>
                    <xdr:col>4</xdr:col>
                    <xdr:colOff>209550</xdr:colOff>
                    <xdr:row>36</xdr:row>
                    <xdr:rowOff>9525</xdr:rowOff>
                  </to>
                </anchor>
              </controlPr>
            </control>
          </mc:Choice>
        </mc:AlternateContent>
        <mc:AlternateContent xmlns:mc="http://schemas.openxmlformats.org/markup-compatibility/2006">
          <mc:Choice Requires="x14">
            <control shapeId="47428" r:id="rId51" name="Check Box 324">
              <controlPr defaultSize="0" autoFill="0" autoLine="0" autoPict="0">
                <anchor moveWithCells="1">
                  <from>
                    <xdr:col>7</xdr:col>
                    <xdr:colOff>0</xdr:colOff>
                    <xdr:row>34</xdr:row>
                    <xdr:rowOff>171450</xdr:rowOff>
                  </from>
                  <to>
                    <xdr:col>7</xdr:col>
                    <xdr:colOff>209550</xdr:colOff>
                    <xdr:row>36</xdr:row>
                    <xdr:rowOff>0</xdr:rowOff>
                  </to>
                </anchor>
              </controlPr>
            </control>
          </mc:Choice>
        </mc:AlternateContent>
        <mc:AlternateContent xmlns:mc="http://schemas.openxmlformats.org/markup-compatibility/2006">
          <mc:Choice Requires="x14">
            <control shapeId="47429" r:id="rId52" name="Check Box 325">
              <controlPr defaultSize="0" autoFill="0" autoLine="0" autoPict="0">
                <anchor moveWithCells="1">
                  <from>
                    <xdr:col>10</xdr:col>
                    <xdr:colOff>9525</xdr:colOff>
                    <xdr:row>34</xdr:row>
                    <xdr:rowOff>180975</xdr:rowOff>
                  </from>
                  <to>
                    <xdr:col>10</xdr:col>
                    <xdr:colOff>219075</xdr:colOff>
                    <xdr:row>36</xdr:row>
                    <xdr:rowOff>9525</xdr:rowOff>
                  </to>
                </anchor>
              </controlPr>
            </control>
          </mc:Choice>
        </mc:AlternateContent>
        <mc:AlternateContent xmlns:mc="http://schemas.openxmlformats.org/markup-compatibility/2006">
          <mc:Choice Requires="x14">
            <control shapeId="47430" r:id="rId53" name="Check Box 326">
              <controlPr defaultSize="0" autoFill="0" autoLine="0" autoPict="0">
                <anchor moveWithCells="1">
                  <from>
                    <xdr:col>4</xdr:col>
                    <xdr:colOff>0</xdr:colOff>
                    <xdr:row>39</xdr:row>
                    <xdr:rowOff>180975</xdr:rowOff>
                  </from>
                  <to>
                    <xdr:col>4</xdr:col>
                    <xdr:colOff>209550</xdr:colOff>
                    <xdr:row>41</xdr:row>
                    <xdr:rowOff>9525</xdr:rowOff>
                  </to>
                </anchor>
              </controlPr>
            </control>
          </mc:Choice>
        </mc:AlternateContent>
        <mc:AlternateContent xmlns:mc="http://schemas.openxmlformats.org/markup-compatibility/2006">
          <mc:Choice Requires="x14">
            <control shapeId="47432" r:id="rId54" name="Check Box 328">
              <controlPr defaultSize="0" autoFill="0" autoLine="0" autoPict="0">
                <anchor moveWithCells="1">
                  <from>
                    <xdr:col>10</xdr:col>
                    <xdr:colOff>9525</xdr:colOff>
                    <xdr:row>39</xdr:row>
                    <xdr:rowOff>180975</xdr:rowOff>
                  </from>
                  <to>
                    <xdr:col>11</xdr:col>
                    <xdr:colOff>0</xdr:colOff>
                    <xdr:row>41</xdr:row>
                    <xdr:rowOff>9525</xdr:rowOff>
                  </to>
                </anchor>
              </controlPr>
            </control>
          </mc:Choice>
        </mc:AlternateContent>
        <mc:AlternateContent xmlns:mc="http://schemas.openxmlformats.org/markup-compatibility/2006">
          <mc:Choice Requires="x14">
            <control shapeId="47433" r:id="rId55" name="Check Box 329">
              <controlPr defaultSize="0" autoFill="0" autoLine="0" autoPict="0">
                <anchor moveWithCells="1">
                  <from>
                    <xdr:col>4</xdr:col>
                    <xdr:colOff>0</xdr:colOff>
                    <xdr:row>42</xdr:row>
                    <xdr:rowOff>180975</xdr:rowOff>
                  </from>
                  <to>
                    <xdr:col>4</xdr:col>
                    <xdr:colOff>209550</xdr:colOff>
                    <xdr:row>44</xdr:row>
                    <xdr:rowOff>9525</xdr:rowOff>
                  </to>
                </anchor>
              </controlPr>
            </control>
          </mc:Choice>
        </mc:AlternateContent>
        <mc:AlternateContent xmlns:mc="http://schemas.openxmlformats.org/markup-compatibility/2006">
          <mc:Choice Requires="x14">
            <control shapeId="47435" r:id="rId56" name="Check Box 331">
              <controlPr defaultSize="0" autoFill="0" autoLine="0" autoPict="0">
                <anchor moveWithCells="1">
                  <from>
                    <xdr:col>10</xdr:col>
                    <xdr:colOff>9525</xdr:colOff>
                    <xdr:row>42</xdr:row>
                    <xdr:rowOff>180975</xdr:rowOff>
                  </from>
                  <to>
                    <xdr:col>11</xdr:col>
                    <xdr:colOff>0</xdr:colOff>
                    <xdr:row>44</xdr:row>
                    <xdr:rowOff>9525</xdr:rowOff>
                  </to>
                </anchor>
              </controlPr>
            </control>
          </mc:Choice>
        </mc:AlternateContent>
        <mc:AlternateContent xmlns:mc="http://schemas.openxmlformats.org/markup-compatibility/2006">
          <mc:Choice Requires="x14">
            <control shapeId="47436" r:id="rId57" name="Check Box 332">
              <controlPr defaultSize="0" autoFill="0" autoLine="0" autoPict="0">
                <anchor moveWithCells="1">
                  <from>
                    <xdr:col>4</xdr:col>
                    <xdr:colOff>0</xdr:colOff>
                    <xdr:row>43</xdr:row>
                    <xdr:rowOff>180975</xdr:rowOff>
                  </from>
                  <to>
                    <xdr:col>4</xdr:col>
                    <xdr:colOff>209550</xdr:colOff>
                    <xdr:row>45</xdr:row>
                    <xdr:rowOff>9525</xdr:rowOff>
                  </to>
                </anchor>
              </controlPr>
            </control>
          </mc:Choice>
        </mc:AlternateContent>
        <mc:AlternateContent xmlns:mc="http://schemas.openxmlformats.org/markup-compatibility/2006">
          <mc:Choice Requires="x14">
            <control shapeId="47438" r:id="rId58" name="Check Box 334">
              <controlPr defaultSize="0" autoFill="0" autoLine="0" autoPict="0">
                <anchor moveWithCells="1">
                  <from>
                    <xdr:col>10</xdr:col>
                    <xdr:colOff>9525</xdr:colOff>
                    <xdr:row>43</xdr:row>
                    <xdr:rowOff>180975</xdr:rowOff>
                  </from>
                  <to>
                    <xdr:col>11</xdr:col>
                    <xdr:colOff>0</xdr:colOff>
                    <xdr:row>45</xdr:row>
                    <xdr:rowOff>9525</xdr:rowOff>
                  </to>
                </anchor>
              </controlPr>
            </control>
          </mc:Choice>
        </mc:AlternateContent>
        <mc:AlternateContent xmlns:mc="http://schemas.openxmlformats.org/markup-compatibility/2006">
          <mc:Choice Requires="x14">
            <control shapeId="47439" r:id="rId59" name="Check Box 335">
              <controlPr defaultSize="0" autoFill="0" autoLine="0" autoPict="0">
                <anchor moveWithCells="1">
                  <from>
                    <xdr:col>4</xdr:col>
                    <xdr:colOff>0</xdr:colOff>
                    <xdr:row>46</xdr:row>
                    <xdr:rowOff>180975</xdr:rowOff>
                  </from>
                  <to>
                    <xdr:col>4</xdr:col>
                    <xdr:colOff>209550</xdr:colOff>
                    <xdr:row>48</xdr:row>
                    <xdr:rowOff>9525</xdr:rowOff>
                  </to>
                </anchor>
              </controlPr>
            </control>
          </mc:Choice>
        </mc:AlternateContent>
        <mc:AlternateContent xmlns:mc="http://schemas.openxmlformats.org/markup-compatibility/2006">
          <mc:Choice Requires="x14">
            <control shapeId="47441" r:id="rId60" name="Check Box 337">
              <controlPr defaultSize="0" autoFill="0" autoLine="0" autoPict="0">
                <anchor moveWithCells="1">
                  <from>
                    <xdr:col>10</xdr:col>
                    <xdr:colOff>9525</xdr:colOff>
                    <xdr:row>46</xdr:row>
                    <xdr:rowOff>180975</xdr:rowOff>
                  </from>
                  <to>
                    <xdr:col>11</xdr:col>
                    <xdr:colOff>0</xdr:colOff>
                    <xdr:row>48</xdr:row>
                    <xdr:rowOff>9525</xdr:rowOff>
                  </to>
                </anchor>
              </controlPr>
            </control>
          </mc:Choice>
        </mc:AlternateContent>
        <mc:AlternateContent xmlns:mc="http://schemas.openxmlformats.org/markup-compatibility/2006">
          <mc:Choice Requires="x14">
            <control shapeId="47442" r:id="rId61" name="Check Box 338">
              <controlPr defaultSize="0" autoFill="0" autoLine="0" autoPict="0">
                <anchor moveWithCells="1">
                  <from>
                    <xdr:col>4</xdr:col>
                    <xdr:colOff>0</xdr:colOff>
                    <xdr:row>47</xdr:row>
                    <xdr:rowOff>180975</xdr:rowOff>
                  </from>
                  <to>
                    <xdr:col>4</xdr:col>
                    <xdr:colOff>209550</xdr:colOff>
                    <xdr:row>49</xdr:row>
                    <xdr:rowOff>9525</xdr:rowOff>
                  </to>
                </anchor>
              </controlPr>
            </control>
          </mc:Choice>
        </mc:AlternateContent>
        <mc:AlternateContent xmlns:mc="http://schemas.openxmlformats.org/markup-compatibility/2006">
          <mc:Choice Requires="x14">
            <control shapeId="47443" r:id="rId62" name="Check Box 339">
              <controlPr defaultSize="0" autoFill="0" autoLine="0" autoPict="0">
                <anchor moveWithCells="1">
                  <from>
                    <xdr:col>7</xdr:col>
                    <xdr:colOff>0</xdr:colOff>
                    <xdr:row>47</xdr:row>
                    <xdr:rowOff>171450</xdr:rowOff>
                  </from>
                  <to>
                    <xdr:col>7</xdr:col>
                    <xdr:colOff>209550</xdr:colOff>
                    <xdr:row>49</xdr:row>
                    <xdr:rowOff>0</xdr:rowOff>
                  </to>
                </anchor>
              </controlPr>
            </control>
          </mc:Choice>
        </mc:AlternateContent>
        <mc:AlternateContent xmlns:mc="http://schemas.openxmlformats.org/markup-compatibility/2006">
          <mc:Choice Requires="x14">
            <control shapeId="47444" r:id="rId63" name="Check Box 340">
              <controlPr defaultSize="0" autoFill="0" autoLine="0" autoPict="0">
                <anchor moveWithCells="1">
                  <from>
                    <xdr:col>10</xdr:col>
                    <xdr:colOff>9525</xdr:colOff>
                    <xdr:row>47</xdr:row>
                    <xdr:rowOff>180975</xdr:rowOff>
                  </from>
                  <to>
                    <xdr:col>11</xdr:col>
                    <xdr:colOff>0</xdr:colOff>
                    <xdr:row>49</xdr:row>
                    <xdr:rowOff>9525</xdr:rowOff>
                  </to>
                </anchor>
              </controlPr>
            </control>
          </mc:Choice>
        </mc:AlternateContent>
        <mc:AlternateContent xmlns:mc="http://schemas.openxmlformats.org/markup-compatibility/2006">
          <mc:Choice Requires="x14">
            <control shapeId="47445" r:id="rId64" name="Check Box 341">
              <controlPr defaultSize="0" autoFill="0" autoLine="0" autoPict="0">
                <anchor moveWithCells="1">
                  <from>
                    <xdr:col>4</xdr:col>
                    <xdr:colOff>0</xdr:colOff>
                    <xdr:row>50</xdr:row>
                    <xdr:rowOff>180975</xdr:rowOff>
                  </from>
                  <to>
                    <xdr:col>4</xdr:col>
                    <xdr:colOff>209550</xdr:colOff>
                    <xdr:row>52</xdr:row>
                    <xdr:rowOff>19050</xdr:rowOff>
                  </to>
                </anchor>
              </controlPr>
            </control>
          </mc:Choice>
        </mc:AlternateContent>
        <mc:AlternateContent xmlns:mc="http://schemas.openxmlformats.org/markup-compatibility/2006">
          <mc:Choice Requires="x14">
            <control shapeId="47447" r:id="rId65" name="Check Box 343">
              <controlPr defaultSize="0" autoFill="0" autoLine="0" autoPict="0">
                <anchor moveWithCells="1">
                  <from>
                    <xdr:col>10</xdr:col>
                    <xdr:colOff>9525</xdr:colOff>
                    <xdr:row>50</xdr:row>
                    <xdr:rowOff>180975</xdr:rowOff>
                  </from>
                  <to>
                    <xdr:col>11</xdr:col>
                    <xdr:colOff>0</xdr:colOff>
                    <xdr:row>52</xdr:row>
                    <xdr:rowOff>19050</xdr:rowOff>
                  </to>
                </anchor>
              </controlPr>
            </control>
          </mc:Choice>
        </mc:AlternateContent>
        <mc:AlternateContent xmlns:mc="http://schemas.openxmlformats.org/markup-compatibility/2006">
          <mc:Choice Requires="x14">
            <control shapeId="47448" r:id="rId66" name="Check Box 344">
              <controlPr defaultSize="0" autoFill="0" autoLine="0" autoPict="0">
                <anchor moveWithCells="1">
                  <from>
                    <xdr:col>4</xdr:col>
                    <xdr:colOff>0</xdr:colOff>
                    <xdr:row>36</xdr:row>
                    <xdr:rowOff>180975</xdr:rowOff>
                  </from>
                  <to>
                    <xdr:col>4</xdr:col>
                    <xdr:colOff>209550</xdr:colOff>
                    <xdr:row>38</xdr:row>
                    <xdr:rowOff>19050</xdr:rowOff>
                  </to>
                </anchor>
              </controlPr>
            </control>
          </mc:Choice>
        </mc:AlternateContent>
        <mc:AlternateContent xmlns:mc="http://schemas.openxmlformats.org/markup-compatibility/2006">
          <mc:Choice Requires="x14">
            <control shapeId="47449" r:id="rId67" name="Check Box 345">
              <controlPr defaultSize="0" autoFill="0" autoLine="0" autoPict="0">
                <anchor moveWithCells="1">
                  <from>
                    <xdr:col>7</xdr:col>
                    <xdr:colOff>0</xdr:colOff>
                    <xdr:row>36</xdr:row>
                    <xdr:rowOff>171450</xdr:rowOff>
                  </from>
                  <to>
                    <xdr:col>7</xdr:col>
                    <xdr:colOff>209550</xdr:colOff>
                    <xdr:row>38</xdr:row>
                    <xdr:rowOff>19050</xdr:rowOff>
                  </to>
                </anchor>
              </controlPr>
            </control>
          </mc:Choice>
        </mc:AlternateContent>
        <mc:AlternateContent xmlns:mc="http://schemas.openxmlformats.org/markup-compatibility/2006">
          <mc:Choice Requires="x14">
            <control shapeId="47450" r:id="rId68" name="Check Box 346">
              <controlPr defaultSize="0" autoFill="0" autoLine="0" autoPict="0">
                <anchor moveWithCells="1">
                  <from>
                    <xdr:col>10</xdr:col>
                    <xdr:colOff>9525</xdr:colOff>
                    <xdr:row>36</xdr:row>
                    <xdr:rowOff>180975</xdr:rowOff>
                  </from>
                  <to>
                    <xdr:col>10</xdr:col>
                    <xdr:colOff>219075</xdr:colOff>
                    <xdr:row>38</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pageSetUpPr fitToPage="1"/>
  </sheetPr>
  <dimension ref="A1:L947"/>
  <sheetViews>
    <sheetView showGridLines="0" showRowColHeaders="0" zoomScaleNormal="100" workbookViewId="0"/>
  </sheetViews>
  <sheetFormatPr defaultColWidth="8.7109375" defaultRowHeight="12.75"/>
  <cols>
    <col min="1" max="1" width="2.7109375" style="209" bestFit="1" customWidth="1"/>
    <col min="2" max="2" width="4.28515625" style="209" customWidth="1"/>
    <col min="3" max="3" width="78.5703125" style="209" customWidth="1"/>
    <col min="4" max="13" width="3.28515625" style="209" customWidth="1"/>
    <col min="14" max="16384" width="8.7109375" style="209"/>
  </cols>
  <sheetData>
    <row r="1" spans="1:12" ht="15" customHeight="1">
      <c r="A1" s="533" t="s">
        <v>449</v>
      </c>
      <c r="B1" s="1255" t="s">
        <v>866</v>
      </c>
      <c r="C1" s="1255"/>
      <c r="D1" s="1255"/>
      <c r="E1" s="1255"/>
      <c r="F1" s="1255"/>
      <c r="G1" s="1255"/>
      <c r="H1" s="1255"/>
      <c r="I1" s="1255"/>
      <c r="J1" s="1255"/>
      <c r="K1" s="1255"/>
      <c r="L1" s="350"/>
    </row>
    <row r="2" spans="1:12" ht="24" customHeight="1">
      <c r="A2" s="515"/>
      <c r="B2" s="516"/>
      <c r="C2" s="517" t="s">
        <v>145</v>
      </c>
      <c r="D2" s="1258" t="s">
        <v>146</v>
      </c>
      <c r="E2" s="1258"/>
      <c r="F2" s="1258"/>
      <c r="G2" s="1258" t="s">
        <v>137</v>
      </c>
      <c r="H2" s="1258"/>
      <c r="I2" s="1258"/>
      <c r="J2" s="1258" t="s">
        <v>147</v>
      </c>
      <c r="K2" s="1258"/>
      <c r="L2" s="1258"/>
    </row>
    <row r="3" spans="1:12" ht="7.5" customHeight="1">
      <c r="A3" s="515"/>
      <c r="B3" s="516"/>
      <c r="C3" s="517"/>
      <c r="D3" s="517"/>
      <c r="E3" s="517"/>
      <c r="F3" s="517"/>
      <c r="G3" s="517"/>
      <c r="H3" s="517"/>
      <c r="I3" s="517"/>
      <c r="J3" s="517"/>
      <c r="K3" s="518"/>
      <c r="L3" s="519"/>
    </row>
    <row r="4" spans="1:12" ht="15" customHeight="1">
      <c r="A4" s="515"/>
      <c r="B4" s="1256" t="s">
        <v>867</v>
      </c>
      <c r="C4" s="1256"/>
      <c r="D4" s="516"/>
      <c r="E4" s="527"/>
      <c r="F4" s="516"/>
      <c r="G4" s="516"/>
      <c r="H4" s="527"/>
      <c r="I4" s="516"/>
      <c r="J4" s="516"/>
      <c r="K4" s="527"/>
      <c r="L4" s="519"/>
    </row>
    <row r="5" spans="1:12" ht="15" customHeight="1">
      <c r="A5" s="350"/>
      <c r="B5" s="521"/>
      <c r="C5" s="541" t="s">
        <v>152</v>
      </c>
      <c r="D5" s="522"/>
      <c r="E5" s="523"/>
      <c r="F5" s="522"/>
      <c r="G5" s="522"/>
      <c r="H5" s="523"/>
      <c r="I5" s="522"/>
      <c r="J5" s="522"/>
      <c r="K5" s="523"/>
      <c r="L5" s="519"/>
    </row>
    <row r="6" spans="1:12" ht="15" customHeight="1">
      <c r="A6" s="350"/>
      <c r="B6" s="521"/>
      <c r="C6" s="541" t="s">
        <v>697</v>
      </c>
      <c r="D6" s="522"/>
      <c r="E6" s="523"/>
      <c r="F6" s="522"/>
      <c r="G6" s="522"/>
      <c r="H6" s="523"/>
      <c r="I6" s="522"/>
      <c r="J6" s="522"/>
      <c r="K6" s="523"/>
      <c r="L6" s="519"/>
    </row>
    <row r="7" spans="1:12" ht="15" customHeight="1">
      <c r="A7" s="350"/>
      <c r="B7" s="521"/>
      <c r="C7" s="541" t="s">
        <v>893</v>
      </c>
      <c r="D7" s="522"/>
      <c r="E7" s="523"/>
      <c r="F7" s="522"/>
      <c r="G7" s="522"/>
      <c r="H7" s="523"/>
      <c r="I7" s="522"/>
      <c r="J7" s="522"/>
      <c r="K7" s="523"/>
      <c r="L7" s="519"/>
    </row>
    <row r="8" spans="1:12" ht="15" customHeight="1">
      <c r="A8" s="350"/>
      <c r="B8" s="521"/>
      <c r="C8" s="541" t="s">
        <v>572</v>
      </c>
      <c r="D8" s="522"/>
      <c r="E8" s="523"/>
      <c r="F8" s="522"/>
      <c r="G8" s="522"/>
      <c r="H8" s="523"/>
      <c r="I8" s="522"/>
      <c r="J8" s="522"/>
      <c r="K8" s="523"/>
      <c r="L8" s="519"/>
    </row>
    <row r="9" spans="1:12" ht="15" customHeight="1">
      <c r="A9" s="350"/>
      <c r="B9" s="521"/>
      <c r="C9" s="541" t="s">
        <v>571</v>
      </c>
      <c r="D9" s="522"/>
      <c r="E9" s="523"/>
      <c r="F9" s="522"/>
      <c r="G9" s="522"/>
      <c r="H9" s="523"/>
      <c r="I9" s="522"/>
      <c r="J9" s="522"/>
      <c r="K9" s="523"/>
      <c r="L9" s="519"/>
    </row>
    <row r="10" spans="1:12" ht="7.5" customHeight="1">
      <c r="A10" s="350"/>
      <c r="B10" s="521"/>
      <c r="C10" s="354"/>
      <c r="D10" s="354"/>
      <c r="E10" s="529"/>
      <c r="F10" s="354"/>
      <c r="G10" s="354"/>
      <c r="H10" s="529"/>
      <c r="I10" s="354"/>
      <c r="J10" s="354"/>
      <c r="K10" s="529"/>
      <c r="L10" s="350"/>
    </row>
    <row r="11" spans="1:12" ht="15" customHeight="1">
      <c r="A11" s="350"/>
      <c r="B11" s="1256" t="s">
        <v>868</v>
      </c>
      <c r="C11" s="1256"/>
      <c r="D11" s="1256"/>
      <c r="E11" s="1256"/>
      <c r="F11" s="1256"/>
      <c r="G11" s="1256"/>
      <c r="H11" s="1256"/>
      <c r="I11" s="1256"/>
      <c r="J11" s="1256"/>
      <c r="K11" s="1256"/>
      <c r="L11" s="350"/>
    </row>
    <row r="12" spans="1:12" ht="15" customHeight="1">
      <c r="A12" s="350"/>
      <c r="B12" s="521"/>
      <c r="C12" s="354" t="s">
        <v>743</v>
      </c>
      <c r="D12" s="522"/>
      <c r="E12" s="523"/>
      <c r="F12" s="522"/>
      <c r="G12" s="522"/>
      <c r="H12" s="528"/>
      <c r="I12" s="522"/>
      <c r="J12" s="522"/>
      <c r="K12" s="523"/>
      <c r="L12" s="519"/>
    </row>
    <row r="13" spans="1:12" ht="7.5" customHeight="1">
      <c r="A13" s="350"/>
      <c r="B13" s="232"/>
      <c r="C13" s="516"/>
      <c r="D13" s="516"/>
      <c r="E13" s="516"/>
      <c r="F13" s="516"/>
      <c r="G13" s="516"/>
      <c r="H13" s="516"/>
      <c r="I13" s="516"/>
      <c r="J13" s="516"/>
      <c r="K13" s="516"/>
      <c r="L13" s="350"/>
    </row>
    <row r="14" spans="1:12" ht="15" customHeight="1">
      <c r="A14" s="350"/>
      <c r="B14" s="1252" t="s">
        <v>869</v>
      </c>
      <c r="C14" s="1252"/>
      <c r="D14" s="1252"/>
      <c r="E14" s="1257"/>
      <c r="F14" s="1252"/>
      <c r="G14" s="1252"/>
      <c r="H14" s="1257"/>
      <c r="I14" s="1252"/>
      <c r="J14" s="1252"/>
      <c r="K14" s="1257"/>
      <c r="L14" s="350"/>
    </row>
    <row r="15" spans="1:12" ht="15" customHeight="1">
      <c r="A15" s="350"/>
      <c r="B15" s="530"/>
      <c r="C15" s="354" t="s">
        <v>418</v>
      </c>
      <c r="D15" s="522"/>
      <c r="E15" s="523"/>
      <c r="F15" s="522"/>
      <c r="G15" s="522"/>
      <c r="H15" s="523"/>
      <c r="I15" s="522"/>
      <c r="J15" s="522"/>
      <c r="K15" s="523"/>
      <c r="L15" s="519"/>
    </row>
    <row r="16" spans="1:12" ht="15" customHeight="1">
      <c r="A16" s="350"/>
      <c r="B16" s="637"/>
      <c r="C16" s="674" t="s">
        <v>900</v>
      </c>
      <c r="D16" s="522"/>
      <c r="E16" s="522"/>
      <c r="F16" s="522"/>
      <c r="G16" s="522"/>
      <c r="H16" s="522"/>
      <c r="I16" s="522"/>
      <c r="J16" s="522"/>
      <c r="K16" s="522"/>
      <c r="L16" s="676"/>
    </row>
    <row r="17" spans="1:12" ht="15" customHeight="1">
      <c r="A17" s="350"/>
      <c r="B17" s="637"/>
      <c r="C17" s="673" t="s">
        <v>905</v>
      </c>
      <c r="D17" s="522"/>
      <c r="E17" s="523"/>
      <c r="F17" s="522"/>
      <c r="G17" s="522"/>
      <c r="H17" s="523"/>
      <c r="I17" s="522"/>
      <c r="J17" s="522"/>
      <c r="K17" s="523"/>
      <c r="L17" s="519"/>
    </row>
    <row r="18" spans="1:12" ht="15" customHeight="1">
      <c r="A18" s="350"/>
      <c r="B18" s="637"/>
      <c r="C18" s="673" t="s">
        <v>899</v>
      </c>
      <c r="D18" s="522"/>
      <c r="E18" s="523"/>
      <c r="F18" s="522"/>
      <c r="G18" s="522"/>
      <c r="H18" s="523"/>
      <c r="I18" s="522"/>
      <c r="J18" s="522"/>
      <c r="K18" s="523"/>
      <c r="L18" s="519"/>
    </row>
    <row r="19" spans="1:12" ht="15" customHeight="1">
      <c r="A19" s="350"/>
      <c r="B19" s="637"/>
      <c r="C19" s="675" t="s">
        <v>901</v>
      </c>
      <c r="D19" s="522"/>
      <c r="E19" s="522"/>
      <c r="F19" s="522"/>
      <c r="G19" s="522"/>
      <c r="H19" s="522"/>
      <c r="I19" s="522"/>
      <c r="J19" s="522"/>
      <c r="K19" s="522"/>
      <c r="L19" s="519"/>
    </row>
    <row r="20" spans="1:12" ht="15" customHeight="1">
      <c r="A20" s="350"/>
      <c r="B20" s="637"/>
      <c r="C20" s="673" t="s">
        <v>906</v>
      </c>
      <c r="D20" s="522"/>
      <c r="E20" s="523"/>
      <c r="F20" s="522"/>
      <c r="G20" s="522"/>
      <c r="H20" s="523"/>
      <c r="I20" s="522"/>
      <c r="J20" s="522"/>
      <c r="K20" s="523"/>
      <c r="L20" s="519"/>
    </row>
    <row r="21" spans="1:12" ht="15" customHeight="1">
      <c r="A21" s="350"/>
      <c r="B21" s="637"/>
      <c r="C21" s="673" t="s">
        <v>907</v>
      </c>
      <c r="D21" s="522"/>
      <c r="E21" s="523"/>
      <c r="F21" s="522"/>
      <c r="G21" s="522"/>
      <c r="H21" s="523"/>
      <c r="I21" s="522"/>
      <c r="J21" s="522"/>
      <c r="K21" s="523"/>
      <c r="L21" s="519"/>
    </row>
    <row r="22" spans="1:12" ht="15" customHeight="1">
      <c r="A22" s="350"/>
      <c r="B22" s="637"/>
      <c r="C22" s="673" t="s">
        <v>908</v>
      </c>
      <c r="D22" s="522"/>
      <c r="E22" s="523"/>
      <c r="F22" s="522"/>
      <c r="G22" s="522"/>
      <c r="H22" s="523"/>
      <c r="I22" s="522"/>
      <c r="J22" s="522"/>
      <c r="K22" s="523"/>
      <c r="L22" s="519"/>
    </row>
    <row r="23" spans="1:12" ht="15" customHeight="1">
      <c r="A23" s="350"/>
      <c r="B23" s="637"/>
      <c r="C23" s="673" t="s">
        <v>902</v>
      </c>
      <c r="D23" s="522"/>
      <c r="E23" s="523"/>
      <c r="F23" s="522"/>
      <c r="G23" s="522"/>
      <c r="H23" s="523"/>
      <c r="I23" s="522"/>
      <c r="J23" s="522"/>
      <c r="K23" s="523"/>
      <c r="L23" s="519"/>
    </row>
    <row r="24" spans="1:12" ht="7.5" customHeight="1">
      <c r="A24" s="350"/>
      <c r="B24" s="521"/>
      <c r="C24" s="350"/>
      <c r="D24" s="350"/>
      <c r="E24" s="350"/>
      <c r="F24" s="350"/>
      <c r="G24" s="350"/>
      <c r="H24" s="350"/>
      <c r="I24" s="350"/>
      <c r="J24" s="350"/>
      <c r="K24" s="350"/>
      <c r="L24" s="350"/>
    </row>
    <row r="25" spans="1:12" ht="15" customHeight="1">
      <c r="A25" s="350"/>
      <c r="B25" s="1259" t="s">
        <v>870</v>
      </c>
      <c r="C25" s="1259"/>
      <c r="D25" s="350"/>
      <c r="E25" s="350"/>
      <c r="F25" s="350"/>
      <c r="G25" s="350"/>
      <c r="H25" s="350"/>
      <c r="I25" s="350"/>
      <c r="J25" s="350"/>
      <c r="K25" s="350"/>
      <c r="L25" s="350"/>
    </row>
    <row r="26" spans="1:12" ht="15" customHeight="1">
      <c r="A26" s="350"/>
      <c r="B26" s="521"/>
      <c r="C26" s="354" t="s">
        <v>422</v>
      </c>
      <c r="D26" s="522"/>
      <c r="E26" s="523"/>
      <c r="F26" s="522"/>
      <c r="G26" s="522"/>
      <c r="H26" s="523"/>
      <c r="I26" s="522"/>
      <c r="J26" s="522"/>
      <c r="K26" s="523"/>
      <c r="L26" s="519"/>
    </row>
    <row r="27" spans="1:12" ht="7.5" customHeight="1">
      <c r="A27" s="350"/>
      <c r="B27" s="232"/>
      <c r="C27" s="533"/>
      <c r="D27" s="533"/>
      <c r="E27" s="533"/>
      <c r="F27" s="533"/>
      <c r="G27" s="533"/>
      <c r="H27" s="533"/>
      <c r="I27" s="533"/>
      <c r="J27" s="533"/>
      <c r="K27" s="533"/>
      <c r="L27" s="350"/>
    </row>
    <row r="28" spans="1:12" ht="15" customHeight="1">
      <c r="A28" s="350"/>
      <c r="B28" s="1253" t="s">
        <v>871</v>
      </c>
      <c r="C28" s="1253"/>
      <c r="D28" s="534"/>
      <c r="E28" s="535"/>
      <c r="F28" s="534"/>
      <c r="G28" s="534"/>
      <c r="H28" s="535"/>
      <c r="I28" s="534"/>
      <c r="J28" s="534"/>
      <c r="K28" s="535"/>
      <c r="L28" s="350"/>
    </row>
    <row r="29" spans="1:12" ht="15" customHeight="1">
      <c r="A29" s="350"/>
      <c r="B29" s="521"/>
      <c r="C29" s="354" t="s">
        <v>423</v>
      </c>
      <c r="D29" s="522"/>
      <c r="E29" s="523"/>
      <c r="F29" s="522"/>
      <c r="G29" s="522"/>
      <c r="H29" s="523"/>
      <c r="I29" s="522"/>
      <c r="J29" s="522"/>
      <c r="K29" s="523"/>
      <c r="L29" s="519"/>
    </row>
    <row r="30" spans="1:12" ht="7.5" customHeight="1">
      <c r="A30" s="350"/>
      <c r="B30" s="232"/>
      <c r="C30" s="516"/>
      <c r="D30" s="516"/>
      <c r="E30" s="536"/>
      <c r="F30" s="516"/>
      <c r="G30" s="516"/>
      <c r="H30" s="536"/>
      <c r="I30" s="516"/>
      <c r="J30" s="516"/>
      <c r="K30" s="536"/>
      <c r="L30" s="350"/>
    </row>
    <row r="31" spans="1:12" ht="15" customHeight="1">
      <c r="A31" s="350"/>
      <c r="B31" s="1252" t="s">
        <v>872</v>
      </c>
      <c r="C31" s="1252"/>
      <c r="D31" s="516"/>
      <c r="E31" s="520"/>
      <c r="F31" s="516"/>
      <c r="G31" s="516"/>
      <c r="H31" s="520"/>
      <c r="I31" s="516"/>
      <c r="J31" s="516"/>
      <c r="K31" s="520"/>
      <c r="L31" s="350"/>
    </row>
    <row r="32" spans="1:12" ht="15" customHeight="1">
      <c r="A32" s="350"/>
      <c r="B32" s="521"/>
      <c r="C32" s="354" t="s">
        <v>894</v>
      </c>
      <c r="D32" s="522"/>
      <c r="E32" s="523"/>
      <c r="F32" s="522"/>
      <c r="G32" s="522"/>
      <c r="H32" s="528"/>
      <c r="I32" s="522"/>
      <c r="J32" s="522"/>
      <c r="K32" s="523"/>
      <c r="L32" s="519"/>
    </row>
    <row r="33" spans="1:12" ht="15" customHeight="1">
      <c r="A33" s="350"/>
      <c r="B33" s="521"/>
      <c r="C33" s="354" t="s">
        <v>895</v>
      </c>
      <c r="D33" s="522"/>
      <c r="E33" s="523"/>
      <c r="F33" s="522"/>
      <c r="G33" s="522"/>
      <c r="H33" s="528"/>
      <c r="I33" s="522"/>
      <c r="J33" s="522"/>
      <c r="K33" s="523"/>
      <c r="L33" s="519"/>
    </row>
    <row r="34" spans="1:12" ht="7.5" customHeight="1">
      <c r="A34" s="350"/>
      <c r="B34" s="521"/>
      <c r="C34" s="537"/>
      <c r="D34" s="354"/>
      <c r="E34" s="529"/>
      <c r="F34" s="354"/>
      <c r="G34" s="522"/>
      <c r="H34" s="538"/>
      <c r="I34" s="522"/>
      <c r="J34" s="522"/>
      <c r="K34" s="529"/>
      <c r="L34" s="350"/>
    </row>
    <row r="35" spans="1:12" ht="15" customHeight="1">
      <c r="A35" s="350"/>
      <c r="B35" s="1256" t="s">
        <v>873</v>
      </c>
      <c r="C35" s="1256"/>
      <c r="D35" s="1256"/>
      <c r="E35" s="1256"/>
      <c r="F35" s="1256"/>
      <c r="G35" s="1256"/>
      <c r="H35" s="1256"/>
      <c r="I35" s="1256"/>
      <c r="J35" s="1256"/>
      <c r="K35" s="1256"/>
      <c r="L35" s="350"/>
    </row>
    <row r="36" spans="1:12" ht="15" customHeight="1">
      <c r="A36" s="350"/>
      <c r="B36" s="521"/>
      <c r="C36" s="354" t="s">
        <v>383</v>
      </c>
      <c r="D36" s="522"/>
      <c r="E36" s="523"/>
      <c r="F36" s="522"/>
      <c r="G36" s="522"/>
      <c r="H36" s="528"/>
      <c r="I36" s="522"/>
      <c r="J36" s="522"/>
      <c r="K36" s="523"/>
      <c r="L36" s="519"/>
    </row>
    <row r="37" spans="1:12" ht="7.5" customHeight="1">
      <c r="A37" s="350"/>
      <c r="B37" s="232"/>
      <c r="C37" s="534"/>
      <c r="D37" s="534"/>
      <c r="E37" s="539"/>
      <c r="F37" s="534"/>
      <c r="G37" s="534"/>
      <c r="H37" s="539"/>
      <c r="I37" s="534"/>
      <c r="J37" s="534"/>
      <c r="K37" s="539"/>
      <c r="L37" s="540"/>
    </row>
    <row r="38" spans="1:12" ht="15" customHeight="1">
      <c r="A38" s="350"/>
      <c r="B38" s="1253" t="s">
        <v>874</v>
      </c>
      <c r="C38" s="1253"/>
      <c r="D38" s="534"/>
      <c r="E38" s="535"/>
      <c r="F38" s="534"/>
      <c r="G38" s="534"/>
      <c r="H38" s="535"/>
      <c r="I38" s="534"/>
      <c r="J38" s="534"/>
      <c r="K38" s="535"/>
      <c r="L38" s="350"/>
    </row>
    <row r="39" spans="1:12" ht="15" customHeight="1">
      <c r="A39" s="350"/>
      <c r="B39" s="521"/>
      <c r="C39" s="354" t="s">
        <v>384</v>
      </c>
      <c r="D39" s="522"/>
      <c r="E39" s="523"/>
      <c r="F39" s="522"/>
      <c r="G39" s="522"/>
      <c r="H39" s="528"/>
      <c r="I39" s="522"/>
      <c r="J39" s="522"/>
      <c r="K39" s="523"/>
      <c r="L39" s="519"/>
    </row>
    <row r="40" spans="1:12" ht="7.5" customHeight="1">
      <c r="A40" s="350"/>
      <c r="B40" s="232"/>
      <c r="C40" s="516"/>
      <c r="D40" s="516"/>
      <c r="E40" s="536"/>
      <c r="F40" s="516"/>
      <c r="G40" s="516"/>
      <c r="H40" s="536"/>
      <c r="I40" s="516"/>
      <c r="J40" s="516"/>
      <c r="K40" s="536"/>
      <c r="L40" s="350"/>
    </row>
    <row r="41" spans="1:12" ht="15" customHeight="1">
      <c r="A41" s="350"/>
      <c r="B41" s="1252" t="s">
        <v>875</v>
      </c>
      <c r="C41" s="1252"/>
      <c r="D41" s="516"/>
      <c r="E41" s="520"/>
      <c r="F41" s="516"/>
      <c r="G41" s="516"/>
      <c r="H41" s="520"/>
      <c r="I41" s="516"/>
      <c r="J41" s="516"/>
      <c r="K41" s="520"/>
      <c r="L41" s="350"/>
    </row>
    <row r="42" spans="1:12" ht="15" customHeight="1">
      <c r="A42" s="350"/>
      <c r="B42" s="521"/>
      <c r="C42" s="354" t="s">
        <v>419</v>
      </c>
      <c r="D42" s="522"/>
      <c r="E42" s="523"/>
      <c r="F42" s="522"/>
      <c r="G42" s="522"/>
      <c r="H42" s="523"/>
      <c r="I42" s="522"/>
      <c r="J42" s="522"/>
      <c r="K42" s="523"/>
      <c r="L42" s="519"/>
    </row>
    <row r="43" spans="1:12" ht="7.5" customHeight="1">
      <c r="A43" s="350"/>
      <c r="B43" s="232"/>
      <c r="C43" s="527"/>
      <c r="D43" s="516"/>
      <c r="E43" s="536"/>
      <c r="F43" s="516"/>
      <c r="G43" s="516"/>
      <c r="H43" s="536"/>
      <c r="I43" s="516"/>
      <c r="J43" s="516"/>
      <c r="K43" s="536"/>
      <c r="L43" s="350"/>
    </row>
    <row r="44" spans="1:12" ht="15" customHeight="1">
      <c r="A44" s="354"/>
      <c r="B44" s="1252" t="s">
        <v>876</v>
      </c>
      <c r="C44" s="1252"/>
      <c r="D44" s="1252"/>
      <c r="E44" s="1252"/>
      <c r="F44" s="1252"/>
      <c r="G44" s="1252"/>
      <c r="H44" s="1252"/>
      <c r="I44" s="1252"/>
      <c r="J44" s="1252"/>
      <c r="K44" s="1252"/>
      <c r="L44" s="350"/>
    </row>
    <row r="45" spans="1:12" ht="15" customHeight="1">
      <c r="A45" s="350"/>
      <c r="B45" s="521"/>
      <c r="C45" s="354" t="s">
        <v>394</v>
      </c>
      <c r="D45" s="522"/>
      <c r="E45" s="523"/>
      <c r="F45" s="522"/>
      <c r="G45" s="522"/>
      <c r="H45" s="528"/>
      <c r="I45" s="522"/>
      <c r="J45" s="522"/>
      <c r="K45" s="523"/>
      <c r="L45" s="519"/>
    </row>
    <row r="46" spans="1:12" ht="7.5" customHeight="1">
      <c r="A46" s="350"/>
      <c r="B46" s="514"/>
      <c r="C46" s="350"/>
      <c r="D46" s="350"/>
      <c r="E46" s="350"/>
      <c r="F46" s="350"/>
      <c r="G46" s="350"/>
      <c r="H46" s="350"/>
      <c r="I46" s="350"/>
      <c r="J46" s="350"/>
      <c r="K46" s="350"/>
      <c r="L46" s="350"/>
    </row>
    <row r="47" spans="1:12" ht="15" customHeight="1">
      <c r="A47" s="513"/>
      <c r="B47" s="1260"/>
      <c r="C47" s="1260"/>
      <c r="D47" s="1260"/>
      <c r="E47" s="575"/>
      <c r="F47" s="575"/>
      <c r="G47" s="512"/>
      <c r="H47" s="512"/>
      <c r="I47" s="512"/>
      <c r="J47" s="512"/>
      <c r="K47" s="512"/>
      <c r="L47" s="512"/>
    </row>
    <row r="48" spans="1:12"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9" customHeight="1"/>
    <row r="75" ht="13.9" customHeight="1"/>
    <row r="76" ht="13.9" customHeight="1"/>
    <row r="77" ht="13.9" customHeight="1"/>
    <row r="78" ht="13.9" customHeight="1"/>
    <row r="79" ht="13.9" customHeight="1"/>
    <row r="80"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row r="93" ht="13.9" customHeight="1"/>
    <row r="94" ht="13.9" customHeight="1"/>
    <row r="95" ht="13.9" customHeight="1"/>
    <row r="96" ht="13.9" customHeight="1"/>
    <row r="97" ht="13.9" customHeight="1"/>
    <row r="98" ht="13.9" customHeight="1"/>
    <row r="99" ht="13.9" customHeight="1"/>
    <row r="100" ht="13.9" customHeight="1"/>
    <row r="101" ht="13.9" customHeight="1"/>
    <row r="102" ht="13.9" customHeight="1"/>
    <row r="103" ht="13.9" customHeight="1"/>
    <row r="104" ht="13.9" customHeight="1"/>
    <row r="105" ht="13.9" customHeight="1"/>
    <row r="106" ht="13.9" customHeight="1"/>
    <row r="107" ht="13.9" customHeight="1"/>
    <row r="108" ht="13.9" customHeight="1"/>
    <row r="109" ht="13.9" customHeight="1"/>
    <row r="110" ht="13.9" customHeight="1"/>
    <row r="111" ht="13.9" customHeight="1"/>
    <row r="112" ht="13.9" customHeight="1"/>
    <row r="113" ht="13.9" customHeight="1"/>
    <row r="114" ht="13.9" customHeight="1"/>
    <row r="115" ht="13.9" customHeight="1"/>
    <row r="116" ht="13.9" customHeight="1"/>
    <row r="117" ht="13.9" customHeight="1"/>
    <row r="118" ht="13.9" customHeight="1"/>
    <row r="119" ht="13.9" customHeight="1"/>
    <row r="120" ht="13.9" customHeight="1"/>
    <row r="121" ht="13.9" customHeight="1"/>
    <row r="122" ht="13.9" customHeight="1"/>
    <row r="123" ht="13.9" customHeight="1"/>
    <row r="124" ht="13.9" customHeight="1"/>
    <row r="125" ht="13.9" customHeight="1"/>
    <row r="126" ht="13.9" customHeight="1"/>
    <row r="127" ht="13.9" customHeight="1"/>
    <row r="128" ht="13.9" customHeight="1"/>
    <row r="129" ht="13.9" customHeight="1"/>
    <row r="130" ht="13.9" customHeight="1"/>
    <row r="131" ht="13.9" customHeight="1"/>
    <row r="132" ht="13.9" customHeight="1"/>
    <row r="133" ht="13.9" customHeight="1"/>
    <row r="134" ht="13.9" customHeight="1"/>
    <row r="135" ht="13.9" customHeight="1"/>
    <row r="136" ht="13.9" customHeight="1"/>
    <row r="137" ht="13.9" customHeight="1"/>
    <row r="138" ht="13.9" customHeight="1"/>
    <row r="139" ht="13.9" customHeight="1"/>
    <row r="140" ht="13.9" customHeight="1"/>
    <row r="141" ht="13.9" customHeight="1"/>
    <row r="142" ht="13.9" customHeight="1"/>
    <row r="143" ht="13.9" customHeight="1"/>
    <row r="144" ht="13.9" customHeight="1"/>
    <row r="145" ht="13.9" customHeight="1"/>
    <row r="146" ht="13.9" customHeight="1"/>
    <row r="147" ht="13.9" customHeight="1"/>
    <row r="148" ht="13.9" customHeight="1"/>
    <row r="149" ht="13.9" customHeight="1"/>
    <row r="150" ht="13.9" customHeight="1"/>
    <row r="151" ht="13.9" customHeight="1"/>
    <row r="152" ht="13.9" customHeight="1"/>
    <row r="153" ht="13.9" customHeight="1"/>
    <row r="154" ht="13.9" customHeight="1"/>
    <row r="155" ht="13.9" customHeight="1"/>
    <row r="156" ht="13.9" customHeight="1"/>
    <row r="157" ht="13.9" customHeight="1"/>
    <row r="158" ht="13.9" customHeight="1"/>
    <row r="159" ht="13.9" customHeight="1"/>
    <row r="160" ht="13.9" customHeight="1"/>
    <row r="161" ht="13.9" customHeight="1"/>
    <row r="162" ht="13.9" customHeight="1"/>
    <row r="163" ht="13.9" customHeight="1"/>
    <row r="164" ht="13.9" customHeight="1"/>
    <row r="165" ht="13.9" customHeight="1"/>
    <row r="166" ht="13.9" customHeight="1"/>
    <row r="167" ht="13.9" customHeight="1"/>
    <row r="168" ht="13.9" customHeight="1"/>
    <row r="169" ht="13.9" customHeight="1"/>
    <row r="170" ht="13.9" customHeight="1"/>
    <row r="171" ht="13.9" customHeight="1"/>
    <row r="172" ht="13.9" customHeight="1"/>
    <row r="173" ht="13.9" customHeight="1"/>
    <row r="174" ht="13.9" customHeight="1"/>
    <row r="175" ht="13.9" customHeight="1"/>
    <row r="176" ht="13.9" customHeight="1"/>
    <row r="177" ht="13.9" customHeight="1"/>
    <row r="178" ht="13.9" customHeight="1"/>
    <row r="179" ht="13.9" customHeight="1"/>
    <row r="180" ht="13.9" customHeight="1"/>
    <row r="181" ht="13.9" customHeight="1"/>
    <row r="182" ht="13.9" customHeight="1"/>
    <row r="183" ht="13.9" customHeight="1"/>
    <row r="184" ht="13.9" customHeight="1"/>
    <row r="185" ht="13.9" customHeight="1"/>
    <row r="186" ht="13.9" customHeight="1"/>
    <row r="187" ht="13.9" customHeight="1"/>
    <row r="188" ht="13.9" customHeight="1"/>
    <row r="189" ht="13.9" customHeight="1"/>
    <row r="190" ht="13.9" customHeight="1"/>
    <row r="191" ht="13.9" customHeight="1"/>
    <row r="192" ht="13.9" customHeight="1"/>
    <row r="193" ht="13.9" customHeight="1"/>
    <row r="194" ht="13.9" customHeight="1"/>
    <row r="195" ht="13.9" customHeight="1"/>
    <row r="196" ht="13.9" customHeight="1"/>
    <row r="197" ht="13.9" customHeight="1"/>
    <row r="198" ht="13.9" customHeight="1"/>
    <row r="199" ht="13.9" customHeight="1"/>
    <row r="200" ht="13.9" customHeight="1"/>
    <row r="201" ht="13.9" customHeight="1"/>
    <row r="202" ht="13.9" customHeight="1"/>
    <row r="203" ht="13.9" customHeight="1"/>
    <row r="204" ht="13.9" customHeight="1"/>
    <row r="205" ht="13.9" customHeight="1"/>
    <row r="206" ht="13.9" customHeight="1"/>
    <row r="207" ht="13.9" customHeight="1"/>
    <row r="208" ht="13.9" customHeight="1"/>
    <row r="209" ht="13.9" customHeight="1"/>
    <row r="210" ht="13.9" customHeight="1"/>
    <row r="211" ht="13.9" customHeight="1"/>
    <row r="212" ht="13.9" customHeight="1"/>
    <row r="213" ht="13.9" customHeight="1"/>
    <row r="214" ht="13.9" customHeight="1"/>
    <row r="215" ht="13.9" customHeight="1"/>
    <row r="216" ht="13.9" customHeight="1"/>
    <row r="217" ht="13.9" customHeight="1"/>
    <row r="218" ht="13.9" customHeight="1"/>
    <row r="219" ht="13.9" customHeight="1"/>
    <row r="220" ht="13.9" customHeight="1"/>
    <row r="221" ht="13.9" customHeight="1"/>
    <row r="222" ht="13.9" customHeight="1"/>
    <row r="223" ht="13.9" customHeight="1"/>
    <row r="224" ht="13.9" customHeight="1"/>
    <row r="225" ht="13.9" customHeight="1"/>
    <row r="226" ht="13.9" customHeight="1"/>
    <row r="227" ht="13.9" customHeight="1"/>
    <row r="228" ht="13.9" customHeight="1"/>
    <row r="229" ht="13.9" customHeight="1"/>
    <row r="230" ht="13.9" customHeight="1"/>
    <row r="231" ht="13.9" customHeight="1"/>
    <row r="232" ht="13.9" customHeight="1"/>
    <row r="233" ht="13.9" customHeight="1"/>
    <row r="234" ht="13.9" customHeight="1"/>
    <row r="235" ht="13.9" customHeight="1"/>
    <row r="236" ht="13.9" customHeight="1"/>
    <row r="237" ht="13.9" customHeight="1"/>
    <row r="238" ht="13.9" customHeight="1"/>
    <row r="239" ht="13.9" customHeight="1"/>
    <row r="240" ht="13.9" customHeight="1"/>
    <row r="241" ht="13.9" customHeight="1"/>
    <row r="242" ht="13.9" customHeight="1"/>
    <row r="243" ht="13.9" customHeight="1"/>
    <row r="244" ht="13.9" customHeight="1"/>
    <row r="245" ht="13.9" customHeight="1"/>
    <row r="246" ht="13.9" customHeight="1"/>
    <row r="247" ht="13.9" customHeight="1"/>
    <row r="248" ht="13.9" customHeight="1"/>
    <row r="249" ht="13.9" customHeight="1"/>
    <row r="250" ht="13.9" customHeight="1"/>
    <row r="251" ht="13.9" customHeight="1"/>
    <row r="252" ht="13.9" customHeight="1"/>
    <row r="253" ht="13.9" customHeight="1"/>
    <row r="254" ht="13.9" customHeight="1"/>
    <row r="255" ht="13.9" customHeight="1"/>
    <row r="256" ht="13.9" customHeight="1"/>
    <row r="257" ht="13.9" customHeight="1"/>
    <row r="258" ht="13.9" customHeight="1"/>
    <row r="259" ht="13.9" customHeight="1"/>
    <row r="260" ht="13.9" customHeight="1"/>
    <row r="261" ht="13.9" customHeight="1"/>
    <row r="262" ht="13.9" customHeight="1"/>
    <row r="263" ht="13.9" customHeight="1"/>
    <row r="264" ht="13.9" customHeight="1"/>
    <row r="265" ht="13.9" customHeight="1"/>
    <row r="266" ht="13.9" customHeight="1"/>
    <row r="267" ht="13.9" customHeight="1"/>
    <row r="268" ht="13.9" customHeight="1"/>
    <row r="269" ht="13.9" customHeight="1"/>
    <row r="270" ht="13.9" customHeight="1"/>
    <row r="271" ht="13.9" customHeight="1"/>
    <row r="272" ht="13.9" customHeight="1"/>
    <row r="273" ht="13.9" customHeight="1"/>
    <row r="274" ht="13.9" customHeight="1"/>
    <row r="275" ht="13.9" customHeight="1"/>
    <row r="276" ht="13.9" customHeight="1"/>
    <row r="277" ht="13.9" customHeight="1"/>
    <row r="278" ht="13.9" customHeight="1"/>
    <row r="279" ht="13.9" customHeight="1"/>
    <row r="280" ht="13.9" customHeight="1"/>
    <row r="281" ht="13.9" customHeight="1"/>
    <row r="282" ht="13.9" customHeight="1"/>
    <row r="283" ht="13.9" customHeight="1"/>
    <row r="284" ht="13.9" customHeight="1"/>
    <row r="285" ht="13.9" customHeight="1"/>
    <row r="286" ht="13.9" customHeight="1"/>
    <row r="287" ht="13.9" customHeight="1"/>
    <row r="288" ht="13.9" customHeight="1"/>
    <row r="289" ht="13.9" customHeight="1"/>
    <row r="290" ht="13.9" customHeight="1"/>
    <row r="291" ht="13.9" customHeight="1"/>
    <row r="292" ht="13.9" customHeight="1"/>
    <row r="293" ht="13.9" customHeight="1"/>
    <row r="294" ht="13.9" customHeight="1"/>
    <row r="295" ht="13.9" customHeight="1"/>
    <row r="296" ht="13.9" customHeight="1"/>
    <row r="297" ht="13.9" customHeight="1"/>
    <row r="298" ht="13.9" customHeight="1"/>
    <row r="299" ht="13.9" customHeight="1"/>
    <row r="300" ht="13.9" customHeight="1"/>
    <row r="301" ht="13.9" customHeight="1"/>
    <row r="302" ht="13.9" customHeight="1"/>
    <row r="303" ht="13.9" customHeight="1"/>
    <row r="304" ht="13.9" customHeight="1"/>
    <row r="305" ht="13.9" customHeight="1"/>
    <row r="306" ht="13.9" customHeight="1"/>
    <row r="307" ht="13.9" customHeight="1"/>
    <row r="308" ht="13.9" customHeight="1"/>
    <row r="309" ht="13.9" customHeight="1"/>
    <row r="310" ht="13.9" customHeight="1"/>
    <row r="311" ht="13.9" customHeight="1"/>
    <row r="312" ht="13.9" customHeight="1"/>
    <row r="313" ht="13.9" customHeight="1"/>
    <row r="314" ht="13.9" customHeight="1"/>
    <row r="315" ht="13.9" customHeight="1"/>
    <row r="316" ht="13.9" customHeight="1"/>
    <row r="317" ht="13.9" customHeight="1"/>
    <row r="318" ht="13.9" customHeight="1"/>
    <row r="319" ht="13.9" customHeight="1"/>
    <row r="320" ht="13.9" customHeight="1"/>
    <row r="321" ht="13.9" customHeight="1"/>
    <row r="322" ht="13.9" customHeight="1"/>
    <row r="323" ht="13.9" customHeight="1"/>
    <row r="324" ht="13.9" customHeight="1"/>
    <row r="325" ht="13.9" customHeight="1"/>
    <row r="326" ht="13.9" customHeight="1"/>
    <row r="327" ht="13.9" customHeight="1"/>
    <row r="328" ht="13.9" customHeight="1"/>
    <row r="329" ht="13.9" customHeight="1"/>
    <row r="330" ht="13.9" customHeight="1"/>
    <row r="331" ht="13.9" customHeight="1"/>
    <row r="332" ht="13.9" customHeight="1"/>
    <row r="333" ht="13.9" customHeight="1"/>
    <row r="334" ht="13.9" customHeight="1"/>
    <row r="335" ht="13.9" customHeight="1"/>
    <row r="336" ht="13.9" customHeight="1"/>
    <row r="337" ht="13.9" customHeight="1"/>
    <row r="338" ht="13.9" customHeight="1"/>
    <row r="339" ht="13.9" customHeight="1"/>
    <row r="340" ht="13.9" customHeight="1"/>
    <row r="341" ht="13.9" customHeight="1"/>
    <row r="342" ht="13.9" customHeight="1"/>
    <row r="343" ht="13.9" customHeight="1"/>
    <row r="344" ht="13.9" customHeight="1"/>
    <row r="345" ht="13.9" customHeight="1"/>
    <row r="346" ht="13.9" customHeight="1"/>
    <row r="347" ht="13.9" customHeight="1"/>
    <row r="348" ht="13.9" customHeight="1"/>
    <row r="349" ht="13.9" customHeight="1"/>
    <row r="350" ht="13.9" customHeight="1"/>
    <row r="351" ht="13.9" customHeight="1"/>
    <row r="352" ht="13.9" customHeight="1"/>
    <row r="353" ht="13.9" customHeight="1"/>
    <row r="354" ht="13.9" customHeight="1"/>
    <row r="355" ht="13.9" customHeight="1"/>
    <row r="356" ht="13.9" customHeight="1"/>
    <row r="357" ht="13.9" customHeight="1"/>
    <row r="358" ht="13.9" customHeight="1"/>
    <row r="359" ht="13.9" customHeight="1"/>
    <row r="360" ht="13.9" customHeight="1"/>
    <row r="361" ht="13.9" customHeight="1"/>
    <row r="362" ht="13.9" customHeight="1"/>
    <row r="363" ht="13.9" customHeight="1"/>
    <row r="364" ht="13.9" customHeight="1"/>
    <row r="365" ht="13.9" customHeight="1"/>
    <row r="366" ht="13.9" customHeight="1"/>
    <row r="367" ht="13.9" customHeight="1"/>
    <row r="368" ht="13.9" customHeight="1"/>
    <row r="369" ht="13.9" customHeight="1"/>
    <row r="370" ht="13.9" customHeight="1"/>
    <row r="371" ht="13.9" customHeight="1"/>
    <row r="372" ht="13.9" customHeight="1"/>
    <row r="373" ht="13.9" customHeight="1"/>
    <row r="374" ht="13.9" customHeight="1"/>
    <row r="375" ht="13.9" customHeight="1"/>
    <row r="376" ht="13.9" customHeight="1"/>
    <row r="377" ht="13.9" customHeight="1"/>
    <row r="378" ht="13.9" customHeight="1"/>
    <row r="379" ht="13.9" customHeight="1"/>
    <row r="380" ht="13.9" customHeight="1"/>
    <row r="381" ht="13.9" customHeight="1"/>
    <row r="382" ht="13.9" customHeight="1"/>
    <row r="383" ht="13.9" customHeight="1"/>
    <row r="384" ht="13.9" customHeight="1"/>
    <row r="385" ht="13.9" customHeight="1"/>
    <row r="386" ht="13.9" customHeight="1"/>
    <row r="387" ht="13.9" customHeight="1"/>
    <row r="388" ht="13.9" customHeight="1"/>
    <row r="389" ht="13.9" customHeight="1"/>
    <row r="390" ht="13.9" customHeight="1"/>
    <row r="391" ht="13.9" customHeight="1"/>
    <row r="392" ht="13.9" customHeight="1"/>
    <row r="393" ht="13.9" customHeight="1"/>
    <row r="394" ht="13.9" customHeight="1"/>
    <row r="395" ht="13.9" customHeight="1"/>
    <row r="396" ht="13.9" customHeight="1"/>
    <row r="397" ht="13.9" customHeight="1"/>
    <row r="398" ht="13.9" customHeight="1"/>
    <row r="399" ht="13.9" customHeight="1"/>
    <row r="400" ht="13.9" customHeight="1"/>
    <row r="401" ht="13.9" customHeight="1"/>
    <row r="402" ht="13.9" customHeight="1"/>
    <row r="403" ht="13.9" customHeight="1"/>
    <row r="404" ht="13.9" customHeight="1"/>
    <row r="405" ht="13.9" customHeight="1"/>
    <row r="406" ht="13.9" customHeight="1"/>
    <row r="407" ht="13.9" customHeight="1"/>
    <row r="408" ht="13.9" customHeight="1"/>
    <row r="409" ht="13.9" customHeight="1"/>
    <row r="410" ht="13.9" customHeight="1"/>
    <row r="411" ht="13.9" customHeight="1"/>
    <row r="412" ht="13.9" customHeight="1"/>
    <row r="413" ht="13.9" customHeight="1"/>
    <row r="414" ht="13.9" customHeight="1"/>
    <row r="415" ht="13.9" customHeight="1"/>
    <row r="416" ht="13.9" customHeight="1"/>
    <row r="417" ht="13.9" customHeight="1"/>
    <row r="418" ht="13.9" customHeight="1"/>
    <row r="419" ht="13.9" customHeight="1"/>
    <row r="420" ht="13.9" customHeight="1"/>
    <row r="421" ht="13.9" customHeight="1"/>
    <row r="422" ht="13.9" customHeight="1"/>
    <row r="423" ht="13.9" customHeight="1"/>
    <row r="424" ht="13.9" customHeight="1"/>
    <row r="425" ht="13.9" customHeight="1"/>
    <row r="426" ht="13.9" customHeight="1"/>
    <row r="427" ht="13.9" customHeight="1"/>
    <row r="428" ht="13.9" customHeight="1"/>
    <row r="429" ht="13.9" customHeight="1"/>
    <row r="430" ht="13.9" customHeight="1"/>
    <row r="431" ht="13.9" customHeight="1"/>
    <row r="432" ht="13.9" customHeight="1"/>
    <row r="433" ht="13.9" customHeight="1"/>
    <row r="434" ht="13.9" customHeight="1"/>
    <row r="435" ht="13.9" customHeight="1"/>
    <row r="436" ht="13.9" customHeight="1"/>
    <row r="437" ht="13.9" customHeight="1"/>
    <row r="438" ht="13.9" customHeight="1"/>
    <row r="439" ht="13.9" customHeight="1"/>
    <row r="440" ht="13.9" customHeight="1"/>
    <row r="441" ht="13.9" customHeight="1"/>
    <row r="442" ht="13.9" customHeight="1"/>
    <row r="443" ht="13.9" customHeight="1"/>
    <row r="444" ht="13.9" customHeight="1"/>
    <row r="445" ht="13.9" customHeight="1"/>
    <row r="446" ht="13.9" customHeight="1"/>
    <row r="447" ht="13.9" customHeight="1"/>
    <row r="448" ht="13.9" customHeight="1"/>
    <row r="449" ht="13.9" customHeight="1"/>
    <row r="450" ht="13.9" customHeight="1"/>
    <row r="451" ht="13.9" customHeight="1"/>
    <row r="452" ht="13.9" customHeight="1"/>
    <row r="453" ht="13.9" customHeight="1"/>
    <row r="454" ht="13.9" customHeight="1"/>
    <row r="455" ht="13.9" customHeight="1"/>
    <row r="456" ht="13.9" customHeight="1"/>
    <row r="457" ht="13.9" customHeight="1"/>
    <row r="458" ht="13.9" customHeight="1"/>
    <row r="459" ht="13.9" customHeight="1"/>
    <row r="460" ht="13.9" customHeight="1"/>
    <row r="461" ht="13.9" customHeight="1"/>
    <row r="462" ht="13.9" customHeight="1"/>
    <row r="463" ht="13.9" customHeight="1"/>
    <row r="464" ht="13.9" customHeight="1"/>
    <row r="465" ht="13.9" customHeight="1"/>
    <row r="466" ht="13.9" customHeight="1"/>
    <row r="467" ht="13.9" customHeight="1"/>
    <row r="468" ht="13.9" customHeight="1"/>
    <row r="469" ht="13.9" customHeight="1"/>
    <row r="470" ht="13.9" customHeight="1"/>
    <row r="471" ht="13.9" customHeight="1"/>
    <row r="472" ht="13.9" customHeight="1"/>
    <row r="473" ht="13.9" customHeight="1"/>
    <row r="474" ht="13.9" customHeight="1"/>
    <row r="475" ht="13.9" customHeight="1"/>
    <row r="476" ht="13.9" customHeight="1"/>
    <row r="477" ht="13.9" customHeight="1"/>
    <row r="478" ht="13.9" customHeight="1"/>
    <row r="479" ht="13.9" customHeight="1"/>
    <row r="480" ht="13.9" customHeight="1"/>
    <row r="481" ht="13.9" customHeight="1"/>
    <row r="482" ht="13.9" customHeight="1"/>
    <row r="483" ht="13.9" customHeight="1"/>
    <row r="484" ht="13.9" customHeight="1"/>
    <row r="485" ht="13.9" customHeight="1"/>
    <row r="486" ht="13.9" customHeight="1"/>
    <row r="487" ht="13.9" customHeight="1"/>
    <row r="488" ht="13.9" customHeight="1"/>
    <row r="489" ht="13.9" customHeight="1"/>
    <row r="490" ht="13.9" customHeight="1"/>
    <row r="491" ht="13.9" customHeight="1"/>
    <row r="492" ht="13.9" customHeight="1"/>
    <row r="493" ht="13.9" customHeight="1"/>
    <row r="494" ht="13.9" customHeight="1"/>
    <row r="495" ht="13.9" customHeight="1"/>
    <row r="496" ht="13.9" customHeight="1"/>
    <row r="497" ht="13.9" customHeight="1"/>
    <row r="498" ht="13.9" customHeight="1"/>
    <row r="499" ht="13.9" customHeight="1"/>
    <row r="500" ht="13.9" customHeight="1"/>
    <row r="501" ht="13.9" customHeight="1"/>
    <row r="502" ht="13.9" customHeight="1"/>
    <row r="503" ht="13.9" customHeight="1"/>
    <row r="504" ht="13.9" customHeight="1"/>
    <row r="505" ht="13.9" customHeight="1"/>
    <row r="506" ht="13.9" customHeight="1"/>
    <row r="507" ht="13.9" customHeight="1"/>
    <row r="508" ht="13.9" customHeight="1"/>
    <row r="509" ht="13.9" customHeight="1"/>
    <row r="510" ht="13.9" customHeight="1"/>
    <row r="511" ht="13.9" customHeight="1"/>
    <row r="512" ht="13.9" customHeight="1"/>
    <row r="513" ht="13.9" customHeight="1"/>
    <row r="514" ht="13.9" customHeight="1"/>
    <row r="515" ht="13.9" customHeight="1"/>
    <row r="516" ht="13.9" customHeight="1"/>
    <row r="517" ht="13.9" customHeight="1"/>
    <row r="518" ht="13.9" customHeight="1"/>
    <row r="519" ht="13.9" customHeight="1"/>
    <row r="520" ht="13.9" customHeight="1"/>
    <row r="521" ht="13.9" customHeight="1"/>
    <row r="522" ht="13.9" customHeight="1"/>
    <row r="523" ht="13.9" customHeight="1"/>
    <row r="524" ht="13.9" customHeight="1"/>
    <row r="525" ht="13.9" customHeight="1"/>
    <row r="526" ht="13.9" customHeight="1"/>
    <row r="527" ht="13.9" customHeight="1"/>
    <row r="528" ht="13.9" customHeight="1"/>
    <row r="529" ht="13.9" customHeight="1"/>
    <row r="530" ht="13.9" customHeight="1"/>
    <row r="531" ht="13.9" customHeight="1"/>
    <row r="532" ht="13.9" customHeight="1"/>
    <row r="533" ht="13.9" customHeight="1"/>
    <row r="534" ht="13.9" customHeight="1"/>
    <row r="535" ht="13.9" customHeight="1"/>
    <row r="536" ht="13.9" customHeight="1"/>
    <row r="537" ht="13.9" customHeight="1"/>
    <row r="538" ht="13.9" customHeight="1"/>
    <row r="539" ht="13.9" customHeight="1"/>
    <row r="540" ht="13.9" customHeight="1"/>
    <row r="541" ht="13.9" customHeight="1"/>
    <row r="542" ht="13.9" customHeight="1"/>
    <row r="543" ht="13.9" customHeight="1"/>
    <row r="544" ht="13.9" customHeight="1"/>
    <row r="545" ht="13.9" customHeight="1"/>
    <row r="546" ht="13.9" customHeight="1"/>
    <row r="547" ht="13.9" customHeight="1"/>
    <row r="548" ht="13.9" customHeight="1"/>
    <row r="549" ht="13.9" customHeight="1"/>
    <row r="550" ht="13.9" customHeight="1"/>
    <row r="551" ht="13.9" customHeight="1"/>
    <row r="552" ht="13.9" customHeight="1"/>
    <row r="553" ht="13.9" customHeight="1"/>
    <row r="554" ht="13.9" customHeight="1"/>
    <row r="555" ht="13.9" customHeight="1"/>
    <row r="556" ht="13.9" customHeight="1"/>
    <row r="557" ht="13.9" customHeight="1"/>
    <row r="558" ht="13.9" customHeight="1"/>
    <row r="559" ht="13.9" customHeight="1"/>
    <row r="560" ht="13.9" customHeight="1"/>
    <row r="561" ht="13.9" customHeight="1"/>
    <row r="562" ht="13.9" customHeight="1"/>
    <row r="563" ht="13.9" customHeight="1"/>
    <row r="564" ht="13.9" customHeight="1"/>
    <row r="565" ht="13.9" customHeight="1"/>
    <row r="566" ht="13.9" customHeight="1"/>
    <row r="567" ht="13.9" customHeight="1"/>
    <row r="568" ht="13.9" customHeight="1"/>
    <row r="569" ht="13.9" customHeight="1"/>
    <row r="570" ht="13.9" customHeight="1"/>
    <row r="571" ht="13.9" customHeight="1"/>
    <row r="572" ht="13.9" customHeight="1"/>
    <row r="573" ht="13.9" customHeight="1"/>
    <row r="574" ht="13.9" customHeight="1"/>
    <row r="575" ht="13.9" customHeight="1"/>
    <row r="576" ht="13.9" customHeight="1"/>
    <row r="577" ht="13.9" customHeight="1"/>
    <row r="578" ht="13.9" customHeight="1"/>
    <row r="579" ht="13.9" customHeight="1"/>
    <row r="580" ht="13.9" customHeight="1"/>
    <row r="581" ht="13.9" customHeight="1"/>
    <row r="582" ht="13.9" customHeight="1"/>
    <row r="583" ht="13.9" customHeight="1"/>
    <row r="584" ht="13.9" customHeight="1"/>
    <row r="585" ht="13.9" customHeight="1"/>
    <row r="586" ht="13.9" customHeight="1"/>
    <row r="587" ht="13.9" customHeight="1"/>
    <row r="588" ht="13.9" customHeight="1"/>
    <row r="589" ht="13.9" customHeight="1"/>
    <row r="590" ht="13.9" customHeight="1"/>
    <row r="591" ht="13.9" customHeight="1"/>
    <row r="592" ht="13.9" customHeight="1"/>
    <row r="593" ht="13.9" customHeight="1"/>
    <row r="594" ht="13.9" customHeight="1"/>
    <row r="595" ht="13.9" customHeight="1"/>
    <row r="596" ht="13.9" customHeight="1"/>
    <row r="597" ht="13.9" customHeight="1"/>
    <row r="598" ht="13.9" customHeight="1"/>
    <row r="599" ht="13.9" customHeight="1"/>
    <row r="600" ht="13.9" customHeight="1"/>
    <row r="601" ht="13.9" customHeight="1"/>
    <row r="602" ht="13.9" customHeight="1"/>
    <row r="603" ht="13.9" customHeight="1"/>
    <row r="604" ht="13.9" customHeight="1"/>
    <row r="605" ht="13.9" customHeight="1"/>
    <row r="606" ht="13.9" customHeight="1"/>
    <row r="607" ht="13.9" customHeight="1"/>
    <row r="608" ht="13.9" customHeight="1"/>
    <row r="609" ht="13.9" customHeight="1"/>
    <row r="610" ht="13.9" customHeight="1"/>
    <row r="611" ht="13.9" customHeight="1"/>
    <row r="612" ht="13.9" customHeight="1"/>
    <row r="613" ht="13.9" customHeight="1"/>
    <row r="614" ht="13.9" customHeight="1"/>
    <row r="615" ht="13.9" customHeight="1"/>
    <row r="616" ht="13.9" customHeight="1"/>
    <row r="617" ht="13.9" customHeight="1"/>
    <row r="618" ht="13.9" customHeight="1"/>
    <row r="619" ht="13.9" customHeight="1"/>
    <row r="620" ht="13.9" customHeight="1"/>
    <row r="621" ht="13.9" customHeight="1"/>
    <row r="622" ht="13.9" customHeight="1"/>
    <row r="623" ht="13.9" customHeight="1"/>
    <row r="624" ht="13.9" customHeight="1"/>
    <row r="625" ht="13.9" customHeight="1"/>
    <row r="626" ht="13.9" customHeight="1"/>
    <row r="627" ht="13.9" customHeight="1"/>
    <row r="628" ht="13.9" customHeight="1"/>
    <row r="629" ht="13.9" customHeight="1"/>
    <row r="630" ht="13.9" customHeight="1"/>
    <row r="631" ht="13.9" customHeight="1"/>
    <row r="632" ht="13.9" customHeight="1"/>
    <row r="633" ht="13.9" customHeight="1"/>
    <row r="634" ht="13.9" customHeight="1"/>
    <row r="635" ht="13.9" customHeight="1"/>
    <row r="636" ht="13.9" customHeight="1"/>
    <row r="637" ht="13.9" customHeight="1"/>
    <row r="638" ht="13.9" customHeight="1"/>
    <row r="639" ht="13.9" customHeight="1"/>
    <row r="640" ht="13.9" customHeight="1"/>
    <row r="641" ht="13.9" customHeight="1"/>
    <row r="642" ht="13.9" customHeight="1"/>
    <row r="643" ht="13.9" customHeight="1"/>
    <row r="644" ht="13.9" customHeight="1"/>
    <row r="645" ht="13.9" customHeight="1"/>
    <row r="646" ht="13.9" customHeight="1"/>
    <row r="647" ht="13.9" customHeight="1"/>
    <row r="648" ht="13.9" customHeight="1"/>
    <row r="649" ht="13.9" customHeight="1"/>
    <row r="650" ht="13.9" customHeight="1"/>
    <row r="651" ht="13.9" customHeight="1"/>
    <row r="652" ht="13.9" customHeight="1"/>
    <row r="653" ht="13.9" customHeight="1"/>
    <row r="654" ht="13.9" customHeight="1"/>
    <row r="655" ht="13.9" customHeight="1"/>
    <row r="656" ht="13.9" customHeight="1"/>
    <row r="657" ht="13.9" customHeight="1"/>
    <row r="658" ht="13.9" customHeight="1"/>
    <row r="659" ht="13.9" customHeight="1"/>
    <row r="660" ht="13.9" customHeight="1"/>
    <row r="661" ht="13.9" customHeight="1"/>
    <row r="662" ht="13.9" customHeight="1"/>
    <row r="663" ht="13.9" customHeight="1"/>
    <row r="664" ht="13.9" customHeight="1"/>
    <row r="665" ht="13.9" customHeight="1"/>
    <row r="666" ht="13.9" customHeight="1"/>
    <row r="667" ht="13.9" customHeight="1"/>
    <row r="668" ht="13.9" customHeight="1"/>
    <row r="669" ht="13.9" customHeight="1"/>
    <row r="670" ht="13.9" customHeight="1"/>
    <row r="671" ht="13.9" customHeight="1"/>
    <row r="672" ht="13.9" customHeight="1"/>
    <row r="673" ht="13.9" customHeight="1"/>
    <row r="674" ht="13.9" customHeight="1"/>
    <row r="675" ht="13.9" customHeight="1"/>
    <row r="676" ht="13.9" customHeight="1"/>
    <row r="677" ht="13.9" customHeight="1"/>
    <row r="678" ht="13.9" customHeight="1"/>
    <row r="679" ht="13.9" customHeight="1"/>
    <row r="680" ht="13.9" customHeight="1"/>
    <row r="681" ht="13.9" customHeight="1"/>
    <row r="682" ht="13.9" customHeight="1"/>
    <row r="683" ht="13.9" customHeight="1"/>
    <row r="684" ht="13.9" customHeight="1"/>
    <row r="685" ht="13.9" customHeight="1"/>
    <row r="686" ht="13.9" customHeight="1"/>
    <row r="687" ht="13.9" customHeight="1"/>
    <row r="688" ht="13.9" customHeight="1"/>
    <row r="689" ht="13.9" customHeight="1"/>
    <row r="690" ht="13.9" customHeight="1"/>
    <row r="691" ht="13.9" customHeight="1"/>
    <row r="692" ht="13.9" customHeight="1"/>
    <row r="693" ht="13.9" customHeight="1"/>
    <row r="694" ht="13.9" customHeight="1"/>
    <row r="695" ht="13.9" customHeight="1"/>
    <row r="696" ht="13.9" customHeight="1"/>
    <row r="697" ht="13.9" customHeight="1"/>
    <row r="698" ht="13.9" customHeight="1"/>
    <row r="699" ht="13.9" customHeight="1"/>
    <row r="700" ht="13.9" customHeight="1"/>
    <row r="701" ht="13.9" customHeight="1"/>
    <row r="702" ht="13.9" customHeight="1"/>
    <row r="703" ht="13.9" customHeight="1"/>
    <row r="704" ht="13.9" customHeight="1"/>
    <row r="705" ht="13.9" customHeight="1"/>
    <row r="706" ht="13.9" customHeight="1"/>
    <row r="707" ht="13.9" customHeight="1"/>
    <row r="708" ht="13.9" customHeight="1"/>
    <row r="709" ht="13.9" customHeight="1"/>
    <row r="710" ht="13.9" customHeight="1"/>
    <row r="711" ht="13.9" customHeight="1"/>
    <row r="712" ht="13.9" customHeight="1"/>
    <row r="713" ht="13.9" customHeight="1"/>
    <row r="714" ht="13.9" customHeight="1"/>
    <row r="715" ht="13.9" customHeight="1"/>
    <row r="716" ht="13.9" customHeight="1"/>
    <row r="717" ht="13.9" customHeight="1"/>
    <row r="718" ht="13.9" customHeight="1"/>
    <row r="719" ht="13.9" customHeight="1"/>
    <row r="720" ht="13.9" customHeight="1"/>
    <row r="721" ht="13.9" customHeight="1"/>
    <row r="722" ht="13.9" customHeight="1"/>
    <row r="723" ht="13.9" customHeight="1"/>
    <row r="724" ht="13.9" customHeight="1"/>
    <row r="725" ht="13.9" customHeight="1"/>
    <row r="726" ht="13.9" customHeight="1"/>
    <row r="727" ht="13.9" customHeight="1"/>
    <row r="728" ht="13.9" customHeight="1"/>
    <row r="729" ht="13.9" customHeight="1"/>
    <row r="730" ht="13.9" customHeight="1"/>
    <row r="731" ht="13.9" customHeight="1"/>
    <row r="732" ht="13.9" customHeight="1"/>
    <row r="733" ht="13.9" customHeight="1"/>
    <row r="734" ht="13.9" customHeight="1"/>
    <row r="735" ht="13.9" customHeight="1"/>
    <row r="736" ht="13.9" customHeight="1"/>
    <row r="737" ht="13.9" customHeight="1"/>
    <row r="738" ht="13.9" customHeight="1"/>
    <row r="739" ht="13.9" customHeight="1"/>
    <row r="740" ht="13.9" customHeight="1"/>
    <row r="741" ht="13.9" customHeight="1"/>
    <row r="742" ht="13.9" customHeight="1"/>
    <row r="743" ht="13.9" customHeight="1"/>
    <row r="744" ht="13.9" customHeight="1"/>
    <row r="745" ht="13.9" customHeight="1"/>
    <row r="746" ht="13.9" customHeight="1"/>
    <row r="747" ht="13.9" customHeight="1"/>
    <row r="748" ht="13.9" customHeight="1"/>
    <row r="749" ht="13.9" customHeight="1"/>
    <row r="750" ht="13.9" customHeight="1"/>
    <row r="751" ht="13.9" customHeight="1"/>
    <row r="752" ht="13.9" customHeight="1"/>
    <row r="753" ht="13.9" customHeight="1"/>
    <row r="754" ht="13.9" customHeight="1"/>
    <row r="755" ht="13.9" customHeight="1"/>
    <row r="756" ht="13.9" customHeight="1"/>
    <row r="757" ht="13.9" customHeight="1"/>
    <row r="758" ht="13.9" customHeight="1"/>
    <row r="759" ht="13.9" customHeight="1"/>
    <row r="760" ht="13.9" customHeight="1"/>
    <row r="761" ht="13.9" customHeight="1"/>
    <row r="762" ht="13.9" customHeight="1"/>
    <row r="763" ht="13.9" customHeight="1"/>
    <row r="764" ht="13.9" customHeight="1"/>
    <row r="765" ht="13.9" customHeight="1"/>
    <row r="766" ht="13.9" customHeight="1"/>
    <row r="767" ht="13.9" customHeight="1"/>
    <row r="768" ht="13.9" customHeight="1"/>
    <row r="769" ht="13.9" customHeight="1"/>
    <row r="770" ht="13.9" customHeight="1"/>
    <row r="771" ht="13.9" customHeight="1"/>
    <row r="772" ht="13.9" customHeight="1"/>
    <row r="773" ht="13.9" customHeight="1"/>
    <row r="774" ht="13.9" customHeight="1"/>
    <row r="775" ht="13.9" customHeight="1"/>
    <row r="776" ht="13.9" customHeight="1"/>
    <row r="777" ht="13.9" customHeight="1"/>
    <row r="778" ht="13.9" customHeight="1"/>
    <row r="779" ht="13.9" customHeight="1"/>
    <row r="780" ht="13.9" customHeight="1"/>
    <row r="781" ht="13.9" customHeight="1"/>
    <row r="782" ht="13.9" customHeight="1"/>
    <row r="783" ht="13.9" customHeight="1"/>
    <row r="784" ht="13.9" customHeight="1"/>
    <row r="785" ht="13.9" customHeight="1"/>
    <row r="786" ht="13.9" customHeight="1"/>
    <row r="787" ht="13.9" customHeight="1"/>
    <row r="788" ht="13.9" customHeight="1"/>
    <row r="789" ht="13.9" customHeight="1"/>
    <row r="790" ht="13.9" customHeight="1"/>
    <row r="791" ht="13.9" customHeight="1"/>
    <row r="792" ht="13.9" customHeight="1"/>
    <row r="793" ht="13.9" customHeight="1"/>
    <row r="794" ht="13.9" customHeight="1"/>
    <row r="795" ht="13.9" customHeight="1"/>
    <row r="796" ht="13.9" customHeight="1"/>
    <row r="797" ht="13.9" customHeight="1"/>
    <row r="798" ht="13.9" customHeight="1"/>
    <row r="799" ht="13.9" customHeight="1"/>
    <row r="800" ht="13.9" customHeight="1"/>
    <row r="801" ht="13.9" customHeight="1"/>
    <row r="802" ht="13.9" customHeight="1"/>
    <row r="803" ht="13.9" customHeight="1"/>
    <row r="804" ht="13.9" customHeight="1"/>
    <row r="805" ht="13.9" customHeight="1"/>
    <row r="806" ht="13.9" customHeight="1"/>
    <row r="807" ht="13.9" customHeight="1"/>
    <row r="808" ht="13.9" customHeight="1"/>
    <row r="809" ht="13.9" customHeight="1"/>
    <row r="810" ht="13.9" customHeight="1"/>
    <row r="811" ht="13.9" customHeight="1"/>
    <row r="812" ht="13.9" customHeight="1"/>
    <row r="813" ht="13.9" customHeight="1"/>
    <row r="814" ht="13.9" customHeight="1"/>
    <row r="815" ht="13.9" customHeight="1"/>
    <row r="816" ht="13.9" customHeight="1"/>
    <row r="817" ht="13.9" customHeight="1"/>
    <row r="818" ht="13.9" customHeight="1"/>
    <row r="819" ht="13.9" customHeight="1"/>
    <row r="820" ht="13.9" customHeight="1"/>
    <row r="821" ht="13.9" customHeight="1"/>
    <row r="822" ht="13.9" customHeight="1"/>
    <row r="823" ht="13.9" customHeight="1"/>
    <row r="824" ht="13.9" customHeight="1"/>
    <row r="825" ht="13.9" customHeight="1"/>
    <row r="826" ht="13.9" customHeight="1"/>
    <row r="827" ht="13.9" customHeight="1"/>
    <row r="828" ht="13.9" customHeight="1"/>
    <row r="829" ht="13.9" customHeight="1"/>
    <row r="830" ht="13.9" customHeight="1"/>
    <row r="831" ht="13.9" customHeight="1"/>
    <row r="832" ht="13.9" customHeight="1"/>
    <row r="833" ht="13.9" customHeight="1"/>
    <row r="834" ht="13.9" customHeight="1"/>
    <row r="835" ht="13.9" customHeight="1"/>
    <row r="836" ht="13.9" customHeight="1"/>
    <row r="837" ht="13.9" customHeight="1"/>
    <row r="838" ht="13.9" customHeight="1"/>
    <row r="839" ht="13.9" customHeight="1"/>
    <row r="840" ht="13.9" customHeight="1"/>
    <row r="841" ht="13.9" customHeight="1"/>
    <row r="842" ht="13.9" customHeight="1"/>
    <row r="843" ht="13.9" customHeight="1"/>
    <row r="844" ht="13.9" customHeight="1"/>
    <row r="845" ht="13.9" customHeight="1"/>
    <row r="846" ht="13.9" customHeight="1"/>
    <row r="847" ht="13.9" customHeight="1"/>
    <row r="848" ht="13.9" customHeight="1"/>
    <row r="849" ht="13.9" customHeight="1"/>
    <row r="850" ht="13.9" customHeight="1"/>
    <row r="851" ht="13.9" customHeight="1"/>
    <row r="852" ht="13.9" customHeight="1"/>
    <row r="853" ht="13.9" customHeight="1"/>
    <row r="854" ht="13.9" customHeight="1"/>
    <row r="855" ht="13.9" customHeight="1"/>
    <row r="856" ht="13.9" customHeight="1"/>
    <row r="857" ht="13.9" customHeight="1"/>
    <row r="858" ht="13.9" customHeight="1"/>
    <row r="859" ht="13.9" customHeight="1"/>
    <row r="860" ht="13.9" customHeight="1"/>
    <row r="861" ht="13.9" customHeight="1"/>
    <row r="862" ht="13.9" customHeight="1"/>
    <row r="863" ht="13.9" customHeight="1"/>
    <row r="864" ht="13.9" customHeight="1"/>
    <row r="865" ht="13.9" customHeight="1"/>
    <row r="866" ht="13.9" customHeight="1"/>
    <row r="867" ht="13.9" customHeight="1"/>
    <row r="868" ht="13.9" customHeight="1"/>
    <row r="869" ht="13.9" customHeight="1"/>
    <row r="870" ht="13.9" customHeight="1"/>
    <row r="871" ht="13.9" customHeight="1"/>
    <row r="872" ht="13.9" customHeight="1"/>
    <row r="873" ht="13.9" customHeight="1"/>
    <row r="874" ht="13.9" customHeight="1"/>
    <row r="875" ht="13.9" customHeight="1"/>
    <row r="876" ht="13.9" customHeight="1"/>
    <row r="877" ht="13.9" customHeight="1"/>
    <row r="878" ht="13.9" customHeight="1"/>
    <row r="879" ht="13.9" customHeight="1"/>
    <row r="880" ht="13.9" customHeight="1"/>
    <row r="881" ht="13.9" customHeight="1"/>
    <row r="882" ht="13.9" customHeight="1"/>
    <row r="883" ht="13.9" customHeight="1"/>
    <row r="884" ht="13.9" customHeight="1"/>
    <row r="885" ht="13.9" customHeight="1"/>
    <row r="886" ht="13.9" customHeight="1"/>
    <row r="887" ht="13.9" customHeight="1"/>
    <row r="888" ht="13.9" customHeight="1"/>
    <row r="889" ht="13.9" customHeight="1"/>
    <row r="890" ht="13.9" customHeight="1"/>
    <row r="891" ht="13.9" customHeight="1"/>
    <row r="892" ht="13.9" customHeight="1"/>
    <row r="893" ht="13.9" customHeight="1"/>
    <row r="894" ht="13.9" customHeight="1"/>
    <row r="895" ht="13.9" customHeight="1"/>
    <row r="896" ht="13.9" customHeight="1"/>
    <row r="897" ht="13.9" customHeight="1"/>
    <row r="898" ht="13.9" customHeight="1"/>
    <row r="899" ht="13.9" customHeight="1"/>
    <row r="900" ht="13.9" customHeight="1"/>
    <row r="901" ht="13.9" customHeight="1"/>
    <row r="902" ht="13.9" customHeight="1"/>
    <row r="903" ht="13.9" customHeight="1"/>
    <row r="904" ht="13.9" customHeight="1"/>
    <row r="905" ht="13.9" customHeight="1"/>
    <row r="906" ht="13.9" customHeight="1"/>
    <row r="907" ht="13.9" customHeight="1"/>
    <row r="908" ht="13.9" customHeight="1"/>
    <row r="909" ht="13.9" customHeight="1"/>
    <row r="910" ht="13.9" customHeight="1"/>
    <row r="911" ht="13.9" customHeight="1"/>
    <row r="912" ht="13.9" customHeight="1"/>
    <row r="913" ht="13.9" customHeight="1"/>
    <row r="914" ht="13.9" customHeight="1"/>
    <row r="915" ht="13.9" customHeight="1"/>
    <row r="916" ht="13.9" customHeight="1"/>
    <row r="917" ht="13.9" customHeight="1"/>
    <row r="918" ht="13.9" customHeight="1"/>
    <row r="919" ht="13.9" customHeight="1"/>
    <row r="920" ht="13.9" customHeight="1"/>
    <row r="921" ht="13.9" customHeight="1"/>
    <row r="922" ht="13.9" customHeight="1"/>
    <row r="923" ht="13.9" customHeight="1"/>
    <row r="924" ht="13.9" customHeight="1"/>
    <row r="925" ht="13.9" customHeight="1"/>
    <row r="926" ht="13.9" customHeight="1"/>
    <row r="927" ht="13.9" customHeight="1"/>
    <row r="928" ht="13.9" customHeight="1"/>
    <row r="929" ht="13.9" customHeight="1"/>
    <row r="930" ht="13.9" customHeight="1"/>
    <row r="931" ht="13.9" customHeight="1"/>
    <row r="932" ht="13.9" customHeight="1"/>
    <row r="933" ht="13.9" customHeight="1"/>
    <row r="934" ht="13.9" customHeight="1"/>
    <row r="935" ht="13.9" customHeight="1"/>
    <row r="936" ht="13.9" customHeight="1"/>
    <row r="937" ht="13.9" customHeight="1"/>
    <row r="938" ht="13.9" customHeight="1"/>
    <row r="939" ht="13.9" customHeight="1"/>
    <row r="940" ht="13.9" customHeight="1"/>
    <row r="941" ht="13.9" customHeight="1"/>
    <row r="942" ht="13.9" customHeight="1"/>
    <row r="943" ht="13.9" customHeight="1"/>
    <row r="944" ht="13.9" customHeight="1"/>
    <row r="945" ht="13.9" customHeight="1"/>
    <row r="946" ht="13.9" customHeight="1"/>
    <row r="947" ht="13.9" customHeight="1"/>
  </sheetData>
  <sheetProtection algorithmName="SHA-512" hashValue="3TZnlimwqQ2ObiUvnfYZZDj9VrJyY0eP9ZTFrssWTHczuGzJ1mp5ZLUjIm18tAHwWw1Tk44nX0kfoBnH0Eiy8A==" saltValue="n/DxKp6tfrnBdyePmsHWZQ==" spinCount="100000" sheet="1" selectLockedCells="1"/>
  <dataConsolidate link="1"/>
  <mergeCells count="15">
    <mergeCell ref="B44:K44"/>
    <mergeCell ref="B47:D47"/>
    <mergeCell ref="B28:C28"/>
    <mergeCell ref="B31:C31"/>
    <mergeCell ref="B35:K35"/>
    <mergeCell ref="B38:C38"/>
    <mergeCell ref="B41:C41"/>
    <mergeCell ref="B4:C4"/>
    <mergeCell ref="B11:K11"/>
    <mergeCell ref="B14:K14"/>
    <mergeCell ref="B25:C25"/>
    <mergeCell ref="B1:K1"/>
    <mergeCell ref="D2:F2"/>
    <mergeCell ref="G2:I2"/>
    <mergeCell ref="J2:L2"/>
  </mergeCells>
  <printOptions horizontalCentered="1"/>
  <pageMargins left="0.75" right="0.75" top="0.75" bottom="0.75" header="0" footer="0.5"/>
  <pageSetup scale="79" orientation="portrait" r:id="rId1"/>
  <headerFooter>
    <oddHeader xml:space="preserve">&amp;R
</oddHeader>
    <oddFooter>&amp;L&amp;"Arial Narrow,Bold"HOME - HTF&amp;C&amp;"Arial Narrow,Bold"Page 27 of 30&amp;R&amp;"Arial Narrow,Bold" Updated 2020</oddFooter>
  </headerFooter>
  <ignoredErrors>
    <ignoredError sqref="A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2138" r:id="rId4" name="Check Box 394">
              <controlPr defaultSize="0" autoFill="0" autoLine="0" autoPict="0">
                <anchor moveWithCells="1">
                  <from>
                    <xdr:col>4</xdr:col>
                    <xdr:colOff>0</xdr:colOff>
                    <xdr:row>3</xdr:row>
                    <xdr:rowOff>180975</xdr:rowOff>
                  </from>
                  <to>
                    <xdr:col>4</xdr:col>
                    <xdr:colOff>209550</xdr:colOff>
                    <xdr:row>5</xdr:row>
                    <xdr:rowOff>9525</xdr:rowOff>
                  </to>
                </anchor>
              </controlPr>
            </control>
          </mc:Choice>
        </mc:AlternateContent>
        <mc:AlternateContent xmlns:mc="http://schemas.openxmlformats.org/markup-compatibility/2006">
          <mc:Choice Requires="x14">
            <control shapeId="32139" r:id="rId5" name="Check Box 395">
              <controlPr defaultSize="0" autoFill="0" autoLine="0" autoPict="0">
                <anchor moveWithCells="1">
                  <from>
                    <xdr:col>7</xdr:col>
                    <xdr:colOff>0</xdr:colOff>
                    <xdr:row>3</xdr:row>
                    <xdr:rowOff>171450</xdr:rowOff>
                  </from>
                  <to>
                    <xdr:col>7</xdr:col>
                    <xdr:colOff>209550</xdr:colOff>
                    <xdr:row>5</xdr:row>
                    <xdr:rowOff>0</xdr:rowOff>
                  </to>
                </anchor>
              </controlPr>
            </control>
          </mc:Choice>
        </mc:AlternateContent>
        <mc:AlternateContent xmlns:mc="http://schemas.openxmlformats.org/markup-compatibility/2006">
          <mc:Choice Requires="x14">
            <control shapeId="32140" r:id="rId6" name="Check Box 396">
              <controlPr defaultSize="0" autoFill="0" autoLine="0" autoPict="0">
                <anchor moveWithCells="1">
                  <from>
                    <xdr:col>10</xdr:col>
                    <xdr:colOff>9525</xdr:colOff>
                    <xdr:row>3</xdr:row>
                    <xdr:rowOff>180975</xdr:rowOff>
                  </from>
                  <to>
                    <xdr:col>11</xdr:col>
                    <xdr:colOff>0</xdr:colOff>
                    <xdr:row>5</xdr:row>
                    <xdr:rowOff>9525</xdr:rowOff>
                  </to>
                </anchor>
              </controlPr>
            </control>
          </mc:Choice>
        </mc:AlternateContent>
        <mc:AlternateContent xmlns:mc="http://schemas.openxmlformats.org/markup-compatibility/2006">
          <mc:Choice Requires="x14">
            <control shapeId="32141" r:id="rId7" name="Check Box 397">
              <controlPr defaultSize="0" autoFill="0" autoLine="0" autoPict="0">
                <anchor moveWithCells="1">
                  <from>
                    <xdr:col>4</xdr:col>
                    <xdr:colOff>0</xdr:colOff>
                    <xdr:row>4</xdr:row>
                    <xdr:rowOff>180975</xdr:rowOff>
                  </from>
                  <to>
                    <xdr:col>4</xdr:col>
                    <xdr:colOff>209550</xdr:colOff>
                    <xdr:row>6</xdr:row>
                    <xdr:rowOff>9525</xdr:rowOff>
                  </to>
                </anchor>
              </controlPr>
            </control>
          </mc:Choice>
        </mc:AlternateContent>
        <mc:AlternateContent xmlns:mc="http://schemas.openxmlformats.org/markup-compatibility/2006">
          <mc:Choice Requires="x14">
            <control shapeId="32142" r:id="rId8" name="Check Box 398">
              <controlPr defaultSize="0" autoFill="0" autoLine="0" autoPict="0">
                <anchor moveWithCells="1">
                  <from>
                    <xdr:col>7</xdr:col>
                    <xdr:colOff>0</xdr:colOff>
                    <xdr:row>4</xdr:row>
                    <xdr:rowOff>171450</xdr:rowOff>
                  </from>
                  <to>
                    <xdr:col>7</xdr:col>
                    <xdr:colOff>209550</xdr:colOff>
                    <xdr:row>6</xdr:row>
                    <xdr:rowOff>0</xdr:rowOff>
                  </to>
                </anchor>
              </controlPr>
            </control>
          </mc:Choice>
        </mc:AlternateContent>
        <mc:AlternateContent xmlns:mc="http://schemas.openxmlformats.org/markup-compatibility/2006">
          <mc:Choice Requires="x14">
            <control shapeId="32143" r:id="rId9" name="Check Box 399">
              <controlPr defaultSize="0" autoFill="0" autoLine="0" autoPict="0">
                <anchor moveWithCells="1">
                  <from>
                    <xdr:col>10</xdr:col>
                    <xdr:colOff>9525</xdr:colOff>
                    <xdr:row>4</xdr:row>
                    <xdr:rowOff>180975</xdr:rowOff>
                  </from>
                  <to>
                    <xdr:col>11</xdr:col>
                    <xdr:colOff>0</xdr:colOff>
                    <xdr:row>6</xdr:row>
                    <xdr:rowOff>9525</xdr:rowOff>
                  </to>
                </anchor>
              </controlPr>
            </control>
          </mc:Choice>
        </mc:AlternateContent>
        <mc:AlternateContent xmlns:mc="http://schemas.openxmlformats.org/markup-compatibility/2006">
          <mc:Choice Requires="x14">
            <control shapeId="32144" r:id="rId10" name="Check Box 400">
              <controlPr defaultSize="0" autoFill="0" autoLine="0" autoPict="0">
                <anchor moveWithCells="1">
                  <from>
                    <xdr:col>4</xdr:col>
                    <xdr:colOff>0</xdr:colOff>
                    <xdr:row>5</xdr:row>
                    <xdr:rowOff>180975</xdr:rowOff>
                  </from>
                  <to>
                    <xdr:col>4</xdr:col>
                    <xdr:colOff>209550</xdr:colOff>
                    <xdr:row>7</xdr:row>
                    <xdr:rowOff>9525</xdr:rowOff>
                  </to>
                </anchor>
              </controlPr>
            </control>
          </mc:Choice>
        </mc:AlternateContent>
        <mc:AlternateContent xmlns:mc="http://schemas.openxmlformats.org/markup-compatibility/2006">
          <mc:Choice Requires="x14">
            <control shapeId="32145" r:id="rId11" name="Check Box 401">
              <controlPr defaultSize="0" autoFill="0" autoLine="0" autoPict="0">
                <anchor moveWithCells="1">
                  <from>
                    <xdr:col>7</xdr:col>
                    <xdr:colOff>0</xdr:colOff>
                    <xdr:row>5</xdr:row>
                    <xdr:rowOff>171450</xdr:rowOff>
                  </from>
                  <to>
                    <xdr:col>7</xdr:col>
                    <xdr:colOff>209550</xdr:colOff>
                    <xdr:row>7</xdr:row>
                    <xdr:rowOff>0</xdr:rowOff>
                  </to>
                </anchor>
              </controlPr>
            </control>
          </mc:Choice>
        </mc:AlternateContent>
        <mc:AlternateContent xmlns:mc="http://schemas.openxmlformats.org/markup-compatibility/2006">
          <mc:Choice Requires="x14">
            <control shapeId="32146" r:id="rId12" name="Check Box 402">
              <controlPr defaultSize="0" autoFill="0" autoLine="0" autoPict="0">
                <anchor moveWithCells="1">
                  <from>
                    <xdr:col>10</xdr:col>
                    <xdr:colOff>9525</xdr:colOff>
                    <xdr:row>5</xdr:row>
                    <xdr:rowOff>180975</xdr:rowOff>
                  </from>
                  <to>
                    <xdr:col>11</xdr:col>
                    <xdr:colOff>0</xdr:colOff>
                    <xdr:row>7</xdr:row>
                    <xdr:rowOff>9525</xdr:rowOff>
                  </to>
                </anchor>
              </controlPr>
            </control>
          </mc:Choice>
        </mc:AlternateContent>
        <mc:AlternateContent xmlns:mc="http://schemas.openxmlformats.org/markup-compatibility/2006">
          <mc:Choice Requires="x14">
            <control shapeId="32147" r:id="rId13" name="Check Box 403">
              <controlPr defaultSize="0" autoFill="0" autoLine="0" autoPict="0">
                <anchor moveWithCells="1">
                  <from>
                    <xdr:col>4</xdr:col>
                    <xdr:colOff>0</xdr:colOff>
                    <xdr:row>6</xdr:row>
                    <xdr:rowOff>180975</xdr:rowOff>
                  </from>
                  <to>
                    <xdr:col>4</xdr:col>
                    <xdr:colOff>209550</xdr:colOff>
                    <xdr:row>8</xdr:row>
                    <xdr:rowOff>9525</xdr:rowOff>
                  </to>
                </anchor>
              </controlPr>
            </control>
          </mc:Choice>
        </mc:AlternateContent>
        <mc:AlternateContent xmlns:mc="http://schemas.openxmlformats.org/markup-compatibility/2006">
          <mc:Choice Requires="x14">
            <control shapeId="32148" r:id="rId14" name="Check Box 404">
              <controlPr defaultSize="0" autoFill="0" autoLine="0" autoPict="0">
                <anchor moveWithCells="1">
                  <from>
                    <xdr:col>7</xdr:col>
                    <xdr:colOff>0</xdr:colOff>
                    <xdr:row>6</xdr:row>
                    <xdr:rowOff>171450</xdr:rowOff>
                  </from>
                  <to>
                    <xdr:col>7</xdr:col>
                    <xdr:colOff>209550</xdr:colOff>
                    <xdr:row>8</xdr:row>
                    <xdr:rowOff>0</xdr:rowOff>
                  </to>
                </anchor>
              </controlPr>
            </control>
          </mc:Choice>
        </mc:AlternateContent>
        <mc:AlternateContent xmlns:mc="http://schemas.openxmlformats.org/markup-compatibility/2006">
          <mc:Choice Requires="x14">
            <control shapeId="32149" r:id="rId15" name="Check Box 405">
              <controlPr defaultSize="0" autoFill="0" autoLine="0" autoPict="0">
                <anchor moveWithCells="1">
                  <from>
                    <xdr:col>10</xdr:col>
                    <xdr:colOff>9525</xdr:colOff>
                    <xdr:row>6</xdr:row>
                    <xdr:rowOff>180975</xdr:rowOff>
                  </from>
                  <to>
                    <xdr:col>11</xdr:col>
                    <xdr:colOff>0</xdr:colOff>
                    <xdr:row>8</xdr:row>
                    <xdr:rowOff>9525</xdr:rowOff>
                  </to>
                </anchor>
              </controlPr>
            </control>
          </mc:Choice>
        </mc:AlternateContent>
        <mc:AlternateContent xmlns:mc="http://schemas.openxmlformats.org/markup-compatibility/2006">
          <mc:Choice Requires="x14">
            <control shapeId="32150" r:id="rId16" name="Check Box 406">
              <controlPr defaultSize="0" autoFill="0" autoLine="0" autoPict="0">
                <anchor moveWithCells="1">
                  <from>
                    <xdr:col>4</xdr:col>
                    <xdr:colOff>0</xdr:colOff>
                    <xdr:row>7</xdr:row>
                    <xdr:rowOff>180975</xdr:rowOff>
                  </from>
                  <to>
                    <xdr:col>4</xdr:col>
                    <xdr:colOff>209550</xdr:colOff>
                    <xdr:row>9</xdr:row>
                    <xdr:rowOff>9525</xdr:rowOff>
                  </to>
                </anchor>
              </controlPr>
            </control>
          </mc:Choice>
        </mc:AlternateContent>
        <mc:AlternateContent xmlns:mc="http://schemas.openxmlformats.org/markup-compatibility/2006">
          <mc:Choice Requires="x14">
            <control shapeId="32151" r:id="rId17" name="Check Box 407">
              <controlPr defaultSize="0" autoFill="0" autoLine="0" autoPict="0">
                <anchor moveWithCells="1">
                  <from>
                    <xdr:col>7</xdr:col>
                    <xdr:colOff>0</xdr:colOff>
                    <xdr:row>7</xdr:row>
                    <xdr:rowOff>171450</xdr:rowOff>
                  </from>
                  <to>
                    <xdr:col>7</xdr:col>
                    <xdr:colOff>209550</xdr:colOff>
                    <xdr:row>9</xdr:row>
                    <xdr:rowOff>0</xdr:rowOff>
                  </to>
                </anchor>
              </controlPr>
            </control>
          </mc:Choice>
        </mc:AlternateContent>
        <mc:AlternateContent xmlns:mc="http://schemas.openxmlformats.org/markup-compatibility/2006">
          <mc:Choice Requires="x14">
            <control shapeId="32152" r:id="rId18" name="Check Box 408">
              <controlPr defaultSize="0" autoFill="0" autoLine="0" autoPict="0">
                <anchor moveWithCells="1">
                  <from>
                    <xdr:col>10</xdr:col>
                    <xdr:colOff>9525</xdr:colOff>
                    <xdr:row>7</xdr:row>
                    <xdr:rowOff>180975</xdr:rowOff>
                  </from>
                  <to>
                    <xdr:col>11</xdr:col>
                    <xdr:colOff>0</xdr:colOff>
                    <xdr:row>9</xdr:row>
                    <xdr:rowOff>9525</xdr:rowOff>
                  </to>
                </anchor>
              </controlPr>
            </control>
          </mc:Choice>
        </mc:AlternateContent>
        <mc:AlternateContent xmlns:mc="http://schemas.openxmlformats.org/markup-compatibility/2006">
          <mc:Choice Requires="x14">
            <control shapeId="32153" r:id="rId19" name="Check Box 409">
              <controlPr defaultSize="0" autoFill="0" autoLine="0" autoPict="0">
                <anchor moveWithCells="1">
                  <from>
                    <xdr:col>4</xdr:col>
                    <xdr:colOff>0</xdr:colOff>
                    <xdr:row>10</xdr:row>
                    <xdr:rowOff>180975</xdr:rowOff>
                  </from>
                  <to>
                    <xdr:col>4</xdr:col>
                    <xdr:colOff>209550</xdr:colOff>
                    <xdr:row>12</xdr:row>
                    <xdr:rowOff>9525</xdr:rowOff>
                  </to>
                </anchor>
              </controlPr>
            </control>
          </mc:Choice>
        </mc:AlternateContent>
        <mc:AlternateContent xmlns:mc="http://schemas.openxmlformats.org/markup-compatibility/2006">
          <mc:Choice Requires="x14">
            <control shapeId="32155" r:id="rId20" name="Check Box 411">
              <controlPr defaultSize="0" autoFill="0" autoLine="0" autoPict="0">
                <anchor moveWithCells="1">
                  <from>
                    <xdr:col>10</xdr:col>
                    <xdr:colOff>9525</xdr:colOff>
                    <xdr:row>10</xdr:row>
                    <xdr:rowOff>180975</xdr:rowOff>
                  </from>
                  <to>
                    <xdr:col>11</xdr:col>
                    <xdr:colOff>0</xdr:colOff>
                    <xdr:row>12</xdr:row>
                    <xdr:rowOff>9525</xdr:rowOff>
                  </to>
                </anchor>
              </controlPr>
            </control>
          </mc:Choice>
        </mc:AlternateContent>
        <mc:AlternateContent xmlns:mc="http://schemas.openxmlformats.org/markup-compatibility/2006">
          <mc:Choice Requires="x14">
            <control shapeId="32156" r:id="rId21" name="Check Box 412">
              <controlPr defaultSize="0" autoFill="0" autoLine="0" autoPict="0">
                <anchor moveWithCells="1">
                  <from>
                    <xdr:col>4</xdr:col>
                    <xdr:colOff>0</xdr:colOff>
                    <xdr:row>13</xdr:row>
                    <xdr:rowOff>180975</xdr:rowOff>
                  </from>
                  <to>
                    <xdr:col>4</xdr:col>
                    <xdr:colOff>209550</xdr:colOff>
                    <xdr:row>15</xdr:row>
                    <xdr:rowOff>9525</xdr:rowOff>
                  </to>
                </anchor>
              </controlPr>
            </control>
          </mc:Choice>
        </mc:AlternateContent>
        <mc:AlternateContent xmlns:mc="http://schemas.openxmlformats.org/markup-compatibility/2006">
          <mc:Choice Requires="x14">
            <control shapeId="32157" r:id="rId22" name="Check Box 413">
              <controlPr defaultSize="0" autoFill="0" autoLine="0" autoPict="0">
                <anchor moveWithCells="1">
                  <from>
                    <xdr:col>7</xdr:col>
                    <xdr:colOff>0</xdr:colOff>
                    <xdr:row>13</xdr:row>
                    <xdr:rowOff>171450</xdr:rowOff>
                  </from>
                  <to>
                    <xdr:col>7</xdr:col>
                    <xdr:colOff>209550</xdr:colOff>
                    <xdr:row>15</xdr:row>
                    <xdr:rowOff>0</xdr:rowOff>
                  </to>
                </anchor>
              </controlPr>
            </control>
          </mc:Choice>
        </mc:AlternateContent>
        <mc:AlternateContent xmlns:mc="http://schemas.openxmlformats.org/markup-compatibility/2006">
          <mc:Choice Requires="x14">
            <control shapeId="32158" r:id="rId23" name="Check Box 414">
              <controlPr defaultSize="0" autoFill="0" autoLine="0" autoPict="0">
                <anchor moveWithCells="1">
                  <from>
                    <xdr:col>10</xdr:col>
                    <xdr:colOff>9525</xdr:colOff>
                    <xdr:row>13</xdr:row>
                    <xdr:rowOff>180975</xdr:rowOff>
                  </from>
                  <to>
                    <xdr:col>11</xdr:col>
                    <xdr:colOff>0</xdr:colOff>
                    <xdr:row>15</xdr:row>
                    <xdr:rowOff>9525</xdr:rowOff>
                  </to>
                </anchor>
              </controlPr>
            </control>
          </mc:Choice>
        </mc:AlternateContent>
        <mc:AlternateContent xmlns:mc="http://schemas.openxmlformats.org/markup-compatibility/2006">
          <mc:Choice Requires="x14">
            <control shapeId="32159" r:id="rId24" name="Check Box 415">
              <controlPr defaultSize="0" autoFill="0" autoLine="0" autoPict="0">
                <anchor moveWithCells="1">
                  <from>
                    <xdr:col>4</xdr:col>
                    <xdr:colOff>0</xdr:colOff>
                    <xdr:row>24</xdr:row>
                    <xdr:rowOff>180975</xdr:rowOff>
                  </from>
                  <to>
                    <xdr:col>4</xdr:col>
                    <xdr:colOff>209550</xdr:colOff>
                    <xdr:row>26</xdr:row>
                    <xdr:rowOff>9525</xdr:rowOff>
                  </to>
                </anchor>
              </controlPr>
            </control>
          </mc:Choice>
        </mc:AlternateContent>
        <mc:AlternateContent xmlns:mc="http://schemas.openxmlformats.org/markup-compatibility/2006">
          <mc:Choice Requires="x14">
            <control shapeId="32160" r:id="rId25" name="Check Box 416">
              <controlPr defaultSize="0" autoFill="0" autoLine="0" autoPict="0">
                <anchor moveWithCells="1">
                  <from>
                    <xdr:col>7</xdr:col>
                    <xdr:colOff>0</xdr:colOff>
                    <xdr:row>24</xdr:row>
                    <xdr:rowOff>171450</xdr:rowOff>
                  </from>
                  <to>
                    <xdr:col>7</xdr:col>
                    <xdr:colOff>209550</xdr:colOff>
                    <xdr:row>26</xdr:row>
                    <xdr:rowOff>0</xdr:rowOff>
                  </to>
                </anchor>
              </controlPr>
            </control>
          </mc:Choice>
        </mc:AlternateContent>
        <mc:AlternateContent xmlns:mc="http://schemas.openxmlformats.org/markup-compatibility/2006">
          <mc:Choice Requires="x14">
            <control shapeId="32161" r:id="rId26" name="Check Box 417">
              <controlPr defaultSize="0" autoFill="0" autoLine="0" autoPict="0">
                <anchor moveWithCells="1">
                  <from>
                    <xdr:col>10</xdr:col>
                    <xdr:colOff>9525</xdr:colOff>
                    <xdr:row>24</xdr:row>
                    <xdr:rowOff>180975</xdr:rowOff>
                  </from>
                  <to>
                    <xdr:col>11</xdr:col>
                    <xdr:colOff>0</xdr:colOff>
                    <xdr:row>26</xdr:row>
                    <xdr:rowOff>9525</xdr:rowOff>
                  </to>
                </anchor>
              </controlPr>
            </control>
          </mc:Choice>
        </mc:AlternateContent>
        <mc:AlternateContent xmlns:mc="http://schemas.openxmlformats.org/markup-compatibility/2006">
          <mc:Choice Requires="x14">
            <control shapeId="32162" r:id="rId27" name="Check Box 418">
              <controlPr defaultSize="0" autoFill="0" autoLine="0" autoPict="0">
                <anchor moveWithCells="1">
                  <from>
                    <xdr:col>4</xdr:col>
                    <xdr:colOff>0</xdr:colOff>
                    <xdr:row>27</xdr:row>
                    <xdr:rowOff>180975</xdr:rowOff>
                  </from>
                  <to>
                    <xdr:col>4</xdr:col>
                    <xdr:colOff>209550</xdr:colOff>
                    <xdr:row>29</xdr:row>
                    <xdr:rowOff>9525</xdr:rowOff>
                  </to>
                </anchor>
              </controlPr>
            </control>
          </mc:Choice>
        </mc:AlternateContent>
        <mc:AlternateContent xmlns:mc="http://schemas.openxmlformats.org/markup-compatibility/2006">
          <mc:Choice Requires="x14">
            <control shapeId="32163" r:id="rId28" name="Check Box 419">
              <controlPr defaultSize="0" autoFill="0" autoLine="0" autoPict="0">
                <anchor moveWithCells="1">
                  <from>
                    <xdr:col>7</xdr:col>
                    <xdr:colOff>0</xdr:colOff>
                    <xdr:row>27</xdr:row>
                    <xdr:rowOff>171450</xdr:rowOff>
                  </from>
                  <to>
                    <xdr:col>7</xdr:col>
                    <xdr:colOff>209550</xdr:colOff>
                    <xdr:row>29</xdr:row>
                    <xdr:rowOff>0</xdr:rowOff>
                  </to>
                </anchor>
              </controlPr>
            </control>
          </mc:Choice>
        </mc:AlternateContent>
        <mc:AlternateContent xmlns:mc="http://schemas.openxmlformats.org/markup-compatibility/2006">
          <mc:Choice Requires="x14">
            <control shapeId="32164" r:id="rId29" name="Check Box 420">
              <controlPr defaultSize="0" autoFill="0" autoLine="0" autoPict="0">
                <anchor moveWithCells="1">
                  <from>
                    <xdr:col>10</xdr:col>
                    <xdr:colOff>9525</xdr:colOff>
                    <xdr:row>27</xdr:row>
                    <xdr:rowOff>180975</xdr:rowOff>
                  </from>
                  <to>
                    <xdr:col>11</xdr:col>
                    <xdr:colOff>0</xdr:colOff>
                    <xdr:row>29</xdr:row>
                    <xdr:rowOff>9525</xdr:rowOff>
                  </to>
                </anchor>
              </controlPr>
            </control>
          </mc:Choice>
        </mc:AlternateContent>
        <mc:AlternateContent xmlns:mc="http://schemas.openxmlformats.org/markup-compatibility/2006">
          <mc:Choice Requires="x14">
            <control shapeId="32165" r:id="rId30" name="Check Box 421">
              <controlPr defaultSize="0" autoFill="0" autoLine="0" autoPict="0">
                <anchor moveWithCells="1">
                  <from>
                    <xdr:col>4</xdr:col>
                    <xdr:colOff>0</xdr:colOff>
                    <xdr:row>30</xdr:row>
                    <xdr:rowOff>180975</xdr:rowOff>
                  </from>
                  <to>
                    <xdr:col>4</xdr:col>
                    <xdr:colOff>209550</xdr:colOff>
                    <xdr:row>32</xdr:row>
                    <xdr:rowOff>9525</xdr:rowOff>
                  </to>
                </anchor>
              </controlPr>
            </control>
          </mc:Choice>
        </mc:AlternateContent>
        <mc:AlternateContent xmlns:mc="http://schemas.openxmlformats.org/markup-compatibility/2006">
          <mc:Choice Requires="x14">
            <control shapeId="32167" r:id="rId31" name="Check Box 423">
              <controlPr defaultSize="0" autoFill="0" autoLine="0" autoPict="0">
                <anchor moveWithCells="1">
                  <from>
                    <xdr:col>10</xdr:col>
                    <xdr:colOff>9525</xdr:colOff>
                    <xdr:row>30</xdr:row>
                    <xdr:rowOff>180975</xdr:rowOff>
                  </from>
                  <to>
                    <xdr:col>11</xdr:col>
                    <xdr:colOff>0</xdr:colOff>
                    <xdr:row>32</xdr:row>
                    <xdr:rowOff>9525</xdr:rowOff>
                  </to>
                </anchor>
              </controlPr>
            </control>
          </mc:Choice>
        </mc:AlternateContent>
        <mc:AlternateContent xmlns:mc="http://schemas.openxmlformats.org/markup-compatibility/2006">
          <mc:Choice Requires="x14">
            <control shapeId="32168" r:id="rId32" name="Check Box 424">
              <controlPr defaultSize="0" autoFill="0" autoLine="0" autoPict="0">
                <anchor moveWithCells="1">
                  <from>
                    <xdr:col>4</xdr:col>
                    <xdr:colOff>0</xdr:colOff>
                    <xdr:row>31</xdr:row>
                    <xdr:rowOff>180975</xdr:rowOff>
                  </from>
                  <to>
                    <xdr:col>4</xdr:col>
                    <xdr:colOff>209550</xdr:colOff>
                    <xdr:row>33</xdr:row>
                    <xdr:rowOff>9525</xdr:rowOff>
                  </to>
                </anchor>
              </controlPr>
            </control>
          </mc:Choice>
        </mc:AlternateContent>
        <mc:AlternateContent xmlns:mc="http://schemas.openxmlformats.org/markup-compatibility/2006">
          <mc:Choice Requires="x14">
            <control shapeId="32170" r:id="rId33" name="Check Box 426">
              <controlPr defaultSize="0" autoFill="0" autoLine="0" autoPict="0">
                <anchor moveWithCells="1">
                  <from>
                    <xdr:col>10</xdr:col>
                    <xdr:colOff>9525</xdr:colOff>
                    <xdr:row>31</xdr:row>
                    <xdr:rowOff>180975</xdr:rowOff>
                  </from>
                  <to>
                    <xdr:col>11</xdr:col>
                    <xdr:colOff>0</xdr:colOff>
                    <xdr:row>33</xdr:row>
                    <xdr:rowOff>9525</xdr:rowOff>
                  </to>
                </anchor>
              </controlPr>
            </control>
          </mc:Choice>
        </mc:AlternateContent>
        <mc:AlternateContent xmlns:mc="http://schemas.openxmlformats.org/markup-compatibility/2006">
          <mc:Choice Requires="x14">
            <control shapeId="32171" r:id="rId34" name="Check Box 427">
              <controlPr defaultSize="0" autoFill="0" autoLine="0" autoPict="0">
                <anchor moveWithCells="1">
                  <from>
                    <xdr:col>4</xdr:col>
                    <xdr:colOff>0</xdr:colOff>
                    <xdr:row>34</xdr:row>
                    <xdr:rowOff>180975</xdr:rowOff>
                  </from>
                  <to>
                    <xdr:col>4</xdr:col>
                    <xdr:colOff>209550</xdr:colOff>
                    <xdr:row>36</xdr:row>
                    <xdr:rowOff>9525</xdr:rowOff>
                  </to>
                </anchor>
              </controlPr>
            </control>
          </mc:Choice>
        </mc:AlternateContent>
        <mc:AlternateContent xmlns:mc="http://schemas.openxmlformats.org/markup-compatibility/2006">
          <mc:Choice Requires="x14">
            <control shapeId="32173" r:id="rId35" name="Check Box 429">
              <controlPr defaultSize="0" autoFill="0" autoLine="0" autoPict="0">
                <anchor moveWithCells="1">
                  <from>
                    <xdr:col>10</xdr:col>
                    <xdr:colOff>9525</xdr:colOff>
                    <xdr:row>34</xdr:row>
                    <xdr:rowOff>180975</xdr:rowOff>
                  </from>
                  <to>
                    <xdr:col>11</xdr:col>
                    <xdr:colOff>0</xdr:colOff>
                    <xdr:row>36</xdr:row>
                    <xdr:rowOff>9525</xdr:rowOff>
                  </to>
                </anchor>
              </controlPr>
            </control>
          </mc:Choice>
        </mc:AlternateContent>
        <mc:AlternateContent xmlns:mc="http://schemas.openxmlformats.org/markup-compatibility/2006">
          <mc:Choice Requires="x14">
            <control shapeId="32174" r:id="rId36" name="Check Box 430">
              <controlPr defaultSize="0" autoFill="0" autoLine="0" autoPict="0">
                <anchor moveWithCells="1">
                  <from>
                    <xdr:col>4</xdr:col>
                    <xdr:colOff>0</xdr:colOff>
                    <xdr:row>37</xdr:row>
                    <xdr:rowOff>180975</xdr:rowOff>
                  </from>
                  <to>
                    <xdr:col>4</xdr:col>
                    <xdr:colOff>209550</xdr:colOff>
                    <xdr:row>39</xdr:row>
                    <xdr:rowOff>9525</xdr:rowOff>
                  </to>
                </anchor>
              </controlPr>
            </control>
          </mc:Choice>
        </mc:AlternateContent>
        <mc:AlternateContent xmlns:mc="http://schemas.openxmlformats.org/markup-compatibility/2006">
          <mc:Choice Requires="x14">
            <control shapeId="32176" r:id="rId37" name="Check Box 432">
              <controlPr defaultSize="0" autoFill="0" autoLine="0" autoPict="0">
                <anchor moveWithCells="1">
                  <from>
                    <xdr:col>10</xdr:col>
                    <xdr:colOff>9525</xdr:colOff>
                    <xdr:row>37</xdr:row>
                    <xdr:rowOff>180975</xdr:rowOff>
                  </from>
                  <to>
                    <xdr:col>11</xdr:col>
                    <xdr:colOff>0</xdr:colOff>
                    <xdr:row>39</xdr:row>
                    <xdr:rowOff>9525</xdr:rowOff>
                  </to>
                </anchor>
              </controlPr>
            </control>
          </mc:Choice>
        </mc:AlternateContent>
        <mc:AlternateContent xmlns:mc="http://schemas.openxmlformats.org/markup-compatibility/2006">
          <mc:Choice Requires="x14">
            <control shapeId="32177" r:id="rId38" name="Check Box 433">
              <controlPr defaultSize="0" autoFill="0" autoLine="0" autoPict="0">
                <anchor moveWithCells="1">
                  <from>
                    <xdr:col>4</xdr:col>
                    <xdr:colOff>0</xdr:colOff>
                    <xdr:row>40</xdr:row>
                    <xdr:rowOff>180975</xdr:rowOff>
                  </from>
                  <to>
                    <xdr:col>4</xdr:col>
                    <xdr:colOff>209550</xdr:colOff>
                    <xdr:row>42</xdr:row>
                    <xdr:rowOff>9525</xdr:rowOff>
                  </to>
                </anchor>
              </controlPr>
            </control>
          </mc:Choice>
        </mc:AlternateContent>
        <mc:AlternateContent xmlns:mc="http://schemas.openxmlformats.org/markup-compatibility/2006">
          <mc:Choice Requires="x14">
            <control shapeId="32178" r:id="rId39" name="Check Box 434">
              <controlPr defaultSize="0" autoFill="0" autoLine="0" autoPict="0">
                <anchor moveWithCells="1">
                  <from>
                    <xdr:col>7</xdr:col>
                    <xdr:colOff>0</xdr:colOff>
                    <xdr:row>40</xdr:row>
                    <xdr:rowOff>171450</xdr:rowOff>
                  </from>
                  <to>
                    <xdr:col>7</xdr:col>
                    <xdr:colOff>209550</xdr:colOff>
                    <xdr:row>42</xdr:row>
                    <xdr:rowOff>0</xdr:rowOff>
                  </to>
                </anchor>
              </controlPr>
            </control>
          </mc:Choice>
        </mc:AlternateContent>
        <mc:AlternateContent xmlns:mc="http://schemas.openxmlformats.org/markup-compatibility/2006">
          <mc:Choice Requires="x14">
            <control shapeId="32179" r:id="rId40" name="Check Box 435">
              <controlPr defaultSize="0" autoFill="0" autoLine="0" autoPict="0">
                <anchor moveWithCells="1">
                  <from>
                    <xdr:col>10</xdr:col>
                    <xdr:colOff>9525</xdr:colOff>
                    <xdr:row>40</xdr:row>
                    <xdr:rowOff>180975</xdr:rowOff>
                  </from>
                  <to>
                    <xdr:col>11</xdr:col>
                    <xdr:colOff>0</xdr:colOff>
                    <xdr:row>42</xdr:row>
                    <xdr:rowOff>9525</xdr:rowOff>
                  </to>
                </anchor>
              </controlPr>
            </control>
          </mc:Choice>
        </mc:AlternateContent>
        <mc:AlternateContent xmlns:mc="http://schemas.openxmlformats.org/markup-compatibility/2006">
          <mc:Choice Requires="x14">
            <control shapeId="32180" r:id="rId41" name="Check Box 436">
              <controlPr defaultSize="0" autoFill="0" autoLine="0" autoPict="0">
                <anchor moveWithCells="1">
                  <from>
                    <xdr:col>4</xdr:col>
                    <xdr:colOff>0</xdr:colOff>
                    <xdr:row>43</xdr:row>
                    <xdr:rowOff>180975</xdr:rowOff>
                  </from>
                  <to>
                    <xdr:col>4</xdr:col>
                    <xdr:colOff>209550</xdr:colOff>
                    <xdr:row>45</xdr:row>
                    <xdr:rowOff>9525</xdr:rowOff>
                  </to>
                </anchor>
              </controlPr>
            </control>
          </mc:Choice>
        </mc:AlternateContent>
        <mc:AlternateContent xmlns:mc="http://schemas.openxmlformats.org/markup-compatibility/2006">
          <mc:Choice Requires="x14">
            <control shapeId="32182" r:id="rId42" name="Check Box 438">
              <controlPr defaultSize="0" autoFill="0" autoLine="0" autoPict="0">
                <anchor moveWithCells="1">
                  <from>
                    <xdr:col>10</xdr:col>
                    <xdr:colOff>9525</xdr:colOff>
                    <xdr:row>43</xdr:row>
                    <xdr:rowOff>180975</xdr:rowOff>
                  </from>
                  <to>
                    <xdr:col>11</xdr:col>
                    <xdr:colOff>0</xdr:colOff>
                    <xdr:row>45</xdr:row>
                    <xdr:rowOff>9525</xdr:rowOff>
                  </to>
                </anchor>
              </controlPr>
            </control>
          </mc:Choice>
        </mc:AlternateContent>
        <mc:AlternateContent xmlns:mc="http://schemas.openxmlformats.org/markup-compatibility/2006">
          <mc:Choice Requires="x14">
            <control shapeId="32186" r:id="rId43" name="Check Box 442">
              <controlPr defaultSize="0" autoFill="0" autoLine="0" autoPict="0">
                <anchor moveWithCells="1">
                  <from>
                    <xdr:col>4</xdr:col>
                    <xdr:colOff>0</xdr:colOff>
                    <xdr:row>15</xdr:row>
                    <xdr:rowOff>180975</xdr:rowOff>
                  </from>
                  <to>
                    <xdr:col>4</xdr:col>
                    <xdr:colOff>209550</xdr:colOff>
                    <xdr:row>17</xdr:row>
                    <xdr:rowOff>9525</xdr:rowOff>
                  </to>
                </anchor>
              </controlPr>
            </control>
          </mc:Choice>
        </mc:AlternateContent>
        <mc:AlternateContent xmlns:mc="http://schemas.openxmlformats.org/markup-compatibility/2006">
          <mc:Choice Requires="x14">
            <control shapeId="32187" r:id="rId44" name="Check Box 443">
              <controlPr defaultSize="0" autoFill="0" autoLine="0" autoPict="0">
                <anchor moveWithCells="1">
                  <from>
                    <xdr:col>7</xdr:col>
                    <xdr:colOff>0</xdr:colOff>
                    <xdr:row>15</xdr:row>
                    <xdr:rowOff>171450</xdr:rowOff>
                  </from>
                  <to>
                    <xdr:col>7</xdr:col>
                    <xdr:colOff>209550</xdr:colOff>
                    <xdr:row>17</xdr:row>
                    <xdr:rowOff>0</xdr:rowOff>
                  </to>
                </anchor>
              </controlPr>
            </control>
          </mc:Choice>
        </mc:AlternateContent>
        <mc:AlternateContent xmlns:mc="http://schemas.openxmlformats.org/markup-compatibility/2006">
          <mc:Choice Requires="x14">
            <control shapeId="32188" r:id="rId45" name="Check Box 444">
              <controlPr defaultSize="0" autoFill="0" autoLine="0" autoPict="0">
                <anchor moveWithCells="1">
                  <from>
                    <xdr:col>10</xdr:col>
                    <xdr:colOff>9525</xdr:colOff>
                    <xdr:row>15</xdr:row>
                    <xdr:rowOff>180975</xdr:rowOff>
                  </from>
                  <to>
                    <xdr:col>11</xdr:col>
                    <xdr:colOff>0</xdr:colOff>
                    <xdr:row>17</xdr:row>
                    <xdr:rowOff>9525</xdr:rowOff>
                  </to>
                </anchor>
              </controlPr>
            </control>
          </mc:Choice>
        </mc:AlternateContent>
        <mc:AlternateContent xmlns:mc="http://schemas.openxmlformats.org/markup-compatibility/2006">
          <mc:Choice Requires="x14">
            <control shapeId="32189" r:id="rId46" name="Check Box 445">
              <controlPr defaultSize="0" autoFill="0" autoLine="0" autoPict="0">
                <anchor moveWithCells="1">
                  <from>
                    <xdr:col>4</xdr:col>
                    <xdr:colOff>0</xdr:colOff>
                    <xdr:row>16</xdr:row>
                    <xdr:rowOff>180975</xdr:rowOff>
                  </from>
                  <to>
                    <xdr:col>4</xdr:col>
                    <xdr:colOff>209550</xdr:colOff>
                    <xdr:row>18</xdr:row>
                    <xdr:rowOff>9525</xdr:rowOff>
                  </to>
                </anchor>
              </controlPr>
            </control>
          </mc:Choice>
        </mc:AlternateContent>
        <mc:AlternateContent xmlns:mc="http://schemas.openxmlformats.org/markup-compatibility/2006">
          <mc:Choice Requires="x14">
            <control shapeId="32190" r:id="rId47" name="Check Box 446">
              <controlPr defaultSize="0" autoFill="0" autoLine="0" autoPict="0">
                <anchor moveWithCells="1">
                  <from>
                    <xdr:col>7</xdr:col>
                    <xdr:colOff>0</xdr:colOff>
                    <xdr:row>16</xdr:row>
                    <xdr:rowOff>171450</xdr:rowOff>
                  </from>
                  <to>
                    <xdr:col>7</xdr:col>
                    <xdr:colOff>209550</xdr:colOff>
                    <xdr:row>18</xdr:row>
                    <xdr:rowOff>0</xdr:rowOff>
                  </to>
                </anchor>
              </controlPr>
            </control>
          </mc:Choice>
        </mc:AlternateContent>
        <mc:AlternateContent xmlns:mc="http://schemas.openxmlformats.org/markup-compatibility/2006">
          <mc:Choice Requires="x14">
            <control shapeId="32191" r:id="rId48" name="Check Box 447">
              <controlPr defaultSize="0" autoFill="0" autoLine="0" autoPict="0">
                <anchor moveWithCells="1">
                  <from>
                    <xdr:col>10</xdr:col>
                    <xdr:colOff>9525</xdr:colOff>
                    <xdr:row>16</xdr:row>
                    <xdr:rowOff>180975</xdr:rowOff>
                  </from>
                  <to>
                    <xdr:col>11</xdr:col>
                    <xdr:colOff>0</xdr:colOff>
                    <xdr:row>18</xdr:row>
                    <xdr:rowOff>9525</xdr:rowOff>
                  </to>
                </anchor>
              </controlPr>
            </control>
          </mc:Choice>
        </mc:AlternateContent>
        <mc:AlternateContent xmlns:mc="http://schemas.openxmlformats.org/markup-compatibility/2006">
          <mc:Choice Requires="x14">
            <control shapeId="32192" r:id="rId49" name="Check Box 448">
              <controlPr defaultSize="0" autoFill="0" autoLine="0" autoPict="0">
                <anchor moveWithCells="1">
                  <from>
                    <xdr:col>4</xdr:col>
                    <xdr:colOff>0</xdr:colOff>
                    <xdr:row>18</xdr:row>
                    <xdr:rowOff>180975</xdr:rowOff>
                  </from>
                  <to>
                    <xdr:col>4</xdr:col>
                    <xdr:colOff>209550</xdr:colOff>
                    <xdr:row>20</xdr:row>
                    <xdr:rowOff>9525</xdr:rowOff>
                  </to>
                </anchor>
              </controlPr>
            </control>
          </mc:Choice>
        </mc:AlternateContent>
        <mc:AlternateContent xmlns:mc="http://schemas.openxmlformats.org/markup-compatibility/2006">
          <mc:Choice Requires="x14">
            <control shapeId="32193" r:id="rId50" name="Check Box 449">
              <controlPr defaultSize="0" autoFill="0" autoLine="0" autoPict="0">
                <anchor moveWithCells="1">
                  <from>
                    <xdr:col>7</xdr:col>
                    <xdr:colOff>0</xdr:colOff>
                    <xdr:row>18</xdr:row>
                    <xdr:rowOff>171450</xdr:rowOff>
                  </from>
                  <to>
                    <xdr:col>7</xdr:col>
                    <xdr:colOff>209550</xdr:colOff>
                    <xdr:row>20</xdr:row>
                    <xdr:rowOff>0</xdr:rowOff>
                  </to>
                </anchor>
              </controlPr>
            </control>
          </mc:Choice>
        </mc:AlternateContent>
        <mc:AlternateContent xmlns:mc="http://schemas.openxmlformats.org/markup-compatibility/2006">
          <mc:Choice Requires="x14">
            <control shapeId="32194" r:id="rId51" name="Check Box 450">
              <controlPr defaultSize="0" autoFill="0" autoLine="0" autoPict="0">
                <anchor moveWithCells="1">
                  <from>
                    <xdr:col>10</xdr:col>
                    <xdr:colOff>9525</xdr:colOff>
                    <xdr:row>18</xdr:row>
                    <xdr:rowOff>180975</xdr:rowOff>
                  </from>
                  <to>
                    <xdr:col>11</xdr:col>
                    <xdr:colOff>0</xdr:colOff>
                    <xdr:row>20</xdr:row>
                    <xdr:rowOff>9525</xdr:rowOff>
                  </to>
                </anchor>
              </controlPr>
            </control>
          </mc:Choice>
        </mc:AlternateContent>
        <mc:AlternateContent xmlns:mc="http://schemas.openxmlformats.org/markup-compatibility/2006">
          <mc:Choice Requires="x14">
            <control shapeId="32195" r:id="rId52" name="Check Box 451">
              <controlPr defaultSize="0" autoFill="0" autoLine="0" autoPict="0">
                <anchor moveWithCells="1">
                  <from>
                    <xdr:col>4</xdr:col>
                    <xdr:colOff>0</xdr:colOff>
                    <xdr:row>19</xdr:row>
                    <xdr:rowOff>180975</xdr:rowOff>
                  </from>
                  <to>
                    <xdr:col>4</xdr:col>
                    <xdr:colOff>209550</xdr:colOff>
                    <xdr:row>21</xdr:row>
                    <xdr:rowOff>9525</xdr:rowOff>
                  </to>
                </anchor>
              </controlPr>
            </control>
          </mc:Choice>
        </mc:AlternateContent>
        <mc:AlternateContent xmlns:mc="http://schemas.openxmlformats.org/markup-compatibility/2006">
          <mc:Choice Requires="x14">
            <control shapeId="32196" r:id="rId53" name="Check Box 452">
              <controlPr defaultSize="0" autoFill="0" autoLine="0" autoPict="0">
                <anchor moveWithCells="1">
                  <from>
                    <xdr:col>7</xdr:col>
                    <xdr:colOff>0</xdr:colOff>
                    <xdr:row>19</xdr:row>
                    <xdr:rowOff>171450</xdr:rowOff>
                  </from>
                  <to>
                    <xdr:col>7</xdr:col>
                    <xdr:colOff>209550</xdr:colOff>
                    <xdr:row>21</xdr:row>
                    <xdr:rowOff>0</xdr:rowOff>
                  </to>
                </anchor>
              </controlPr>
            </control>
          </mc:Choice>
        </mc:AlternateContent>
        <mc:AlternateContent xmlns:mc="http://schemas.openxmlformats.org/markup-compatibility/2006">
          <mc:Choice Requires="x14">
            <control shapeId="32197" r:id="rId54" name="Check Box 453">
              <controlPr defaultSize="0" autoFill="0" autoLine="0" autoPict="0">
                <anchor moveWithCells="1">
                  <from>
                    <xdr:col>10</xdr:col>
                    <xdr:colOff>9525</xdr:colOff>
                    <xdr:row>19</xdr:row>
                    <xdr:rowOff>180975</xdr:rowOff>
                  </from>
                  <to>
                    <xdr:col>11</xdr:col>
                    <xdr:colOff>0</xdr:colOff>
                    <xdr:row>21</xdr:row>
                    <xdr:rowOff>9525</xdr:rowOff>
                  </to>
                </anchor>
              </controlPr>
            </control>
          </mc:Choice>
        </mc:AlternateContent>
        <mc:AlternateContent xmlns:mc="http://schemas.openxmlformats.org/markup-compatibility/2006">
          <mc:Choice Requires="x14">
            <control shapeId="32198" r:id="rId55" name="Check Box 454">
              <controlPr defaultSize="0" autoFill="0" autoLine="0" autoPict="0">
                <anchor moveWithCells="1">
                  <from>
                    <xdr:col>4</xdr:col>
                    <xdr:colOff>0</xdr:colOff>
                    <xdr:row>20</xdr:row>
                    <xdr:rowOff>180975</xdr:rowOff>
                  </from>
                  <to>
                    <xdr:col>4</xdr:col>
                    <xdr:colOff>209550</xdr:colOff>
                    <xdr:row>22</xdr:row>
                    <xdr:rowOff>9525</xdr:rowOff>
                  </to>
                </anchor>
              </controlPr>
            </control>
          </mc:Choice>
        </mc:AlternateContent>
        <mc:AlternateContent xmlns:mc="http://schemas.openxmlformats.org/markup-compatibility/2006">
          <mc:Choice Requires="x14">
            <control shapeId="32199" r:id="rId56" name="Check Box 455">
              <controlPr defaultSize="0" autoFill="0" autoLine="0" autoPict="0">
                <anchor moveWithCells="1">
                  <from>
                    <xdr:col>7</xdr:col>
                    <xdr:colOff>0</xdr:colOff>
                    <xdr:row>20</xdr:row>
                    <xdr:rowOff>171450</xdr:rowOff>
                  </from>
                  <to>
                    <xdr:col>7</xdr:col>
                    <xdr:colOff>209550</xdr:colOff>
                    <xdr:row>22</xdr:row>
                    <xdr:rowOff>0</xdr:rowOff>
                  </to>
                </anchor>
              </controlPr>
            </control>
          </mc:Choice>
        </mc:AlternateContent>
        <mc:AlternateContent xmlns:mc="http://schemas.openxmlformats.org/markup-compatibility/2006">
          <mc:Choice Requires="x14">
            <control shapeId="32200" r:id="rId57" name="Check Box 456">
              <controlPr defaultSize="0" autoFill="0" autoLine="0" autoPict="0">
                <anchor moveWithCells="1">
                  <from>
                    <xdr:col>10</xdr:col>
                    <xdr:colOff>9525</xdr:colOff>
                    <xdr:row>20</xdr:row>
                    <xdr:rowOff>180975</xdr:rowOff>
                  </from>
                  <to>
                    <xdr:col>11</xdr:col>
                    <xdr:colOff>0</xdr:colOff>
                    <xdr:row>22</xdr:row>
                    <xdr:rowOff>9525</xdr:rowOff>
                  </to>
                </anchor>
              </controlPr>
            </control>
          </mc:Choice>
        </mc:AlternateContent>
        <mc:AlternateContent xmlns:mc="http://schemas.openxmlformats.org/markup-compatibility/2006">
          <mc:Choice Requires="x14">
            <control shapeId="32201" r:id="rId58" name="Check Box 457">
              <controlPr defaultSize="0" autoFill="0" autoLine="0" autoPict="0">
                <anchor moveWithCells="1">
                  <from>
                    <xdr:col>4</xdr:col>
                    <xdr:colOff>0</xdr:colOff>
                    <xdr:row>21</xdr:row>
                    <xdr:rowOff>180975</xdr:rowOff>
                  </from>
                  <to>
                    <xdr:col>4</xdr:col>
                    <xdr:colOff>209550</xdr:colOff>
                    <xdr:row>23</xdr:row>
                    <xdr:rowOff>9525</xdr:rowOff>
                  </to>
                </anchor>
              </controlPr>
            </control>
          </mc:Choice>
        </mc:AlternateContent>
        <mc:AlternateContent xmlns:mc="http://schemas.openxmlformats.org/markup-compatibility/2006">
          <mc:Choice Requires="x14">
            <control shapeId="32202" r:id="rId59" name="Check Box 458">
              <controlPr defaultSize="0" autoFill="0" autoLine="0" autoPict="0">
                <anchor moveWithCells="1">
                  <from>
                    <xdr:col>7</xdr:col>
                    <xdr:colOff>0</xdr:colOff>
                    <xdr:row>21</xdr:row>
                    <xdr:rowOff>171450</xdr:rowOff>
                  </from>
                  <to>
                    <xdr:col>7</xdr:col>
                    <xdr:colOff>209550</xdr:colOff>
                    <xdr:row>23</xdr:row>
                    <xdr:rowOff>0</xdr:rowOff>
                  </to>
                </anchor>
              </controlPr>
            </control>
          </mc:Choice>
        </mc:AlternateContent>
        <mc:AlternateContent xmlns:mc="http://schemas.openxmlformats.org/markup-compatibility/2006">
          <mc:Choice Requires="x14">
            <control shapeId="32203" r:id="rId60" name="Check Box 459">
              <controlPr defaultSize="0" autoFill="0" autoLine="0" autoPict="0">
                <anchor moveWithCells="1">
                  <from>
                    <xdr:col>10</xdr:col>
                    <xdr:colOff>9525</xdr:colOff>
                    <xdr:row>21</xdr:row>
                    <xdr:rowOff>180975</xdr:rowOff>
                  </from>
                  <to>
                    <xdr:col>11</xdr:col>
                    <xdr:colOff>0</xdr:colOff>
                    <xdr:row>23</xdr:row>
                    <xdr:rowOff>9525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H408"/>
  <sheetViews>
    <sheetView showGridLines="0" showRowColHeaders="0" zoomScaleNormal="100" workbookViewId="0">
      <selection activeCell="D5" sqref="D5"/>
    </sheetView>
  </sheetViews>
  <sheetFormatPr defaultColWidth="8.7109375" defaultRowHeight="10.9" customHeight="1"/>
  <cols>
    <col min="1" max="1" width="3" style="368" customWidth="1"/>
    <col min="2" max="2" width="6.7109375" style="582" customWidth="1"/>
    <col min="3" max="3" width="6.5703125" style="368" customWidth="1"/>
    <col min="4" max="4" width="70.5703125" style="368" customWidth="1"/>
    <col min="5" max="5" width="9.28515625" style="368" customWidth="1"/>
    <col min="6" max="6" width="9" style="368" customWidth="1"/>
    <col min="7" max="16384" width="8.7109375" style="368"/>
  </cols>
  <sheetData>
    <row r="1" spans="1:8" ht="20.100000000000001" customHeight="1">
      <c r="A1" s="576" t="s">
        <v>529</v>
      </c>
      <c r="B1" s="1080" t="s">
        <v>528</v>
      </c>
      <c r="C1" s="1080"/>
      <c r="D1" s="1080"/>
      <c r="E1" s="1080"/>
      <c r="F1" s="1080"/>
      <c r="H1" s="577"/>
    </row>
    <row r="2" spans="1:8" ht="20.100000000000001" customHeight="1">
      <c r="A2" s="254"/>
      <c r="B2" s="1080" t="s">
        <v>623</v>
      </c>
      <c r="C2" s="1080"/>
      <c r="D2" s="1080"/>
      <c r="E2" s="1080"/>
      <c r="F2" s="1080"/>
    </row>
    <row r="3" spans="1:8" ht="20.100000000000001" customHeight="1">
      <c r="A3" s="254"/>
      <c r="B3" s="1080" t="s">
        <v>527</v>
      </c>
      <c r="C3" s="1080"/>
      <c r="D3" s="1080"/>
      <c r="E3" s="1080"/>
      <c r="F3" s="1080"/>
    </row>
    <row r="4" spans="1:8" ht="9.9499999999999993" customHeight="1">
      <c r="A4" s="496"/>
      <c r="B4" s="490"/>
      <c r="C4" s="492"/>
      <c r="D4" s="492"/>
      <c r="E4" s="492"/>
      <c r="F4" s="492"/>
    </row>
    <row r="5" spans="1:8" ht="20.100000000000001" customHeight="1">
      <c r="A5" s="496"/>
      <c r="B5" s="254" t="s">
        <v>526</v>
      </c>
      <c r="C5" s="254"/>
      <c r="D5" s="805"/>
      <c r="E5" s="1269" t="s">
        <v>926</v>
      </c>
      <c r="F5" s="1270"/>
    </row>
    <row r="6" spans="1:8" ht="20.100000000000001" customHeight="1">
      <c r="A6" s="376"/>
      <c r="B6" s="254" t="s">
        <v>76</v>
      </c>
      <c r="C6" s="254"/>
      <c r="D6" s="806"/>
      <c r="E6" s="578"/>
      <c r="F6" s="578"/>
    </row>
    <row r="7" spans="1:8" ht="20.100000000000001" customHeight="1">
      <c r="A7" s="376"/>
      <c r="B7" s="254" t="s">
        <v>525</v>
      </c>
      <c r="C7" s="254"/>
      <c r="D7" s="807">
        <f>'Pg. 30 Self-Score'!F37</f>
        <v>0</v>
      </c>
      <c r="E7" s="578"/>
      <c r="F7" s="578"/>
    </row>
    <row r="8" spans="1:8" ht="9.9499999999999993" customHeight="1">
      <c r="A8" s="376"/>
      <c r="B8" s="255"/>
      <c r="C8" s="255"/>
      <c r="D8" s="373"/>
      <c r="E8" s="579"/>
      <c r="F8" s="579"/>
    </row>
    <row r="9" spans="1:8" ht="15.75">
      <c r="A9" s="376"/>
      <c r="B9" s="1261" t="s">
        <v>524</v>
      </c>
      <c r="C9" s="1261"/>
      <c r="D9" s="1261"/>
      <c r="E9" s="1261"/>
      <c r="F9" s="1261"/>
    </row>
    <row r="10" spans="1:8" ht="30" customHeight="1">
      <c r="A10" s="376"/>
      <c r="B10" s="370" t="s">
        <v>523</v>
      </c>
      <c r="C10" s="1271" t="s">
        <v>60</v>
      </c>
      <c r="D10" s="1271"/>
      <c r="E10" s="1271"/>
      <c r="F10" s="1271"/>
    </row>
    <row r="11" spans="1:8" ht="15" customHeight="1">
      <c r="A11" s="376"/>
      <c r="B11" s="1268">
        <v>3</v>
      </c>
      <c r="C11" s="1266" t="s">
        <v>522</v>
      </c>
      <c r="D11" s="1266"/>
      <c r="E11" s="1266"/>
      <c r="F11" s="1267"/>
    </row>
    <row r="12" spans="1:8" ht="30" customHeight="1">
      <c r="A12" s="376"/>
      <c r="B12" s="1268"/>
      <c r="C12" s="1262" t="s">
        <v>787</v>
      </c>
      <c r="D12" s="1262"/>
      <c r="E12" s="1262"/>
      <c r="F12" s="1263"/>
    </row>
    <row r="13" spans="1:8" ht="15" customHeight="1">
      <c r="A13" s="376"/>
      <c r="B13" s="1268">
        <v>3</v>
      </c>
      <c r="C13" s="1264" t="s">
        <v>702</v>
      </c>
      <c r="D13" s="1264"/>
      <c r="E13" s="1264"/>
      <c r="F13" s="1265"/>
    </row>
    <row r="14" spans="1:8" ht="30" customHeight="1">
      <c r="A14" s="376"/>
      <c r="B14" s="1268"/>
      <c r="C14" s="1262" t="s">
        <v>703</v>
      </c>
      <c r="D14" s="1262"/>
      <c r="E14" s="1262"/>
      <c r="F14" s="1263"/>
    </row>
    <row r="15" spans="1:8" ht="15" customHeight="1">
      <c r="A15" s="376"/>
      <c r="B15" s="1268">
        <v>3</v>
      </c>
      <c r="C15" s="1264" t="s">
        <v>896</v>
      </c>
      <c r="D15" s="1264"/>
      <c r="E15" s="1264"/>
      <c r="F15" s="1265"/>
    </row>
    <row r="16" spans="1:8" ht="30" customHeight="1">
      <c r="A16" s="376"/>
      <c r="B16" s="1268"/>
      <c r="C16" s="1262" t="s">
        <v>726</v>
      </c>
      <c r="D16" s="1262"/>
      <c r="E16" s="1262"/>
      <c r="F16" s="1263"/>
    </row>
    <row r="17" spans="1:6" ht="15" customHeight="1">
      <c r="A17" s="376"/>
      <c r="B17" s="1268">
        <v>6</v>
      </c>
      <c r="C17" s="1264" t="s">
        <v>521</v>
      </c>
      <c r="D17" s="1264"/>
      <c r="E17" s="1264"/>
      <c r="F17" s="1265"/>
    </row>
    <row r="18" spans="1:6" ht="30" customHeight="1">
      <c r="A18" s="376"/>
      <c r="B18" s="1268"/>
      <c r="C18" s="1262" t="s">
        <v>700</v>
      </c>
      <c r="D18" s="1262"/>
      <c r="E18" s="1262"/>
      <c r="F18" s="1263"/>
    </row>
    <row r="19" spans="1:6" ht="15" customHeight="1">
      <c r="A19" s="376"/>
      <c r="B19" s="1268">
        <v>6</v>
      </c>
      <c r="C19" s="1264" t="s">
        <v>520</v>
      </c>
      <c r="D19" s="1264"/>
      <c r="E19" s="1264"/>
      <c r="F19" s="1265"/>
    </row>
    <row r="20" spans="1:6" ht="36" customHeight="1">
      <c r="A20" s="376"/>
      <c r="B20" s="1268"/>
      <c r="C20" s="1262" t="s">
        <v>519</v>
      </c>
      <c r="D20" s="1262"/>
      <c r="E20" s="1262"/>
      <c r="F20" s="1263"/>
    </row>
    <row r="21" spans="1:6" ht="15" customHeight="1">
      <c r="A21" s="376"/>
      <c r="B21" s="1268">
        <v>6</v>
      </c>
      <c r="C21" s="1264" t="s">
        <v>577</v>
      </c>
      <c r="D21" s="1264"/>
      <c r="E21" s="1264"/>
      <c r="F21" s="1265"/>
    </row>
    <row r="22" spans="1:6" ht="30" customHeight="1">
      <c r="A22" s="376"/>
      <c r="B22" s="1268"/>
      <c r="C22" s="1262" t="s">
        <v>701</v>
      </c>
      <c r="D22" s="1262"/>
      <c r="E22" s="1262"/>
      <c r="F22" s="1263"/>
    </row>
    <row r="23" spans="1:6" ht="15" customHeight="1">
      <c r="A23" s="376"/>
      <c r="B23" s="1268">
        <v>7</v>
      </c>
      <c r="C23" s="1264" t="s">
        <v>742</v>
      </c>
      <c r="D23" s="1264"/>
      <c r="E23" s="1264"/>
      <c r="F23" s="1265"/>
    </row>
    <row r="24" spans="1:6" ht="36" customHeight="1">
      <c r="A24" s="376"/>
      <c r="B24" s="1268"/>
      <c r="C24" s="1262" t="s">
        <v>746</v>
      </c>
      <c r="D24" s="1262"/>
      <c r="E24" s="1262"/>
      <c r="F24" s="1263"/>
    </row>
    <row r="25" spans="1:6" ht="15" customHeight="1">
      <c r="A25" s="376"/>
      <c r="B25" s="1268" t="s">
        <v>724</v>
      </c>
      <c r="C25" s="1264" t="s">
        <v>518</v>
      </c>
      <c r="D25" s="1264"/>
      <c r="E25" s="1264"/>
      <c r="F25" s="1265"/>
    </row>
    <row r="26" spans="1:6" ht="30" customHeight="1">
      <c r="A26" s="376"/>
      <c r="B26" s="1268"/>
      <c r="C26" s="1262" t="s">
        <v>517</v>
      </c>
      <c r="D26" s="1262"/>
      <c r="E26" s="1262"/>
      <c r="F26" s="1263"/>
    </row>
    <row r="27" spans="1:6" ht="15" customHeight="1">
      <c r="A27" s="376"/>
      <c r="B27" s="1272">
        <v>10</v>
      </c>
      <c r="C27" s="1083" t="s">
        <v>516</v>
      </c>
      <c r="D27" s="1083"/>
      <c r="E27" s="1083"/>
      <c r="F27" s="1273"/>
    </row>
    <row r="28" spans="1:6" s="580" customFormat="1" ht="30" customHeight="1">
      <c r="A28" s="372"/>
      <c r="B28" s="1272"/>
      <c r="C28" s="1262" t="s">
        <v>897</v>
      </c>
      <c r="D28" s="1262"/>
      <c r="E28" s="1262"/>
      <c r="F28" s="1263"/>
    </row>
    <row r="29" spans="1:6" s="580" customFormat="1" ht="15" customHeight="1">
      <c r="A29" s="372"/>
      <c r="B29" s="1272">
        <v>13</v>
      </c>
      <c r="C29" s="1266" t="s">
        <v>822</v>
      </c>
      <c r="D29" s="1266"/>
      <c r="E29" s="1266"/>
      <c r="F29" s="1267"/>
    </row>
    <row r="30" spans="1:6" s="580" customFormat="1" ht="30" customHeight="1">
      <c r="A30" s="372"/>
      <c r="B30" s="1272"/>
      <c r="C30" s="1262" t="s">
        <v>823</v>
      </c>
      <c r="D30" s="1262"/>
      <c r="E30" s="1262"/>
      <c r="F30" s="1263"/>
    </row>
    <row r="31" spans="1:6" s="580" customFormat="1" ht="15" customHeight="1">
      <c r="A31" s="372"/>
      <c r="B31" s="1272" t="s">
        <v>725</v>
      </c>
      <c r="C31" s="1266" t="s">
        <v>515</v>
      </c>
      <c r="D31" s="1266"/>
      <c r="E31" s="1266"/>
      <c r="F31" s="1267"/>
    </row>
    <row r="32" spans="1:6" s="580" customFormat="1" ht="30" customHeight="1">
      <c r="A32" s="372"/>
      <c r="B32" s="1272"/>
      <c r="C32" s="1262" t="s">
        <v>898</v>
      </c>
      <c r="D32" s="1262"/>
      <c r="E32" s="1262"/>
      <c r="F32" s="1263"/>
    </row>
    <row r="33" spans="1:8" s="580" customFormat="1" ht="15" customHeight="1">
      <c r="A33" s="372"/>
      <c r="B33" s="1272">
        <v>22</v>
      </c>
      <c r="C33" s="1266" t="s">
        <v>550</v>
      </c>
      <c r="D33" s="1266"/>
      <c r="E33" s="1266"/>
      <c r="F33" s="1267"/>
      <c r="H33" s="581"/>
    </row>
    <row r="34" spans="1:8" s="580" customFormat="1" ht="30" customHeight="1">
      <c r="A34" s="372"/>
      <c r="B34" s="1272"/>
      <c r="C34" s="1262" t="s">
        <v>563</v>
      </c>
      <c r="D34" s="1262"/>
      <c r="E34" s="1262"/>
      <c r="F34" s="1263"/>
    </row>
    <row r="35" spans="1:8" s="580" customFormat="1" ht="20.100000000000001" customHeight="1">
      <c r="B35" s="582"/>
      <c r="C35" s="583"/>
      <c r="D35" s="583"/>
      <c r="E35" s="583"/>
      <c r="F35" s="583"/>
    </row>
    <row r="36" spans="1:8" s="580" customFormat="1" ht="20.100000000000001" customHeight="1">
      <c r="B36" s="582"/>
      <c r="C36" s="583"/>
      <c r="D36" s="583"/>
      <c r="E36" s="583"/>
      <c r="F36" s="583"/>
    </row>
    <row r="37" spans="1:8" s="580" customFormat="1" ht="20.100000000000001" customHeight="1">
      <c r="B37" s="582"/>
    </row>
    <row r="38" spans="1:8" s="580" customFormat="1" ht="20.100000000000001" customHeight="1">
      <c r="B38" s="582"/>
    </row>
    <row r="39" spans="1:8" s="580" customFormat="1" ht="20.100000000000001" customHeight="1">
      <c r="B39" s="582"/>
    </row>
    <row r="40" spans="1:8" s="580" customFormat="1" ht="20.100000000000001" customHeight="1">
      <c r="B40" s="582"/>
      <c r="C40" s="368"/>
      <c r="D40" s="368"/>
      <c r="E40" s="368"/>
      <c r="F40" s="368"/>
    </row>
    <row r="41" spans="1:8" s="580" customFormat="1" ht="20.100000000000001" customHeight="1">
      <c r="B41" s="582"/>
      <c r="C41" s="368"/>
      <c r="D41" s="368"/>
      <c r="E41" s="368"/>
      <c r="F41" s="368"/>
    </row>
    <row r="42" spans="1:8" s="580" customFormat="1" ht="20.100000000000001" customHeight="1">
      <c r="B42" s="582"/>
      <c r="C42" s="368"/>
      <c r="D42" s="368"/>
      <c r="E42" s="368"/>
      <c r="F42" s="368"/>
    </row>
    <row r="43" spans="1:8" s="580" customFormat="1" ht="20.100000000000001" customHeight="1">
      <c r="B43" s="582"/>
      <c r="C43" s="368"/>
      <c r="D43" s="368"/>
      <c r="E43" s="368"/>
      <c r="F43" s="368"/>
    </row>
    <row r="44" spans="1:8" s="580" customFormat="1" ht="20.100000000000001" customHeight="1">
      <c r="E44" s="368"/>
      <c r="F44" s="368"/>
    </row>
    <row r="45" spans="1:8" s="580" customFormat="1" ht="20.100000000000001" customHeight="1">
      <c r="B45" s="582"/>
      <c r="C45" s="368"/>
      <c r="D45" s="368"/>
      <c r="E45" s="368"/>
      <c r="F45" s="368"/>
    </row>
    <row r="46" spans="1:8" s="580" customFormat="1" ht="20.100000000000001" customHeight="1">
      <c r="B46" s="582"/>
      <c r="C46" s="368"/>
      <c r="D46" s="368"/>
      <c r="E46" s="368"/>
      <c r="F46" s="368"/>
    </row>
    <row r="47" spans="1:8" s="580" customFormat="1" ht="20.100000000000001" customHeight="1">
      <c r="B47" s="582"/>
      <c r="C47" s="368"/>
      <c r="D47" s="368"/>
      <c r="E47" s="368"/>
      <c r="F47" s="368"/>
    </row>
    <row r="48" spans="1:8" s="580" customFormat="1" ht="20.100000000000001" customHeight="1"/>
    <row r="49" spans="2:6" s="580" customFormat="1" ht="20.100000000000001" customHeight="1"/>
    <row r="50" spans="2:6" s="580" customFormat="1" ht="20.100000000000001" customHeight="1"/>
    <row r="51" spans="2:6" s="580" customFormat="1" ht="20.100000000000001" customHeight="1"/>
    <row r="52" spans="2:6" s="580" customFormat="1" ht="20.100000000000001" customHeight="1"/>
    <row r="53" spans="2:6" s="580" customFormat="1" ht="20.100000000000001" customHeight="1"/>
    <row r="54" spans="2:6" s="580" customFormat="1" ht="20.100000000000001" customHeight="1"/>
    <row r="55" spans="2:6" s="580" customFormat="1" ht="20.100000000000001" customHeight="1"/>
    <row r="56" spans="2:6" s="580" customFormat="1" ht="20.100000000000001" customHeight="1"/>
    <row r="57" spans="2:6" ht="20.100000000000001" customHeight="1">
      <c r="B57" s="580"/>
      <c r="C57" s="580"/>
      <c r="D57" s="580"/>
      <c r="E57" s="580"/>
      <c r="F57" s="580"/>
    </row>
    <row r="58" spans="2:6" s="580" customFormat="1" ht="20.100000000000001" customHeight="1"/>
    <row r="59" spans="2:6" ht="20.100000000000001" customHeight="1">
      <c r="B59" s="580"/>
      <c r="C59" s="580"/>
      <c r="D59" s="580"/>
      <c r="E59" s="580"/>
      <c r="F59" s="580"/>
    </row>
    <row r="60" spans="2:6" s="580" customFormat="1" ht="20.100000000000001" customHeight="1">
      <c r="B60" s="582"/>
      <c r="C60" s="368"/>
      <c r="D60" s="368"/>
      <c r="E60" s="368"/>
      <c r="F60" s="368"/>
    </row>
    <row r="61" spans="2:6" ht="20.100000000000001" customHeight="1">
      <c r="B61" s="580"/>
      <c r="C61" s="580"/>
      <c r="D61" s="580"/>
      <c r="E61" s="580"/>
      <c r="F61" s="580"/>
    </row>
    <row r="62" spans="2:6" s="580" customFormat="1" ht="20.100000000000001" customHeight="1">
      <c r="B62" s="582"/>
      <c r="C62" s="368"/>
      <c r="D62" s="368"/>
      <c r="E62" s="368"/>
      <c r="F62" s="368"/>
    </row>
    <row r="63" spans="2:6" s="580" customFormat="1" ht="20.100000000000001" customHeight="1"/>
    <row r="64" spans="2:6" s="580" customFormat="1" ht="20.100000000000001" customHeight="1">
      <c r="B64" s="582"/>
      <c r="C64" s="368"/>
      <c r="D64" s="368"/>
      <c r="E64" s="368"/>
      <c r="F64" s="368"/>
    </row>
    <row r="65" s="580" customFormat="1" ht="20.100000000000001" customHeight="1"/>
    <row r="66" s="580" customFormat="1" ht="20.100000000000001" customHeight="1"/>
    <row r="67" s="580" customFormat="1" ht="20.100000000000001" customHeight="1"/>
    <row r="68" s="580" customFormat="1" ht="20.100000000000001" customHeight="1"/>
    <row r="69" s="580" customFormat="1" ht="20.100000000000001" customHeight="1"/>
    <row r="70" s="580" customFormat="1" ht="20.100000000000001" customHeight="1"/>
    <row r="71" s="580" customFormat="1" ht="20.100000000000001" customHeight="1"/>
    <row r="72" s="580" customFormat="1" ht="20.100000000000001" customHeight="1"/>
    <row r="73" s="580" customFormat="1" ht="20.100000000000001" customHeight="1"/>
    <row r="74" s="580" customFormat="1" ht="20.100000000000001" customHeight="1"/>
    <row r="75" s="580" customFormat="1" ht="20.100000000000001" customHeight="1"/>
    <row r="76" s="580" customFormat="1" ht="20.100000000000001" customHeight="1"/>
    <row r="77" s="580" customFormat="1" ht="20.100000000000001" customHeight="1"/>
    <row r="78" s="580" customFormat="1" ht="20.100000000000001" customHeight="1"/>
    <row r="79" s="580" customFormat="1" ht="20.100000000000001" customHeight="1"/>
    <row r="80" s="580" customFormat="1" ht="20.100000000000001" customHeight="1"/>
    <row r="81" s="580" customFormat="1" ht="20.100000000000001" customHeight="1"/>
    <row r="82" s="580" customFormat="1" ht="20.100000000000001" customHeight="1"/>
    <row r="83" s="580" customFormat="1" ht="20.100000000000001" customHeight="1"/>
    <row r="84" s="580" customFormat="1" ht="20.100000000000001" customHeight="1"/>
    <row r="85" s="580" customFormat="1" ht="20.100000000000001" customHeight="1"/>
    <row r="86" s="580" customFormat="1" ht="20.100000000000001" customHeight="1"/>
    <row r="87" s="580" customFormat="1" ht="20.100000000000001" customHeight="1"/>
    <row r="88" s="580" customFormat="1" ht="20.100000000000001" customHeight="1"/>
    <row r="89" s="580" customFormat="1" ht="20.100000000000001" customHeight="1"/>
    <row r="90" s="580" customFormat="1" ht="20.100000000000001" customHeight="1"/>
    <row r="91" s="580" customFormat="1" ht="20.100000000000001" customHeight="1"/>
    <row r="92" s="580" customFormat="1" ht="20.100000000000001" customHeight="1"/>
    <row r="93" s="580" customFormat="1" ht="20.100000000000001" customHeight="1"/>
    <row r="94" s="580" customFormat="1" ht="20.100000000000001" customHeight="1"/>
    <row r="95" s="580" customFormat="1" ht="20.100000000000001" customHeight="1"/>
    <row r="96" s="580" customFormat="1" ht="20.100000000000001" customHeight="1"/>
    <row r="97" s="580" customFormat="1" ht="20.100000000000001" customHeight="1"/>
    <row r="98" s="580" customFormat="1" ht="20.100000000000001" customHeight="1"/>
    <row r="99" s="580" customFormat="1" ht="20.100000000000001" customHeight="1"/>
    <row r="100" s="580" customFormat="1" ht="20.100000000000001" customHeight="1"/>
    <row r="101" s="580" customFormat="1" ht="20.100000000000001" customHeight="1"/>
    <row r="102" s="580" customFormat="1" ht="20.100000000000001" customHeight="1"/>
    <row r="103" s="580" customFormat="1" ht="20.100000000000001" customHeight="1"/>
    <row r="104" s="580" customFormat="1" ht="20.100000000000001" customHeight="1"/>
    <row r="105" s="580" customFormat="1" ht="20.100000000000001" customHeight="1"/>
    <row r="106" s="580" customFormat="1" ht="20.100000000000001" customHeight="1"/>
    <row r="107" s="580" customFormat="1" ht="20.100000000000001" customHeight="1"/>
    <row r="108" s="580" customFormat="1" ht="20.100000000000001" customHeight="1"/>
    <row r="109" s="580" customFormat="1" ht="20.100000000000001" customHeight="1"/>
    <row r="110" s="580" customFormat="1" ht="20.100000000000001" customHeight="1"/>
    <row r="111" s="580" customFormat="1" ht="20.100000000000001" customHeight="1"/>
    <row r="112" s="580" customFormat="1" ht="20.100000000000001" customHeight="1"/>
    <row r="113" s="580" customFormat="1" ht="20.100000000000001" customHeight="1"/>
    <row r="114" s="580" customFormat="1" ht="20.100000000000001" customHeight="1"/>
    <row r="115" s="580" customFormat="1" ht="20.100000000000001" customHeight="1"/>
    <row r="116" s="580" customFormat="1" ht="20.100000000000001" customHeight="1"/>
    <row r="117" s="580" customFormat="1" ht="20.100000000000001" customHeight="1"/>
    <row r="118" s="580" customFormat="1" ht="20.100000000000001" customHeight="1"/>
    <row r="119" s="580" customFormat="1" ht="20.100000000000001" customHeight="1"/>
    <row r="120" s="580" customFormat="1" ht="20.100000000000001" customHeight="1"/>
    <row r="121" s="580" customFormat="1" ht="20.100000000000001" customHeight="1"/>
    <row r="122" s="580" customFormat="1" ht="20.100000000000001" customHeight="1"/>
    <row r="123" s="580" customFormat="1" ht="20.100000000000001" customHeight="1"/>
    <row r="124" s="580" customFormat="1" ht="20.100000000000001" customHeight="1"/>
    <row r="125" s="580" customFormat="1" ht="20.100000000000001" customHeight="1"/>
    <row r="126" s="580" customFormat="1" ht="20.100000000000001" customHeight="1"/>
    <row r="127" s="580" customFormat="1" ht="20.100000000000001" customHeight="1"/>
    <row r="128" s="580" customFormat="1" ht="20.100000000000001" customHeight="1"/>
    <row r="129" s="580" customFormat="1" ht="20.100000000000001" customHeight="1"/>
    <row r="130" s="580" customFormat="1" ht="20.100000000000001" customHeight="1"/>
    <row r="131" s="580" customFormat="1" ht="20.100000000000001" customHeight="1"/>
    <row r="132" s="580" customFormat="1" ht="20.100000000000001" customHeight="1"/>
    <row r="133" s="580" customFormat="1" ht="20.100000000000001" customHeight="1"/>
    <row r="134" s="580" customFormat="1" ht="20.100000000000001" customHeight="1"/>
    <row r="135" s="580" customFormat="1" ht="20.100000000000001" customHeight="1"/>
    <row r="136" s="580" customFormat="1" ht="20.100000000000001" customHeight="1"/>
    <row r="137" s="580" customFormat="1" ht="20.100000000000001" customHeight="1"/>
    <row r="138" s="580" customFormat="1" ht="20.100000000000001" customHeight="1"/>
    <row r="139" s="580" customFormat="1" ht="20.100000000000001" customHeight="1"/>
    <row r="140" s="580" customFormat="1" ht="20.100000000000001" customHeight="1"/>
    <row r="141" s="580" customFormat="1" ht="20.100000000000001" customHeight="1"/>
    <row r="142" s="580" customFormat="1" ht="20.100000000000001" customHeight="1"/>
    <row r="143" s="580" customFormat="1" ht="20.100000000000001" customHeight="1"/>
    <row r="144" s="580" customFormat="1" ht="20.100000000000001" customHeight="1"/>
    <row r="145" s="580" customFormat="1" ht="20.100000000000001" customHeight="1"/>
    <row r="146" s="580" customFormat="1" ht="20.100000000000001" customHeight="1"/>
    <row r="147" s="580" customFormat="1" ht="20.100000000000001" customHeight="1"/>
    <row r="148" s="580" customFormat="1" ht="20.100000000000001" customHeight="1"/>
    <row r="149" s="580" customFormat="1" ht="20.100000000000001" customHeight="1"/>
    <row r="150" s="580" customFormat="1" ht="20.100000000000001" customHeight="1"/>
    <row r="151" s="580" customFormat="1" ht="20.100000000000001" customHeight="1"/>
    <row r="152" s="580" customFormat="1" ht="20.100000000000001" customHeight="1"/>
    <row r="153" s="580" customFormat="1" ht="10.9" customHeight="1"/>
    <row r="154" s="580" customFormat="1" ht="10.9" customHeight="1"/>
    <row r="155" s="580" customFormat="1" ht="10.9" customHeight="1"/>
    <row r="156" s="580" customFormat="1" ht="10.9" customHeight="1"/>
    <row r="157" s="580" customFormat="1" ht="10.9" customHeight="1"/>
    <row r="158" s="580" customFormat="1" ht="10.9" customHeight="1"/>
    <row r="159" s="580" customFormat="1" ht="10.9" customHeight="1"/>
    <row r="160" s="580" customFormat="1" ht="10.9" customHeight="1"/>
    <row r="161" s="580" customFormat="1" ht="10.9" customHeight="1"/>
    <row r="162" s="580" customFormat="1" ht="10.9" customHeight="1"/>
    <row r="163" s="580" customFormat="1" ht="10.9" customHeight="1"/>
    <row r="164" s="580" customFormat="1" ht="10.9" customHeight="1"/>
    <row r="165" s="580" customFormat="1" ht="10.9" customHeight="1"/>
    <row r="166" s="580" customFormat="1" ht="10.9" customHeight="1"/>
    <row r="167" s="580" customFormat="1" ht="10.9" customHeight="1"/>
    <row r="168" s="580" customFormat="1" ht="10.9" customHeight="1"/>
    <row r="169" s="580" customFormat="1" ht="10.9" customHeight="1"/>
    <row r="170" s="580" customFormat="1" ht="10.9" customHeight="1"/>
    <row r="171" s="580" customFormat="1" ht="10.9" customHeight="1"/>
    <row r="172" s="580" customFormat="1" ht="10.9" customHeight="1"/>
    <row r="173" s="580" customFormat="1" ht="10.9" customHeight="1"/>
    <row r="174" s="580" customFormat="1" ht="10.9" customHeight="1"/>
    <row r="175" s="580" customFormat="1" ht="10.9" customHeight="1"/>
    <row r="176" s="580" customFormat="1" ht="10.9" customHeight="1"/>
    <row r="177" s="580" customFormat="1" ht="10.9" customHeight="1"/>
    <row r="178" s="580" customFormat="1" ht="10.9" customHeight="1"/>
    <row r="179" s="580" customFormat="1" ht="10.9" customHeight="1"/>
    <row r="180" s="580" customFormat="1" ht="10.9" customHeight="1"/>
    <row r="181" s="580" customFormat="1" ht="10.9" customHeight="1"/>
    <row r="182" s="580" customFormat="1" ht="10.9" customHeight="1"/>
    <row r="183" s="580" customFormat="1" ht="10.9" customHeight="1"/>
    <row r="184" s="580" customFormat="1" ht="10.9" customHeight="1"/>
    <row r="185" s="580" customFormat="1" ht="10.9" customHeight="1"/>
    <row r="186" s="580" customFormat="1" ht="10.9" customHeight="1"/>
    <row r="187" s="580" customFormat="1" ht="10.9" customHeight="1"/>
    <row r="188" s="580" customFormat="1" ht="10.9" customHeight="1"/>
    <row r="189" s="580" customFormat="1" ht="10.9" customHeight="1"/>
    <row r="190" s="580" customFormat="1" ht="10.9" customHeight="1"/>
    <row r="191" s="580" customFormat="1" ht="10.9" customHeight="1"/>
    <row r="192" s="580" customFormat="1" ht="10.9" customHeight="1"/>
    <row r="193" s="580" customFormat="1" ht="10.9" customHeight="1"/>
    <row r="194" s="580" customFormat="1" ht="10.9" customHeight="1"/>
    <row r="195" s="580" customFormat="1" ht="10.9" customHeight="1"/>
    <row r="196" s="580" customFormat="1" ht="10.9" customHeight="1"/>
    <row r="197" s="580" customFormat="1" ht="10.9" customHeight="1"/>
    <row r="198" s="580" customFormat="1" ht="10.9" customHeight="1"/>
    <row r="199" s="580" customFormat="1" ht="10.9" customHeight="1"/>
    <row r="200" s="580" customFormat="1" ht="10.9" customHeight="1"/>
    <row r="201" s="580" customFormat="1" ht="10.9" customHeight="1"/>
    <row r="202" s="580" customFormat="1" ht="10.9" customHeight="1"/>
    <row r="203" s="580" customFormat="1" ht="10.9" customHeight="1"/>
    <row r="204" s="580" customFormat="1" ht="10.9" customHeight="1"/>
    <row r="205" s="580" customFormat="1" ht="10.9" customHeight="1"/>
    <row r="206" s="580" customFormat="1" ht="10.9" customHeight="1"/>
    <row r="207" s="580" customFormat="1" ht="10.9" customHeight="1"/>
    <row r="208" s="580" customFormat="1" ht="10.9" customHeight="1"/>
    <row r="209" s="580" customFormat="1" ht="10.9" customHeight="1"/>
    <row r="210" s="580" customFormat="1" ht="10.9" customHeight="1"/>
    <row r="211" s="580" customFormat="1" ht="10.9" customHeight="1"/>
    <row r="212" s="580" customFormat="1" ht="10.9" customHeight="1"/>
    <row r="213" s="580" customFormat="1" ht="10.9" customHeight="1"/>
    <row r="214" s="580" customFormat="1" ht="10.9" customHeight="1"/>
    <row r="215" s="580" customFormat="1" ht="10.9" customHeight="1"/>
    <row r="216" s="580" customFormat="1" ht="10.9" customHeight="1"/>
    <row r="217" s="580" customFormat="1" ht="10.9" customHeight="1"/>
    <row r="218" s="580" customFormat="1" ht="10.9" customHeight="1"/>
    <row r="219" s="580" customFormat="1" ht="10.9" customHeight="1"/>
    <row r="220" s="580" customFormat="1" ht="10.9" customHeight="1"/>
    <row r="221" s="580" customFormat="1" ht="10.9" customHeight="1"/>
    <row r="222" s="580" customFormat="1" ht="10.9" customHeight="1"/>
    <row r="223" s="580" customFormat="1" ht="10.9" customHeight="1"/>
    <row r="224" s="580" customFormat="1" ht="10.9" customHeight="1"/>
    <row r="225" s="580" customFormat="1" ht="10.9" customHeight="1"/>
    <row r="226" s="580" customFormat="1" ht="10.9" customHeight="1"/>
    <row r="227" s="580" customFormat="1" ht="10.9" customHeight="1"/>
    <row r="228" s="580" customFormat="1" ht="10.9" customHeight="1"/>
    <row r="229" s="580" customFormat="1" ht="10.9" customHeight="1"/>
    <row r="230" s="580" customFormat="1" ht="10.9" customHeight="1"/>
    <row r="231" s="580" customFormat="1" ht="10.9" customHeight="1"/>
    <row r="232" s="580" customFormat="1" ht="10.9" customHeight="1"/>
    <row r="233" s="580" customFormat="1" ht="10.9" customHeight="1"/>
    <row r="234" s="580" customFormat="1" ht="10.9" customHeight="1"/>
    <row r="235" s="580" customFormat="1" ht="10.9" customHeight="1"/>
    <row r="236" s="580" customFormat="1" ht="10.9" customHeight="1"/>
    <row r="237" s="580" customFormat="1" ht="10.9" customHeight="1"/>
    <row r="238" s="580" customFormat="1" ht="10.9" customHeight="1"/>
    <row r="239" s="580" customFormat="1" ht="10.9" customHeight="1"/>
    <row r="240" s="580" customFormat="1" ht="10.9" customHeight="1"/>
    <row r="241" s="580" customFormat="1" ht="10.9" customHeight="1"/>
    <row r="242" s="580" customFormat="1" ht="10.9" customHeight="1"/>
    <row r="243" s="580" customFormat="1" ht="10.9" customHeight="1"/>
    <row r="244" s="580" customFormat="1" ht="10.9" customHeight="1"/>
    <row r="245" s="580" customFormat="1" ht="10.9" customHeight="1"/>
    <row r="246" s="580" customFormat="1" ht="10.9" customHeight="1"/>
    <row r="247" s="580" customFormat="1" ht="10.9" customHeight="1"/>
    <row r="248" s="580" customFormat="1" ht="10.9" customHeight="1"/>
    <row r="249" s="580" customFormat="1" ht="10.9" customHeight="1"/>
    <row r="250" s="580" customFormat="1" ht="10.9" customHeight="1"/>
    <row r="251" s="580" customFormat="1" ht="10.9" customHeight="1"/>
    <row r="252" s="580" customFormat="1" ht="10.9" customHeight="1"/>
    <row r="253" s="580" customFormat="1" ht="10.9" customHeight="1"/>
    <row r="254" s="580" customFormat="1" ht="10.9" customHeight="1"/>
    <row r="255" s="580" customFormat="1" ht="10.9" customHeight="1"/>
    <row r="256" s="580" customFormat="1" ht="10.9" customHeight="1"/>
    <row r="257" s="580" customFormat="1" ht="10.9" customHeight="1"/>
    <row r="258" s="580" customFormat="1" ht="10.9" customHeight="1"/>
    <row r="259" s="580" customFormat="1" ht="10.9" customHeight="1"/>
    <row r="260" s="580" customFormat="1" ht="10.9" customHeight="1"/>
    <row r="261" s="580" customFormat="1" ht="10.9" customHeight="1"/>
    <row r="262" s="580" customFormat="1" ht="10.9" customHeight="1"/>
    <row r="263" s="580" customFormat="1" ht="10.9" customHeight="1"/>
    <row r="264" s="580" customFormat="1" ht="10.9" customHeight="1"/>
    <row r="265" s="580" customFormat="1" ht="10.9" customHeight="1"/>
    <row r="266" s="580" customFormat="1" ht="10.9" customHeight="1"/>
    <row r="267" s="580" customFormat="1" ht="10.9" customHeight="1"/>
    <row r="268" s="580" customFormat="1" ht="10.9" customHeight="1"/>
    <row r="269" s="580" customFormat="1" ht="10.9" customHeight="1"/>
    <row r="270" s="580" customFormat="1" ht="10.9" customHeight="1"/>
    <row r="271" s="580" customFormat="1" ht="10.9" customHeight="1"/>
    <row r="272" s="580" customFormat="1" ht="10.9" customHeight="1"/>
    <row r="273" s="580" customFormat="1" ht="10.9" customHeight="1"/>
    <row r="274" s="580" customFormat="1" ht="10.9" customHeight="1"/>
    <row r="275" s="580" customFormat="1" ht="10.9" customHeight="1"/>
    <row r="276" s="580" customFormat="1" ht="10.9" customHeight="1"/>
    <row r="277" s="580" customFormat="1" ht="10.9" customHeight="1"/>
    <row r="278" s="580" customFormat="1" ht="10.9" customHeight="1"/>
    <row r="279" s="580" customFormat="1" ht="10.9" customHeight="1"/>
    <row r="280" s="580" customFormat="1" ht="10.9" customHeight="1"/>
    <row r="281" s="580" customFormat="1" ht="10.9" customHeight="1"/>
    <row r="282" s="580" customFormat="1" ht="10.9" customHeight="1"/>
    <row r="283" s="580" customFormat="1" ht="10.9" customHeight="1"/>
    <row r="284" s="580" customFormat="1" ht="10.9" customHeight="1"/>
    <row r="285" s="580" customFormat="1" ht="10.9" customHeight="1"/>
    <row r="286" s="580" customFormat="1" ht="10.9" customHeight="1"/>
    <row r="287" s="580" customFormat="1" ht="10.9" customHeight="1"/>
    <row r="288" s="580" customFormat="1" ht="10.9" customHeight="1"/>
    <row r="289" s="580" customFormat="1" ht="10.9" customHeight="1"/>
    <row r="290" s="580" customFormat="1" ht="10.9" customHeight="1"/>
    <row r="291" s="580" customFormat="1" ht="10.9" customHeight="1"/>
    <row r="292" s="580" customFormat="1" ht="10.9" customHeight="1"/>
    <row r="293" s="580" customFormat="1" ht="10.9" customHeight="1"/>
    <row r="294" s="580" customFormat="1" ht="10.9" customHeight="1"/>
    <row r="295" s="580" customFormat="1" ht="10.9" customHeight="1"/>
    <row r="296" s="580" customFormat="1" ht="10.9" customHeight="1"/>
    <row r="297" s="580" customFormat="1" ht="10.9" customHeight="1"/>
    <row r="298" s="580" customFormat="1" ht="10.9" customHeight="1"/>
    <row r="299" s="580" customFormat="1" ht="10.9" customHeight="1"/>
    <row r="300" s="580" customFormat="1" ht="10.9" customHeight="1"/>
    <row r="301" s="580" customFormat="1" ht="10.9" customHeight="1"/>
    <row r="302" s="580" customFormat="1" ht="10.9" customHeight="1"/>
    <row r="303" s="580" customFormat="1" ht="10.9" customHeight="1"/>
    <row r="304" s="580" customFormat="1" ht="10.9" customHeight="1"/>
    <row r="305" s="580" customFormat="1" ht="10.9" customHeight="1"/>
    <row r="306" s="580" customFormat="1" ht="10.9" customHeight="1"/>
    <row r="307" s="580" customFormat="1" ht="10.9" customHeight="1"/>
    <row r="308" s="580" customFormat="1" ht="10.9" customHeight="1"/>
    <row r="309" s="580" customFormat="1" ht="10.9" customHeight="1"/>
    <row r="310" s="580" customFormat="1" ht="10.9" customHeight="1"/>
    <row r="311" s="580" customFormat="1" ht="10.9" customHeight="1"/>
    <row r="312" s="580" customFormat="1" ht="10.9" customHeight="1"/>
    <row r="313" s="580" customFormat="1" ht="10.9" customHeight="1"/>
    <row r="314" s="580" customFormat="1" ht="10.9" customHeight="1"/>
    <row r="315" s="580" customFormat="1" ht="10.9" customHeight="1"/>
    <row r="316" s="580" customFormat="1" ht="10.9" customHeight="1"/>
    <row r="317" s="580" customFormat="1" ht="10.9" customHeight="1"/>
    <row r="318" s="580" customFormat="1" ht="10.9" customHeight="1"/>
    <row r="319" s="580" customFormat="1" ht="10.9" customHeight="1"/>
    <row r="320" s="580" customFormat="1" ht="10.9" customHeight="1"/>
    <row r="321" s="580" customFormat="1" ht="10.9" customHeight="1"/>
    <row r="322" s="580" customFormat="1" ht="10.9" customHeight="1"/>
    <row r="323" s="580" customFormat="1" ht="10.9" customHeight="1"/>
    <row r="324" s="580" customFormat="1" ht="10.9" customHeight="1"/>
    <row r="325" s="580" customFormat="1" ht="10.9" customHeight="1"/>
    <row r="326" s="580" customFormat="1" ht="10.9" customHeight="1"/>
    <row r="327" s="580" customFormat="1" ht="10.9" customHeight="1"/>
    <row r="328" s="580" customFormat="1" ht="10.9" customHeight="1"/>
    <row r="329" s="580" customFormat="1" ht="10.9" customHeight="1"/>
    <row r="330" s="580" customFormat="1" ht="10.9" customHeight="1"/>
    <row r="331" s="580" customFormat="1" ht="10.9" customHeight="1"/>
    <row r="332" s="580" customFormat="1" ht="10.9" customHeight="1"/>
    <row r="333" s="580" customFormat="1" ht="10.9" customHeight="1"/>
    <row r="334" s="580" customFormat="1" ht="10.9" customHeight="1"/>
    <row r="335" s="580" customFormat="1" ht="10.9" customHeight="1"/>
    <row r="336" s="580" customFormat="1" ht="10.9" customHeight="1"/>
    <row r="337" s="580" customFormat="1" ht="10.9" customHeight="1"/>
    <row r="338" s="580" customFormat="1" ht="10.9" customHeight="1"/>
    <row r="339" s="580" customFormat="1" ht="10.9" customHeight="1"/>
    <row r="340" s="580" customFormat="1" ht="10.9" customHeight="1"/>
    <row r="341" s="580" customFormat="1" ht="10.9" customHeight="1"/>
    <row r="342" s="580" customFormat="1" ht="10.9" customHeight="1"/>
    <row r="343" s="580" customFormat="1" ht="10.9" customHeight="1"/>
    <row r="344" s="580" customFormat="1" ht="10.9" customHeight="1"/>
    <row r="345" s="580" customFormat="1" ht="10.9" customHeight="1"/>
    <row r="346" s="580" customFormat="1" ht="10.9" customHeight="1"/>
    <row r="347" s="580" customFormat="1" ht="10.9" customHeight="1"/>
    <row r="348" s="580" customFormat="1" ht="10.9" customHeight="1"/>
    <row r="349" s="580" customFormat="1" ht="10.9" customHeight="1"/>
    <row r="350" s="580" customFormat="1" ht="10.9" customHeight="1"/>
    <row r="351" s="580" customFormat="1" ht="10.9" customHeight="1"/>
    <row r="352" s="580" customFormat="1" ht="10.9" customHeight="1"/>
    <row r="353" s="580" customFormat="1" ht="10.9" customHeight="1"/>
    <row r="354" s="580" customFormat="1" ht="10.9" customHeight="1"/>
    <row r="355" s="580" customFormat="1" ht="10.9" customHeight="1"/>
    <row r="356" s="580" customFormat="1" ht="10.9" customHeight="1"/>
    <row r="357" s="580" customFormat="1" ht="10.9" customHeight="1"/>
    <row r="358" s="580" customFormat="1" ht="10.9" customHeight="1"/>
    <row r="359" s="580" customFormat="1" ht="10.9" customHeight="1"/>
    <row r="360" s="580" customFormat="1" ht="10.9" customHeight="1"/>
    <row r="361" s="580" customFormat="1" ht="10.9" customHeight="1"/>
    <row r="362" s="580" customFormat="1" ht="10.9" customHeight="1"/>
    <row r="363" s="580" customFormat="1" ht="10.9" customHeight="1"/>
    <row r="364" s="580" customFormat="1" ht="10.9" customHeight="1"/>
    <row r="365" s="580" customFormat="1" ht="10.9" customHeight="1"/>
    <row r="366" s="580" customFormat="1" ht="10.9" customHeight="1"/>
    <row r="367" s="580" customFormat="1" ht="10.9" customHeight="1"/>
    <row r="368" s="580" customFormat="1" ht="10.9" customHeight="1"/>
    <row r="369" s="580" customFormat="1" ht="10.9" customHeight="1"/>
    <row r="370" s="580" customFormat="1" ht="10.9" customHeight="1"/>
    <row r="371" s="580" customFormat="1" ht="10.9" customHeight="1"/>
    <row r="372" s="580" customFormat="1" ht="10.9" customHeight="1"/>
    <row r="373" s="580" customFormat="1" ht="10.9" customHeight="1"/>
    <row r="374" s="580" customFormat="1" ht="10.9" customHeight="1"/>
    <row r="375" s="580" customFormat="1" ht="10.9" customHeight="1"/>
    <row r="376" s="580" customFormat="1" ht="10.9" customHeight="1"/>
    <row r="377" s="580" customFormat="1" ht="10.9" customHeight="1"/>
    <row r="378" s="580" customFormat="1" ht="10.9" customHeight="1"/>
    <row r="379" s="580" customFormat="1" ht="10.9" customHeight="1"/>
    <row r="380" s="580" customFormat="1" ht="10.9" customHeight="1"/>
    <row r="381" s="580" customFormat="1" ht="10.9" customHeight="1"/>
    <row r="382" s="580" customFormat="1" ht="10.9" customHeight="1"/>
    <row r="383" s="580" customFormat="1" ht="10.9" customHeight="1"/>
    <row r="384" s="580" customFormat="1" ht="10.9" customHeight="1"/>
    <row r="385" s="580" customFormat="1" ht="10.9" customHeight="1"/>
    <row r="386" s="580" customFormat="1" ht="10.9" customHeight="1"/>
    <row r="387" s="580" customFormat="1" ht="10.9" customHeight="1"/>
    <row r="388" s="580" customFormat="1" ht="10.9" customHeight="1"/>
    <row r="389" s="580" customFormat="1" ht="10.9" customHeight="1"/>
    <row r="390" s="580" customFormat="1" ht="10.9" customHeight="1"/>
    <row r="391" s="580" customFormat="1" ht="10.9" customHeight="1"/>
    <row r="392" s="580" customFormat="1" ht="10.9" customHeight="1"/>
    <row r="393" s="580" customFormat="1" ht="10.9" customHeight="1"/>
    <row r="394" s="580" customFormat="1" ht="10.9" customHeight="1"/>
    <row r="395" s="580" customFormat="1" ht="10.9" customHeight="1"/>
    <row r="396" s="580" customFormat="1" ht="10.9" customHeight="1"/>
    <row r="397" s="580" customFormat="1" ht="10.9" customHeight="1"/>
    <row r="398" s="580" customFormat="1" ht="10.9" customHeight="1"/>
    <row r="399" s="580" customFormat="1" ht="10.9" customHeight="1"/>
    <row r="400" s="580" customFormat="1" ht="10.9" customHeight="1"/>
    <row r="401" spans="2:6" s="580" customFormat="1" ht="10.9" customHeight="1"/>
    <row r="402" spans="2:6" s="580" customFormat="1" ht="10.9" customHeight="1"/>
    <row r="403" spans="2:6" s="580" customFormat="1" ht="10.9" customHeight="1"/>
    <row r="404" spans="2:6" s="580" customFormat="1" ht="10.9" customHeight="1"/>
    <row r="405" spans="2:6" s="580" customFormat="1" ht="10.9" customHeight="1"/>
    <row r="406" spans="2:6" ht="10.9" customHeight="1">
      <c r="B406" s="580"/>
      <c r="C406" s="580"/>
      <c r="D406" s="580"/>
      <c r="E406" s="580"/>
      <c r="F406" s="580"/>
    </row>
    <row r="407" spans="2:6" ht="10.9" customHeight="1">
      <c r="B407" s="580"/>
      <c r="C407" s="580"/>
      <c r="D407" s="580"/>
      <c r="E407" s="580"/>
      <c r="F407" s="580"/>
    </row>
    <row r="408" spans="2:6" ht="10.9" customHeight="1">
      <c r="B408" s="580"/>
      <c r="C408" s="580"/>
      <c r="D408" s="580"/>
      <c r="E408" s="580"/>
      <c r="F408" s="580"/>
    </row>
  </sheetData>
  <sheetProtection algorithmName="SHA-512" hashValue="/+llcqRz0l77KFdGqGH9b3RX/w9PEQfMQAum0vvLofyfMGUqCsvYHiLbx2tIeX1OG4paQ9B7MRPRjqh8ZBRvvg==" saltValue="MTx+YvyJLs3D3NfRJe3DTw==" spinCount="100000" sheet="1" selectLockedCells="1"/>
  <mergeCells count="42">
    <mergeCell ref="B19:B20"/>
    <mergeCell ref="B17:B18"/>
    <mergeCell ref="C18:F18"/>
    <mergeCell ref="C17:F17"/>
    <mergeCell ref="C32:F32"/>
    <mergeCell ref="C24:F24"/>
    <mergeCell ref="C21:F21"/>
    <mergeCell ref="C22:F22"/>
    <mergeCell ref="C23:F23"/>
    <mergeCell ref="C20:F20"/>
    <mergeCell ref="C19:F19"/>
    <mergeCell ref="C33:F33"/>
    <mergeCell ref="B21:B22"/>
    <mergeCell ref="B23:B24"/>
    <mergeCell ref="B25:B26"/>
    <mergeCell ref="B27:B28"/>
    <mergeCell ref="B29:B30"/>
    <mergeCell ref="B31:B32"/>
    <mergeCell ref="B33:B34"/>
    <mergeCell ref="C34:F34"/>
    <mergeCell ref="C25:F25"/>
    <mergeCell ref="C31:F31"/>
    <mergeCell ref="C30:F30"/>
    <mergeCell ref="C27:F27"/>
    <mergeCell ref="C29:F29"/>
    <mergeCell ref="C28:F28"/>
    <mergeCell ref="C26:F26"/>
    <mergeCell ref="B3:F3"/>
    <mergeCell ref="B2:F2"/>
    <mergeCell ref="B1:F1"/>
    <mergeCell ref="B9:F9"/>
    <mergeCell ref="C16:F16"/>
    <mergeCell ref="C15:F15"/>
    <mergeCell ref="C11:F11"/>
    <mergeCell ref="C12:F12"/>
    <mergeCell ref="C13:F13"/>
    <mergeCell ref="C14:F14"/>
    <mergeCell ref="B15:B16"/>
    <mergeCell ref="B13:B14"/>
    <mergeCell ref="B11:B12"/>
    <mergeCell ref="E5:F5"/>
    <mergeCell ref="C10:F10"/>
  </mergeCells>
  <printOptions horizontalCentered="1"/>
  <pageMargins left="0.75" right="0.75" top="0.75" bottom="0.75" header="0" footer="0.5"/>
  <pageSetup scale="86" orientation="portrait" r:id="rId1"/>
  <headerFooter>
    <oddHeader xml:space="preserve">&amp;R
</oddHeader>
    <oddFooter>&amp;L&amp;"Arial Narrow,Bold"HOME - HTF&amp;C&amp;"Arial Narrow,Bold"Page 28 of 30&amp;R&amp;"Arial Narrow,Bold" Updated 2020</oddFooter>
  </headerFooter>
  <rowBreaks count="1" manualBreakCount="1">
    <brk id="80" min="1" max="5" man="1"/>
  </rowBreaks>
  <ignoredErrors>
    <ignoredError sqref="A1"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H1653"/>
  <sheetViews>
    <sheetView showGridLines="0" showRowColHeaders="0" zoomScaleNormal="100" workbookViewId="0">
      <selection activeCell="F9" sqref="F9"/>
    </sheetView>
  </sheetViews>
  <sheetFormatPr defaultColWidth="8.7109375" defaultRowHeight="12.75"/>
  <cols>
    <col min="1" max="1" width="2.7109375" style="230" customWidth="1"/>
    <col min="2" max="2" width="6.140625" style="545" customWidth="1"/>
    <col min="3" max="3" width="5.7109375" style="230" customWidth="1"/>
    <col min="4" max="4" width="66" style="230" customWidth="1"/>
    <col min="5" max="5" width="4.5703125" style="230" customWidth="1"/>
    <col min="6" max="6" width="7.42578125" style="230" customWidth="1"/>
    <col min="7" max="7" width="7.42578125" style="544" customWidth="1"/>
    <col min="8" max="8" width="1.42578125" style="230" customWidth="1"/>
    <col min="9" max="16384" width="8.7109375" style="230"/>
  </cols>
  <sheetData>
    <row r="1" spans="1:7">
      <c r="A1" s="314" t="s">
        <v>529</v>
      </c>
      <c r="B1" s="862" t="s">
        <v>663</v>
      </c>
      <c r="C1" s="862"/>
      <c r="D1" s="480"/>
    </row>
    <row r="2" spans="1:7" ht="18">
      <c r="A2" s="543"/>
      <c r="B2" s="1274" t="s">
        <v>530</v>
      </c>
      <c r="C2" s="1274"/>
      <c r="D2" s="1274"/>
      <c r="E2" s="1274"/>
      <c r="F2" s="1274"/>
      <c r="G2" s="1274"/>
    </row>
    <row r="3" spans="1:7" ht="24" customHeight="1">
      <c r="A3" s="543"/>
      <c r="B3" s="1275" t="s">
        <v>820</v>
      </c>
      <c r="C3" s="1275"/>
      <c r="D3" s="1275"/>
      <c r="E3" s="1275"/>
      <c r="F3" s="1275"/>
      <c r="G3" s="1275"/>
    </row>
    <row r="4" spans="1:7" ht="15.75">
      <c r="A4" s="543"/>
      <c r="B4" s="1275" t="s">
        <v>821</v>
      </c>
      <c r="C4" s="1275"/>
      <c r="D4" s="1275"/>
      <c r="E4" s="1275"/>
      <c r="F4" s="1275"/>
      <c r="G4" s="1275"/>
    </row>
    <row r="5" spans="1:7" ht="15" customHeight="1">
      <c r="A5" s="543"/>
    </row>
    <row r="6" spans="1:7" ht="15.6" customHeight="1">
      <c r="A6" s="546"/>
      <c r="B6" s="1213" t="s">
        <v>523</v>
      </c>
      <c r="C6" s="1276" t="s">
        <v>531</v>
      </c>
      <c r="D6" s="1276"/>
      <c r="E6" s="1276"/>
      <c r="F6" s="1277" t="s">
        <v>532</v>
      </c>
      <c r="G6" s="1277"/>
    </row>
    <row r="7" spans="1:7" ht="13.9" customHeight="1">
      <c r="A7" s="549"/>
      <c r="B7" s="1213"/>
      <c r="C7" s="1276"/>
      <c r="D7" s="1276"/>
      <c r="E7" s="1276"/>
      <c r="F7" s="373" t="s">
        <v>525</v>
      </c>
      <c r="G7" s="373" t="s">
        <v>533</v>
      </c>
    </row>
    <row r="8" spans="1:7" ht="24.95" customHeight="1">
      <c r="A8" s="549"/>
      <c r="B8" s="1272">
        <v>4</v>
      </c>
      <c r="C8" s="1266" t="s">
        <v>534</v>
      </c>
      <c r="D8" s="1266"/>
      <c r="E8" s="1266"/>
      <c r="F8" s="1266"/>
      <c r="G8" s="1267"/>
    </row>
    <row r="9" spans="1:7" ht="24.95" customHeight="1">
      <c r="A9" s="549"/>
      <c r="B9" s="1272"/>
      <c r="C9" s="1262" t="s">
        <v>535</v>
      </c>
      <c r="D9" s="1262"/>
      <c r="E9" s="1262"/>
      <c r="F9" s="737"/>
      <c r="G9" s="550">
        <v>5</v>
      </c>
    </row>
    <row r="10" spans="1:7" ht="24.95" customHeight="1">
      <c r="A10" s="549"/>
      <c r="B10" s="1272">
        <v>4</v>
      </c>
      <c r="C10" s="1138" t="s">
        <v>705</v>
      </c>
      <c r="D10" s="1138"/>
      <c r="E10" s="1138"/>
      <c r="F10" s="1282"/>
      <c r="G10" s="1283"/>
    </row>
    <row r="11" spans="1:7" ht="24.95" customHeight="1">
      <c r="A11" s="549"/>
      <c r="B11" s="1272"/>
      <c r="C11" s="1284" t="s">
        <v>536</v>
      </c>
      <c r="D11" s="1284"/>
      <c r="E11" s="1284"/>
      <c r="F11" s="1284"/>
      <c r="G11" s="1285"/>
    </row>
    <row r="12" spans="1:7" ht="24.95" customHeight="1">
      <c r="A12" s="549"/>
      <c r="B12" s="1272"/>
      <c r="C12" s="1279" t="s">
        <v>537</v>
      </c>
      <c r="D12" s="1279"/>
      <c r="E12" s="1279"/>
      <c r="F12" s="738"/>
      <c r="G12" s="551">
        <v>15</v>
      </c>
    </row>
    <row r="13" spans="1:7" ht="24.95" customHeight="1">
      <c r="A13" s="549"/>
      <c r="B13" s="1272"/>
      <c r="C13" s="1279" t="s">
        <v>538</v>
      </c>
      <c r="D13" s="1279"/>
      <c r="E13" s="1279"/>
      <c r="F13" s="738"/>
      <c r="G13" s="551">
        <v>10</v>
      </c>
    </row>
    <row r="14" spans="1:7" ht="24.95" customHeight="1">
      <c r="A14" s="549"/>
      <c r="B14" s="1272"/>
      <c r="C14" s="1279" t="s">
        <v>539</v>
      </c>
      <c r="D14" s="1279"/>
      <c r="E14" s="1279"/>
      <c r="F14" s="738"/>
      <c r="G14" s="551">
        <v>5</v>
      </c>
    </row>
    <row r="15" spans="1:7" ht="24.95" customHeight="1">
      <c r="A15" s="549"/>
      <c r="B15" s="1272"/>
      <c r="C15" s="1280" t="s">
        <v>210</v>
      </c>
      <c r="D15" s="1280"/>
      <c r="E15" s="1280"/>
      <c r="F15" s="1280"/>
      <c r="G15" s="1281"/>
    </row>
    <row r="16" spans="1:7" ht="24.95" customHeight="1">
      <c r="A16" s="549"/>
      <c r="B16" s="1272"/>
      <c r="C16" s="1279" t="s">
        <v>537</v>
      </c>
      <c r="D16" s="1279"/>
      <c r="E16" s="1279"/>
      <c r="F16" s="738"/>
      <c r="G16" s="551">
        <v>10</v>
      </c>
    </row>
    <row r="17" spans="1:8" ht="24.95" customHeight="1">
      <c r="A17" s="549"/>
      <c r="B17" s="1272"/>
      <c r="C17" s="1279" t="s">
        <v>539</v>
      </c>
      <c r="D17" s="1279"/>
      <c r="E17" s="1279"/>
      <c r="F17" s="738"/>
      <c r="G17" s="551">
        <v>5</v>
      </c>
    </row>
    <row r="18" spans="1:8" ht="24.95" customHeight="1">
      <c r="A18" s="549"/>
      <c r="B18" s="1272"/>
      <c r="C18" s="1278" t="s">
        <v>540</v>
      </c>
      <c r="D18" s="1278"/>
      <c r="E18" s="1278"/>
      <c r="F18" s="746"/>
      <c r="G18" s="551">
        <v>0</v>
      </c>
    </row>
    <row r="19" spans="1:8" ht="24.95" customHeight="1">
      <c r="A19" s="552"/>
      <c r="B19" s="1272">
        <v>5</v>
      </c>
      <c r="C19" s="1266" t="s">
        <v>541</v>
      </c>
      <c r="D19" s="1266"/>
      <c r="E19" s="1266"/>
      <c r="F19" s="1286"/>
      <c r="G19" s="1287"/>
      <c r="H19" s="549"/>
    </row>
    <row r="20" spans="1:8" ht="24.95" customHeight="1">
      <c r="A20" s="549"/>
      <c r="B20" s="1272"/>
      <c r="C20" s="1286" t="s">
        <v>704</v>
      </c>
      <c r="D20" s="1286"/>
      <c r="E20" s="1286"/>
      <c r="F20" s="1286"/>
      <c r="G20" s="1287"/>
      <c r="H20" s="549"/>
    </row>
    <row r="21" spans="1:8" ht="35.1" customHeight="1">
      <c r="A21" s="549"/>
      <c r="B21" s="1272"/>
      <c r="C21" s="1284" t="s">
        <v>739</v>
      </c>
      <c r="D21" s="1284"/>
      <c r="E21" s="1284"/>
      <c r="F21" s="737"/>
      <c r="G21" s="550">
        <v>20</v>
      </c>
      <c r="H21" s="549"/>
    </row>
    <row r="22" spans="1:8" ht="35.1" customHeight="1">
      <c r="A22" s="549"/>
      <c r="B22" s="1272"/>
      <c r="C22" s="1262" t="s">
        <v>740</v>
      </c>
      <c r="D22" s="1262"/>
      <c r="E22" s="1262"/>
      <c r="F22" s="737"/>
      <c r="G22" s="550">
        <v>15</v>
      </c>
      <c r="H22" s="549"/>
    </row>
    <row r="23" spans="1:8" ht="24.95" customHeight="1">
      <c r="A23" s="552"/>
      <c r="B23" s="1272">
        <v>5</v>
      </c>
      <c r="C23" s="1266" t="s">
        <v>542</v>
      </c>
      <c r="D23" s="1266"/>
      <c r="E23" s="1266"/>
      <c r="F23" s="1286"/>
      <c r="G23" s="1287"/>
      <c r="H23" s="549"/>
    </row>
    <row r="24" spans="1:8" ht="35.1" customHeight="1">
      <c r="A24" s="549"/>
      <c r="B24" s="1272"/>
      <c r="C24" s="1291" t="s">
        <v>878</v>
      </c>
      <c r="D24" s="1284"/>
      <c r="E24" s="1284"/>
      <c r="F24" s="372"/>
      <c r="G24" s="553"/>
      <c r="H24" s="549"/>
    </row>
    <row r="25" spans="1:8" ht="35.1" customHeight="1">
      <c r="A25" s="549"/>
      <c r="B25" s="1272"/>
      <c r="C25" s="1291" t="s">
        <v>879</v>
      </c>
      <c r="D25" s="1284"/>
      <c r="E25" s="1284"/>
      <c r="F25" s="372"/>
      <c r="G25" s="553"/>
      <c r="H25" s="549"/>
    </row>
    <row r="26" spans="1:8" ht="35.1" customHeight="1">
      <c r="A26" s="549"/>
      <c r="B26" s="1272"/>
      <c r="C26" s="1288" t="s">
        <v>880</v>
      </c>
      <c r="D26" s="1289"/>
      <c r="E26" s="1290"/>
      <c r="F26" s="737"/>
      <c r="G26" s="299">
        <v>20</v>
      </c>
      <c r="H26" s="549"/>
    </row>
    <row r="27" spans="1:8" ht="24.95" customHeight="1">
      <c r="A27" s="549"/>
      <c r="B27" s="554"/>
      <c r="C27" s="549"/>
      <c r="D27" s="549"/>
      <c r="E27" s="549"/>
      <c r="F27" s="549"/>
      <c r="G27" s="549"/>
      <c r="H27" s="549"/>
    </row>
    <row r="28" spans="1:8">
      <c r="A28" s="549"/>
      <c r="B28" s="557"/>
      <c r="C28" s="549"/>
      <c r="D28" s="549"/>
      <c r="E28" s="549"/>
      <c r="F28" s="549"/>
      <c r="G28" s="558"/>
      <c r="H28" s="549"/>
    </row>
    <row r="29" spans="1:8">
      <c r="B29" s="475"/>
    </row>
    <row r="30" spans="1:8">
      <c r="B30" s="475"/>
    </row>
    <row r="31" spans="1:8">
      <c r="B31" s="475"/>
    </row>
    <row r="32" spans="1:8">
      <c r="B32" s="475"/>
    </row>
    <row r="33" spans="2:7">
      <c r="B33" s="475"/>
    </row>
    <row r="34" spans="2:7">
      <c r="B34" s="475"/>
    </row>
    <row r="35" spans="2:7">
      <c r="B35" s="475"/>
    </row>
    <row r="36" spans="2:7">
      <c r="B36" s="475"/>
      <c r="C36" s="878"/>
      <c r="D36" s="878"/>
      <c r="E36" s="201"/>
      <c r="F36" s="201"/>
      <c r="G36" s="201"/>
    </row>
    <row r="37" spans="2:7">
      <c r="B37" s="475"/>
      <c r="C37" s="878"/>
      <c r="D37" s="878"/>
      <c r="E37" s="201"/>
      <c r="F37" s="201"/>
      <c r="G37" s="201"/>
    </row>
    <row r="38" spans="2:7">
      <c r="B38" s="475"/>
      <c r="C38" s="878"/>
      <c r="D38" s="878"/>
      <c r="E38" s="201"/>
      <c r="F38" s="201"/>
      <c r="G38" s="201"/>
    </row>
    <row r="39" spans="2:7">
      <c r="B39" s="475"/>
      <c r="C39" s="878"/>
      <c r="D39" s="878"/>
      <c r="E39" s="201"/>
      <c r="F39" s="201"/>
      <c r="G39" s="201"/>
    </row>
    <row r="40" spans="2:7">
      <c r="B40" s="475"/>
      <c r="C40" s="878"/>
      <c r="D40" s="878"/>
      <c r="E40" s="201"/>
      <c r="F40" s="201"/>
      <c r="G40" s="201"/>
    </row>
    <row r="41" spans="2:7">
      <c r="B41" s="475"/>
      <c r="C41" s="878"/>
      <c r="D41" s="878"/>
      <c r="E41" s="201"/>
      <c r="F41" s="201"/>
      <c r="G41" s="201"/>
    </row>
    <row r="42" spans="2:7">
      <c r="B42" s="475"/>
      <c r="C42" s="878"/>
      <c r="D42" s="878"/>
      <c r="E42" s="201"/>
      <c r="F42" s="201"/>
      <c r="G42" s="201"/>
    </row>
    <row r="43" spans="2:7">
      <c r="B43" s="475"/>
      <c r="C43" s="878"/>
      <c r="D43" s="878"/>
      <c r="E43" s="201"/>
      <c r="F43" s="201"/>
      <c r="G43" s="201"/>
    </row>
    <row r="44" spans="2:7">
      <c r="B44" s="475"/>
      <c r="C44" s="878"/>
      <c r="D44" s="878"/>
      <c r="E44" s="201"/>
      <c r="F44" s="201"/>
      <c r="G44" s="201"/>
    </row>
    <row r="45" spans="2:7">
      <c r="B45" s="475"/>
      <c r="C45" s="878"/>
      <c r="D45" s="878"/>
      <c r="E45" s="201"/>
      <c r="F45" s="201"/>
      <c r="G45" s="201"/>
    </row>
    <row r="46" spans="2:7">
      <c r="B46" s="475"/>
      <c r="C46" s="878"/>
      <c r="D46" s="878"/>
      <c r="E46" s="201"/>
      <c r="F46" s="201"/>
      <c r="G46" s="201"/>
    </row>
    <row r="47" spans="2:7">
      <c r="B47" s="475"/>
      <c r="C47" s="878"/>
      <c r="D47" s="878"/>
      <c r="E47" s="201"/>
      <c r="F47" s="201"/>
      <c r="G47" s="201"/>
    </row>
    <row r="48" spans="2:7">
      <c r="B48" s="475"/>
      <c r="C48" s="878"/>
      <c r="D48" s="878"/>
      <c r="E48" s="201"/>
      <c r="F48" s="201"/>
      <c r="G48" s="201"/>
    </row>
    <row r="49" spans="2:7">
      <c r="B49" s="475"/>
      <c r="C49" s="878"/>
      <c r="D49" s="878"/>
      <c r="E49" s="201"/>
      <c r="F49" s="201"/>
      <c r="G49" s="201"/>
    </row>
    <row r="50" spans="2:7">
      <c r="B50" s="475"/>
      <c r="C50" s="878"/>
      <c r="D50" s="878"/>
      <c r="E50" s="201"/>
      <c r="F50" s="201"/>
      <c r="G50" s="201"/>
    </row>
    <row r="51" spans="2:7">
      <c r="B51" s="475"/>
      <c r="C51" s="878"/>
      <c r="D51" s="878"/>
      <c r="E51" s="201"/>
      <c r="F51" s="201"/>
      <c r="G51" s="201"/>
    </row>
    <row r="52" spans="2:7">
      <c r="B52" s="475"/>
      <c r="C52" s="878"/>
      <c r="D52" s="878"/>
      <c r="E52" s="201"/>
      <c r="F52" s="201"/>
      <c r="G52" s="201"/>
    </row>
    <row r="53" spans="2:7">
      <c r="B53" s="475"/>
      <c r="C53" s="878"/>
      <c r="D53" s="878"/>
      <c r="E53" s="201"/>
      <c r="F53" s="201"/>
      <c r="G53" s="201"/>
    </row>
    <row r="54" spans="2:7">
      <c r="B54" s="475"/>
      <c r="C54" s="878"/>
      <c r="D54" s="878"/>
      <c r="E54" s="201"/>
      <c r="F54" s="201"/>
      <c r="G54" s="201"/>
    </row>
    <row r="55" spans="2:7">
      <c r="B55" s="475"/>
      <c r="C55" s="878"/>
      <c r="D55" s="878"/>
      <c r="E55" s="201"/>
      <c r="F55" s="201"/>
      <c r="G55" s="201"/>
    </row>
    <row r="56" spans="2:7">
      <c r="B56" s="475"/>
      <c r="C56" s="878"/>
      <c r="D56" s="878"/>
      <c r="E56" s="201"/>
      <c r="F56" s="201"/>
      <c r="G56" s="201"/>
    </row>
    <row r="57" spans="2:7">
      <c r="B57" s="475"/>
      <c r="C57" s="878"/>
      <c r="D57" s="878"/>
      <c r="E57" s="201"/>
      <c r="F57" s="201"/>
      <c r="G57" s="201"/>
    </row>
    <row r="58" spans="2:7">
      <c r="B58" s="475"/>
      <c r="C58" s="878"/>
      <c r="D58" s="878"/>
      <c r="E58" s="201"/>
      <c r="F58" s="201"/>
      <c r="G58" s="201"/>
    </row>
    <row r="59" spans="2:7">
      <c r="B59" s="475"/>
      <c r="C59" s="878"/>
      <c r="D59" s="878"/>
      <c r="E59" s="201"/>
      <c r="F59" s="201"/>
      <c r="G59" s="201"/>
    </row>
    <row r="60" spans="2:7">
      <c r="B60" s="475"/>
      <c r="C60" s="878"/>
      <c r="D60" s="878"/>
      <c r="E60" s="201"/>
      <c r="F60" s="201"/>
      <c r="G60" s="201"/>
    </row>
    <row r="61" spans="2:7">
      <c r="B61" s="475"/>
      <c r="C61" s="878"/>
      <c r="D61" s="878"/>
      <c r="E61" s="201"/>
      <c r="F61" s="201"/>
      <c r="G61" s="201"/>
    </row>
    <row r="62" spans="2:7">
      <c r="B62" s="475"/>
      <c r="C62" s="878"/>
      <c r="D62" s="878"/>
      <c r="E62" s="201"/>
      <c r="F62" s="201"/>
      <c r="G62" s="201"/>
    </row>
    <row r="63" spans="2:7">
      <c r="B63" s="475"/>
      <c r="C63" s="878"/>
      <c r="D63" s="878"/>
      <c r="E63" s="201"/>
      <c r="F63" s="201"/>
      <c r="G63" s="201"/>
    </row>
    <row r="64" spans="2:7">
      <c r="B64" s="475"/>
      <c r="C64" s="878"/>
      <c r="D64" s="878"/>
      <c r="E64" s="201"/>
      <c r="F64" s="201"/>
      <c r="G64" s="201"/>
    </row>
    <row r="65" spans="2:7">
      <c r="B65" s="475"/>
      <c r="C65" s="878"/>
      <c r="D65" s="878"/>
      <c r="E65" s="201"/>
      <c r="F65" s="201"/>
      <c r="G65" s="201"/>
    </row>
    <row r="66" spans="2:7">
      <c r="B66" s="475"/>
      <c r="C66" s="878"/>
      <c r="D66" s="878"/>
      <c r="E66" s="201"/>
      <c r="F66" s="201"/>
      <c r="G66" s="201"/>
    </row>
    <row r="67" spans="2:7">
      <c r="B67" s="475"/>
      <c r="C67" s="878"/>
      <c r="D67" s="878"/>
      <c r="E67" s="201"/>
      <c r="F67" s="201"/>
      <c r="G67" s="201"/>
    </row>
    <row r="68" spans="2:7">
      <c r="B68" s="475"/>
      <c r="C68" s="878"/>
      <c r="D68" s="878"/>
      <c r="E68" s="201"/>
      <c r="F68" s="201"/>
      <c r="G68" s="201"/>
    </row>
    <row r="69" spans="2:7">
      <c r="B69" s="475"/>
      <c r="C69" s="878"/>
      <c r="D69" s="878"/>
      <c r="E69" s="201"/>
      <c r="F69" s="201"/>
      <c r="G69" s="201"/>
    </row>
    <row r="70" spans="2:7">
      <c r="B70" s="475"/>
      <c r="C70" s="878"/>
      <c r="D70" s="878"/>
      <c r="E70" s="201"/>
      <c r="F70" s="201"/>
      <c r="G70" s="201"/>
    </row>
    <row r="71" spans="2:7">
      <c r="B71" s="475"/>
      <c r="C71" s="878"/>
      <c r="D71" s="878"/>
      <c r="E71" s="201"/>
      <c r="F71" s="201"/>
      <c r="G71" s="201"/>
    </row>
    <row r="72" spans="2:7">
      <c r="B72" s="475"/>
      <c r="C72" s="878"/>
      <c r="D72" s="878"/>
      <c r="E72" s="201"/>
      <c r="F72" s="201"/>
      <c r="G72" s="201"/>
    </row>
    <row r="73" spans="2:7">
      <c r="B73" s="475"/>
      <c r="C73" s="878"/>
      <c r="D73" s="878"/>
      <c r="E73" s="201"/>
      <c r="F73" s="201"/>
      <c r="G73" s="201"/>
    </row>
    <row r="74" spans="2:7">
      <c r="B74" s="475"/>
      <c r="C74" s="878"/>
      <c r="D74" s="878"/>
      <c r="E74" s="201"/>
      <c r="F74" s="201"/>
      <c r="G74" s="201"/>
    </row>
    <row r="75" spans="2:7">
      <c r="B75" s="475"/>
      <c r="C75" s="878"/>
      <c r="D75" s="878"/>
      <c r="E75" s="201"/>
      <c r="F75" s="201"/>
      <c r="G75" s="201"/>
    </row>
    <row r="76" spans="2:7">
      <c r="B76" s="475"/>
      <c r="C76" s="878"/>
      <c r="D76" s="878"/>
      <c r="E76" s="201"/>
      <c r="F76" s="201"/>
      <c r="G76" s="201"/>
    </row>
    <row r="77" spans="2:7">
      <c r="B77" s="475"/>
      <c r="C77" s="878"/>
      <c r="D77" s="878"/>
      <c r="E77" s="201"/>
      <c r="F77" s="201"/>
      <c r="G77" s="201"/>
    </row>
    <row r="78" spans="2:7">
      <c r="B78" s="475"/>
      <c r="C78" s="878"/>
      <c r="D78" s="878"/>
      <c r="E78" s="201"/>
      <c r="F78" s="201"/>
      <c r="G78" s="201"/>
    </row>
    <row r="79" spans="2:7">
      <c r="B79" s="475"/>
      <c r="C79" s="878"/>
      <c r="D79" s="878"/>
      <c r="E79" s="201"/>
      <c r="F79" s="201"/>
      <c r="G79" s="201"/>
    </row>
    <row r="80" spans="2:7">
      <c r="B80" s="475"/>
      <c r="C80" s="878"/>
      <c r="D80" s="878"/>
      <c r="E80" s="201"/>
      <c r="F80" s="201"/>
      <c r="G80" s="201"/>
    </row>
    <row r="81" spans="2:7">
      <c r="B81" s="475"/>
      <c r="C81" s="878"/>
      <c r="D81" s="878"/>
      <c r="E81" s="201"/>
      <c r="F81" s="201"/>
      <c r="G81" s="201"/>
    </row>
    <row r="82" spans="2:7">
      <c r="B82" s="475"/>
      <c r="C82" s="878"/>
      <c r="D82" s="878"/>
      <c r="E82" s="201"/>
      <c r="F82" s="201"/>
      <c r="G82" s="201"/>
    </row>
    <row r="83" spans="2:7">
      <c r="B83" s="475"/>
      <c r="C83" s="878"/>
      <c r="D83" s="878"/>
      <c r="E83" s="201"/>
      <c r="F83" s="201"/>
      <c r="G83" s="201"/>
    </row>
    <row r="84" spans="2:7">
      <c r="B84" s="475"/>
      <c r="C84" s="878"/>
      <c r="D84" s="878"/>
      <c r="E84" s="201"/>
      <c r="F84" s="201"/>
      <c r="G84" s="201"/>
    </row>
    <row r="85" spans="2:7">
      <c r="B85" s="475"/>
      <c r="C85" s="878"/>
      <c r="D85" s="878"/>
      <c r="E85" s="201"/>
      <c r="F85" s="201"/>
      <c r="G85" s="201"/>
    </row>
    <row r="86" spans="2:7">
      <c r="B86" s="475"/>
      <c r="C86" s="878"/>
      <c r="D86" s="878"/>
      <c r="E86" s="201"/>
      <c r="F86" s="201"/>
      <c r="G86" s="201"/>
    </row>
    <row r="87" spans="2:7">
      <c r="B87" s="475"/>
      <c r="C87" s="878"/>
      <c r="D87" s="878"/>
      <c r="E87" s="201"/>
      <c r="F87" s="201"/>
      <c r="G87" s="201"/>
    </row>
    <row r="88" spans="2:7">
      <c r="B88" s="475"/>
      <c r="C88" s="878"/>
      <c r="D88" s="878"/>
      <c r="E88" s="201"/>
      <c r="F88" s="201"/>
      <c r="G88" s="201"/>
    </row>
    <row r="89" spans="2:7">
      <c r="B89" s="475"/>
      <c r="C89" s="878"/>
      <c r="D89" s="878"/>
      <c r="E89" s="201"/>
      <c r="F89" s="201"/>
      <c r="G89" s="201"/>
    </row>
    <row r="90" spans="2:7">
      <c r="B90" s="475"/>
      <c r="C90" s="878"/>
      <c r="D90" s="878"/>
      <c r="E90" s="201"/>
      <c r="F90" s="201"/>
      <c r="G90" s="201"/>
    </row>
    <row r="91" spans="2:7">
      <c r="B91" s="475"/>
      <c r="C91" s="878"/>
      <c r="D91" s="878"/>
      <c r="E91" s="201"/>
      <c r="F91" s="201"/>
      <c r="G91" s="201"/>
    </row>
    <row r="92" spans="2:7">
      <c r="B92" s="475"/>
      <c r="C92" s="878"/>
      <c r="D92" s="878"/>
      <c r="E92" s="201"/>
      <c r="F92" s="201"/>
      <c r="G92" s="201"/>
    </row>
    <row r="93" spans="2:7">
      <c r="B93" s="475"/>
      <c r="C93" s="878"/>
      <c r="D93" s="878"/>
      <c r="E93" s="201"/>
      <c r="F93" s="201"/>
      <c r="G93" s="201"/>
    </row>
    <row r="94" spans="2:7">
      <c r="B94" s="475"/>
      <c r="C94" s="878"/>
      <c r="D94" s="878"/>
      <c r="E94" s="201"/>
      <c r="F94" s="201"/>
      <c r="G94" s="201"/>
    </row>
    <row r="95" spans="2:7">
      <c r="B95" s="475"/>
      <c r="C95" s="878"/>
      <c r="D95" s="878"/>
      <c r="E95" s="201"/>
      <c r="F95" s="201"/>
      <c r="G95" s="201"/>
    </row>
    <row r="96" spans="2:7">
      <c r="B96" s="475"/>
      <c r="C96" s="878"/>
      <c r="D96" s="878"/>
      <c r="E96" s="201"/>
      <c r="F96" s="201"/>
      <c r="G96" s="201"/>
    </row>
    <row r="97" spans="2:7">
      <c r="B97" s="475"/>
      <c r="C97" s="878"/>
      <c r="D97" s="878"/>
      <c r="E97" s="201"/>
      <c r="F97" s="201"/>
      <c r="G97" s="201"/>
    </row>
    <row r="98" spans="2:7">
      <c r="B98" s="475"/>
      <c r="C98" s="878"/>
      <c r="D98" s="878"/>
      <c r="E98" s="201"/>
      <c r="F98" s="201"/>
      <c r="G98" s="201"/>
    </row>
    <row r="99" spans="2:7">
      <c r="B99" s="475"/>
      <c r="C99" s="878"/>
      <c r="D99" s="878"/>
      <c r="E99" s="201"/>
      <c r="F99" s="201"/>
      <c r="G99" s="201"/>
    </row>
    <row r="100" spans="2:7">
      <c r="B100" s="475"/>
      <c r="C100" s="878"/>
      <c r="D100" s="878"/>
      <c r="E100" s="201"/>
      <c r="F100" s="201"/>
      <c r="G100" s="201"/>
    </row>
    <row r="101" spans="2:7">
      <c r="B101" s="475"/>
      <c r="C101" s="878"/>
      <c r="D101" s="878"/>
      <c r="E101" s="201"/>
      <c r="F101" s="201"/>
      <c r="G101" s="201"/>
    </row>
    <row r="102" spans="2:7">
      <c r="B102" s="475"/>
      <c r="C102" s="878"/>
      <c r="D102" s="878"/>
      <c r="E102" s="201"/>
      <c r="F102" s="201"/>
      <c r="G102" s="201"/>
    </row>
    <row r="103" spans="2:7">
      <c r="B103" s="475"/>
      <c r="C103" s="878"/>
      <c r="D103" s="878"/>
      <c r="E103" s="201"/>
      <c r="F103" s="201"/>
      <c r="G103" s="201"/>
    </row>
    <row r="104" spans="2:7">
      <c r="B104" s="475"/>
      <c r="C104" s="878"/>
      <c r="D104" s="878"/>
      <c r="E104" s="201"/>
      <c r="F104" s="201"/>
      <c r="G104" s="201"/>
    </row>
    <row r="105" spans="2:7">
      <c r="B105" s="475"/>
      <c r="C105" s="878"/>
      <c r="D105" s="878"/>
      <c r="E105" s="201"/>
      <c r="F105" s="201"/>
      <c r="G105" s="201"/>
    </row>
    <row r="106" spans="2:7">
      <c r="B106" s="475"/>
      <c r="C106" s="878"/>
      <c r="D106" s="878"/>
      <c r="E106" s="201"/>
      <c r="F106" s="201"/>
      <c r="G106" s="201"/>
    </row>
    <row r="107" spans="2:7">
      <c r="B107" s="475"/>
      <c r="C107" s="878"/>
      <c r="D107" s="878"/>
      <c r="E107" s="201"/>
      <c r="F107" s="201"/>
      <c r="G107" s="201"/>
    </row>
    <row r="108" spans="2:7">
      <c r="B108" s="475"/>
      <c r="C108" s="878"/>
      <c r="D108" s="878"/>
      <c r="E108" s="201"/>
      <c r="F108" s="201"/>
      <c r="G108" s="201"/>
    </row>
    <row r="109" spans="2:7">
      <c r="B109" s="475"/>
      <c r="C109" s="878"/>
      <c r="D109" s="878"/>
      <c r="E109" s="201"/>
      <c r="F109" s="201"/>
      <c r="G109" s="201"/>
    </row>
    <row r="110" spans="2:7">
      <c r="B110" s="475"/>
      <c r="C110" s="878"/>
      <c r="D110" s="878"/>
      <c r="E110" s="201"/>
      <c r="F110" s="201"/>
      <c r="G110" s="201"/>
    </row>
    <row r="111" spans="2:7">
      <c r="B111" s="475"/>
      <c r="C111" s="878"/>
      <c r="D111" s="878"/>
      <c r="E111" s="201"/>
      <c r="F111" s="201"/>
      <c r="G111" s="201"/>
    </row>
    <row r="112" spans="2:7">
      <c r="B112" s="475"/>
      <c r="C112" s="878"/>
      <c r="D112" s="878"/>
      <c r="E112" s="201"/>
      <c r="F112" s="201"/>
      <c r="G112" s="201"/>
    </row>
    <row r="113" spans="2:7">
      <c r="B113" s="475"/>
      <c r="C113" s="878"/>
      <c r="D113" s="878"/>
      <c r="E113" s="201"/>
      <c r="F113" s="201"/>
      <c r="G113" s="201"/>
    </row>
    <row r="114" spans="2:7">
      <c r="B114" s="475"/>
      <c r="C114" s="878"/>
      <c r="D114" s="878"/>
      <c r="E114" s="201"/>
      <c r="F114" s="201"/>
      <c r="G114" s="201"/>
    </row>
    <row r="115" spans="2:7">
      <c r="B115" s="475"/>
      <c r="C115" s="878"/>
      <c r="D115" s="878"/>
      <c r="E115" s="201"/>
      <c r="F115" s="201"/>
      <c r="G115" s="201"/>
    </row>
    <row r="116" spans="2:7">
      <c r="B116" s="475"/>
      <c r="C116" s="878"/>
      <c r="D116" s="878"/>
      <c r="E116" s="201"/>
      <c r="F116" s="201"/>
      <c r="G116" s="201"/>
    </row>
    <row r="117" spans="2:7">
      <c r="B117" s="475"/>
      <c r="C117" s="878"/>
      <c r="D117" s="878"/>
      <c r="E117" s="201"/>
      <c r="F117" s="201"/>
      <c r="G117" s="201"/>
    </row>
    <row r="118" spans="2:7">
      <c r="B118" s="475"/>
      <c r="C118" s="878"/>
      <c r="D118" s="878"/>
      <c r="E118" s="201"/>
      <c r="F118" s="201"/>
      <c r="G118" s="201"/>
    </row>
    <row r="119" spans="2:7">
      <c r="B119" s="475"/>
      <c r="C119" s="878"/>
      <c r="D119" s="878"/>
      <c r="E119" s="201"/>
      <c r="F119" s="201"/>
      <c r="G119" s="201"/>
    </row>
    <row r="120" spans="2:7">
      <c r="B120" s="475"/>
      <c r="C120" s="878"/>
      <c r="D120" s="878"/>
      <c r="E120" s="201"/>
      <c r="F120" s="201"/>
      <c r="G120" s="201"/>
    </row>
    <row r="121" spans="2:7">
      <c r="B121" s="475"/>
      <c r="C121" s="878"/>
      <c r="D121" s="878"/>
      <c r="E121" s="201"/>
      <c r="F121" s="201"/>
      <c r="G121" s="201"/>
    </row>
    <row r="122" spans="2:7">
      <c r="B122" s="475"/>
      <c r="C122" s="878"/>
      <c r="D122" s="878"/>
      <c r="E122" s="201"/>
      <c r="F122" s="201"/>
      <c r="G122" s="201"/>
    </row>
    <row r="123" spans="2:7">
      <c r="B123" s="475"/>
      <c r="C123" s="878"/>
      <c r="D123" s="878"/>
      <c r="E123" s="201"/>
      <c r="F123" s="201"/>
      <c r="G123" s="201"/>
    </row>
    <row r="124" spans="2:7">
      <c r="B124" s="475"/>
      <c r="C124" s="878"/>
      <c r="D124" s="878"/>
      <c r="E124" s="201"/>
      <c r="F124" s="201"/>
      <c r="G124" s="201"/>
    </row>
    <row r="125" spans="2:7">
      <c r="B125" s="475"/>
      <c r="C125" s="878"/>
      <c r="D125" s="878"/>
      <c r="E125" s="201"/>
      <c r="F125" s="201"/>
      <c r="G125" s="201"/>
    </row>
    <row r="126" spans="2:7">
      <c r="B126" s="475"/>
      <c r="C126" s="878"/>
      <c r="D126" s="878"/>
      <c r="E126" s="201"/>
      <c r="F126" s="201"/>
      <c r="G126" s="201"/>
    </row>
    <row r="127" spans="2:7">
      <c r="B127" s="475"/>
      <c r="C127" s="878"/>
      <c r="D127" s="878"/>
      <c r="E127" s="201"/>
      <c r="F127" s="201"/>
      <c r="G127" s="201"/>
    </row>
    <row r="128" spans="2:7">
      <c r="B128" s="475"/>
      <c r="C128" s="878"/>
      <c r="D128" s="878"/>
      <c r="E128" s="201"/>
      <c r="F128" s="201"/>
      <c r="G128" s="201"/>
    </row>
    <row r="129" spans="2:7">
      <c r="B129" s="475"/>
      <c r="C129" s="878"/>
      <c r="D129" s="878"/>
      <c r="E129" s="201"/>
      <c r="F129" s="201"/>
      <c r="G129" s="201"/>
    </row>
    <row r="130" spans="2:7">
      <c r="B130" s="475"/>
      <c r="C130" s="878"/>
      <c r="D130" s="878"/>
      <c r="E130" s="201"/>
      <c r="F130" s="201"/>
      <c r="G130" s="201"/>
    </row>
    <row r="131" spans="2:7">
      <c r="B131" s="475"/>
      <c r="C131" s="878"/>
      <c r="D131" s="878"/>
      <c r="E131" s="201"/>
      <c r="F131" s="201"/>
      <c r="G131" s="201"/>
    </row>
    <row r="132" spans="2:7">
      <c r="B132" s="475"/>
      <c r="C132" s="878"/>
      <c r="D132" s="878"/>
      <c r="E132" s="201"/>
      <c r="F132" s="201"/>
      <c r="G132" s="201"/>
    </row>
    <row r="133" spans="2:7">
      <c r="B133" s="475"/>
      <c r="C133" s="878"/>
      <c r="D133" s="878"/>
      <c r="E133" s="201"/>
      <c r="F133" s="201"/>
      <c r="G133" s="201"/>
    </row>
    <row r="134" spans="2:7">
      <c r="B134" s="475"/>
      <c r="C134" s="878"/>
      <c r="D134" s="878"/>
      <c r="E134" s="201"/>
      <c r="F134" s="201"/>
      <c r="G134" s="201"/>
    </row>
    <row r="135" spans="2:7">
      <c r="B135" s="475"/>
      <c r="C135" s="878"/>
      <c r="D135" s="878"/>
      <c r="E135" s="201"/>
      <c r="F135" s="201"/>
      <c r="G135" s="201"/>
    </row>
    <row r="136" spans="2:7">
      <c r="B136" s="475"/>
      <c r="C136" s="878"/>
      <c r="D136" s="878"/>
      <c r="E136" s="201"/>
      <c r="F136" s="201"/>
      <c r="G136" s="201"/>
    </row>
    <row r="137" spans="2:7">
      <c r="B137" s="475"/>
      <c r="C137" s="878"/>
      <c r="D137" s="878"/>
      <c r="E137" s="201"/>
      <c r="F137" s="201"/>
      <c r="G137" s="201"/>
    </row>
    <row r="138" spans="2:7">
      <c r="B138" s="475"/>
      <c r="C138" s="878"/>
      <c r="D138" s="878"/>
      <c r="E138" s="201"/>
      <c r="F138" s="201"/>
      <c r="G138" s="201"/>
    </row>
    <row r="139" spans="2:7">
      <c r="B139" s="475"/>
      <c r="C139" s="878"/>
      <c r="D139" s="878"/>
      <c r="E139" s="201"/>
      <c r="F139" s="201"/>
      <c r="G139" s="201"/>
    </row>
    <row r="140" spans="2:7">
      <c r="B140" s="475"/>
      <c r="C140" s="878"/>
      <c r="D140" s="878"/>
      <c r="E140" s="201"/>
      <c r="F140" s="201"/>
      <c r="G140" s="201"/>
    </row>
    <row r="141" spans="2:7">
      <c r="B141" s="475"/>
      <c r="C141" s="878"/>
      <c r="D141" s="878"/>
      <c r="E141" s="201"/>
      <c r="F141" s="201"/>
      <c r="G141" s="201"/>
    </row>
    <row r="142" spans="2:7">
      <c r="B142" s="475"/>
      <c r="C142" s="878"/>
      <c r="D142" s="878"/>
      <c r="E142" s="201"/>
      <c r="F142" s="201"/>
      <c r="G142" s="201"/>
    </row>
    <row r="143" spans="2:7">
      <c r="B143" s="475"/>
      <c r="C143" s="878"/>
      <c r="D143" s="878"/>
      <c r="E143" s="201"/>
      <c r="F143" s="201"/>
      <c r="G143" s="201"/>
    </row>
    <row r="144" spans="2:7">
      <c r="B144" s="475"/>
      <c r="C144" s="878"/>
      <c r="D144" s="878"/>
      <c r="E144" s="201"/>
      <c r="F144" s="201"/>
      <c r="G144" s="201"/>
    </row>
    <row r="145" spans="2:7">
      <c r="B145" s="475"/>
      <c r="C145" s="878"/>
      <c r="D145" s="878"/>
      <c r="E145" s="201"/>
      <c r="F145" s="201"/>
      <c r="G145" s="201"/>
    </row>
    <row r="146" spans="2:7">
      <c r="B146" s="475"/>
      <c r="C146" s="878"/>
      <c r="D146" s="878"/>
      <c r="E146" s="201"/>
      <c r="F146" s="201"/>
      <c r="G146" s="201"/>
    </row>
    <row r="147" spans="2:7">
      <c r="B147" s="475"/>
      <c r="C147" s="878"/>
      <c r="D147" s="878"/>
      <c r="E147" s="201"/>
      <c r="F147" s="201"/>
      <c r="G147" s="201"/>
    </row>
    <row r="148" spans="2:7">
      <c r="B148" s="475"/>
      <c r="C148" s="878"/>
      <c r="D148" s="878"/>
      <c r="E148" s="201"/>
      <c r="F148" s="201"/>
      <c r="G148" s="201"/>
    </row>
    <row r="149" spans="2:7">
      <c r="B149" s="475"/>
      <c r="C149" s="878"/>
      <c r="D149" s="878"/>
      <c r="E149" s="201"/>
      <c r="F149" s="201"/>
      <c r="G149" s="201"/>
    </row>
    <row r="150" spans="2:7">
      <c r="B150" s="475"/>
      <c r="C150" s="878"/>
      <c r="D150" s="878"/>
      <c r="E150" s="201"/>
      <c r="F150" s="201"/>
      <c r="G150" s="201"/>
    </row>
    <row r="151" spans="2:7">
      <c r="B151" s="475"/>
      <c r="C151" s="878"/>
      <c r="D151" s="878"/>
      <c r="E151" s="201"/>
      <c r="F151" s="201"/>
      <c r="G151" s="201"/>
    </row>
    <row r="152" spans="2:7">
      <c r="B152" s="475"/>
      <c r="C152" s="878"/>
      <c r="D152" s="878"/>
      <c r="E152" s="201"/>
      <c r="F152" s="201"/>
      <c r="G152" s="201"/>
    </row>
    <row r="153" spans="2:7">
      <c r="B153" s="475"/>
      <c r="C153" s="878"/>
      <c r="D153" s="878"/>
      <c r="E153" s="201"/>
      <c r="F153" s="201"/>
      <c r="G153" s="201"/>
    </row>
    <row r="154" spans="2:7">
      <c r="B154" s="475"/>
      <c r="C154" s="878"/>
      <c r="D154" s="878"/>
      <c r="E154" s="201"/>
      <c r="F154" s="201"/>
      <c r="G154" s="201"/>
    </row>
    <row r="155" spans="2:7">
      <c r="B155" s="475"/>
      <c r="C155" s="878"/>
      <c r="D155" s="878"/>
      <c r="E155" s="201"/>
      <c r="F155" s="201"/>
      <c r="G155" s="201"/>
    </row>
    <row r="156" spans="2:7">
      <c r="B156" s="475"/>
      <c r="C156" s="878"/>
      <c r="D156" s="878"/>
      <c r="E156" s="201"/>
      <c r="F156" s="201"/>
      <c r="G156" s="201"/>
    </row>
    <row r="157" spans="2:7">
      <c r="B157" s="475"/>
      <c r="C157" s="878"/>
      <c r="D157" s="878"/>
      <c r="E157" s="201"/>
      <c r="F157" s="201"/>
      <c r="G157" s="201"/>
    </row>
    <row r="158" spans="2:7">
      <c r="B158" s="475"/>
      <c r="C158" s="878"/>
      <c r="D158" s="878"/>
      <c r="E158" s="201"/>
      <c r="F158" s="201"/>
      <c r="G158" s="201"/>
    </row>
    <row r="159" spans="2:7">
      <c r="B159" s="475"/>
      <c r="C159" s="878"/>
      <c r="D159" s="878"/>
      <c r="E159" s="201"/>
      <c r="F159" s="201"/>
      <c r="G159" s="201"/>
    </row>
    <row r="160" spans="2:7">
      <c r="B160" s="475"/>
      <c r="C160" s="878"/>
      <c r="D160" s="878"/>
      <c r="E160" s="201"/>
      <c r="F160" s="201"/>
      <c r="G160" s="201"/>
    </row>
    <row r="161" spans="2:7">
      <c r="B161" s="475"/>
      <c r="C161" s="878"/>
      <c r="D161" s="878"/>
      <c r="E161" s="201"/>
      <c r="F161" s="201"/>
      <c r="G161" s="201"/>
    </row>
    <row r="162" spans="2:7">
      <c r="B162" s="475"/>
      <c r="C162" s="878"/>
      <c r="D162" s="878"/>
      <c r="E162" s="201"/>
      <c r="F162" s="201"/>
      <c r="G162" s="201"/>
    </row>
    <row r="163" spans="2:7">
      <c r="B163" s="475"/>
      <c r="C163" s="878"/>
      <c r="D163" s="878"/>
      <c r="E163" s="201"/>
      <c r="F163" s="201"/>
      <c r="G163" s="201"/>
    </row>
    <row r="164" spans="2:7">
      <c r="B164" s="475"/>
      <c r="C164" s="878"/>
      <c r="D164" s="878"/>
      <c r="E164" s="201"/>
      <c r="F164" s="201"/>
      <c r="G164" s="201"/>
    </row>
    <row r="165" spans="2:7">
      <c r="B165" s="475"/>
      <c r="C165" s="878"/>
      <c r="D165" s="878"/>
      <c r="E165" s="201"/>
      <c r="F165" s="201"/>
      <c r="G165" s="201"/>
    </row>
    <row r="166" spans="2:7">
      <c r="B166" s="475"/>
      <c r="C166" s="878"/>
      <c r="D166" s="878"/>
      <c r="E166" s="201"/>
      <c r="F166" s="201"/>
      <c r="G166" s="201"/>
    </row>
    <row r="167" spans="2:7">
      <c r="B167" s="475"/>
      <c r="C167" s="878"/>
      <c r="D167" s="878"/>
      <c r="E167" s="201"/>
      <c r="F167" s="201"/>
      <c r="G167" s="201"/>
    </row>
    <row r="168" spans="2:7">
      <c r="B168" s="475"/>
      <c r="C168" s="878"/>
      <c r="D168" s="878"/>
      <c r="E168" s="201"/>
      <c r="F168" s="201"/>
      <c r="G168" s="201"/>
    </row>
    <row r="169" spans="2:7">
      <c r="B169" s="475"/>
      <c r="C169" s="878"/>
      <c r="D169" s="878"/>
      <c r="E169" s="201"/>
      <c r="F169" s="201"/>
      <c r="G169" s="201"/>
    </row>
    <row r="170" spans="2:7">
      <c r="B170" s="475"/>
      <c r="C170" s="878"/>
      <c r="D170" s="878"/>
      <c r="E170" s="201"/>
      <c r="F170" s="201"/>
      <c r="G170" s="201"/>
    </row>
    <row r="171" spans="2:7">
      <c r="B171" s="475"/>
      <c r="C171" s="878"/>
      <c r="D171" s="878"/>
      <c r="E171" s="201"/>
      <c r="F171" s="201"/>
      <c r="G171" s="201"/>
    </row>
    <row r="172" spans="2:7">
      <c r="B172" s="475"/>
      <c r="C172" s="878"/>
      <c r="D172" s="878"/>
      <c r="E172" s="201"/>
      <c r="F172" s="201"/>
      <c r="G172" s="201"/>
    </row>
    <row r="173" spans="2:7">
      <c r="B173" s="475"/>
      <c r="C173" s="878"/>
      <c r="D173" s="878"/>
      <c r="E173" s="201"/>
      <c r="F173" s="201"/>
      <c r="G173" s="201"/>
    </row>
    <row r="174" spans="2:7">
      <c r="B174" s="475"/>
      <c r="C174" s="878"/>
      <c r="D174" s="878"/>
      <c r="E174" s="201"/>
      <c r="F174" s="201"/>
      <c r="G174" s="201"/>
    </row>
    <row r="175" spans="2:7">
      <c r="B175" s="475"/>
      <c r="C175" s="878"/>
      <c r="D175" s="878"/>
      <c r="E175" s="201"/>
      <c r="F175" s="201"/>
      <c r="G175" s="201"/>
    </row>
    <row r="176" spans="2:7">
      <c r="B176" s="475"/>
      <c r="C176" s="878"/>
      <c r="D176" s="878"/>
      <c r="E176" s="201"/>
      <c r="F176" s="201"/>
      <c r="G176" s="201"/>
    </row>
    <row r="177" spans="2:7">
      <c r="B177" s="475"/>
      <c r="C177" s="878"/>
      <c r="D177" s="878"/>
      <c r="E177" s="201"/>
      <c r="F177" s="201"/>
      <c r="G177" s="201"/>
    </row>
    <row r="178" spans="2:7">
      <c r="B178" s="475"/>
      <c r="C178" s="878"/>
      <c r="D178" s="878"/>
      <c r="E178" s="201"/>
      <c r="F178" s="201"/>
      <c r="G178" s="201"/>
    </row>
    <row r="179" spans="2:7">
      <c r="B179" s="475"/>
      <c r="C179" s="878"/>
      <c r="D179" s="878"/>
      <c r="E179" s="201"/>
      <c r="F179" s="201"/>
      <c r="G179" s="201"/>
    </row>
    <row r="180" spans="2:7">
      <c r="B180" s="475"/>
      <c r="C180" s="878"/>
      <c r="D180" s="878"/>
      <c r="E180" s="201"/>
      <c r="F180" s="201"/>
      <c r="G180" s="201"/>
    </row>
    <row r="181" spans="2:7">
      <c r="B181" s="475"/>
      <c r="C181" s="878"/>
      <c r="D181" s="878"/>
      <c r="E181" s="201"/>
      <c r="F181" s="201"/>
      <c r="G181" s="201"/>
    </row>
    <row r="182" spans="2:7">
      <c r="B182" s="475"/>
      <c r="C182" s="878"/>
      <c r="D182" s="878"/>
      <c r="E182" s="201"/>
      <c r="F182" s="201"/>
      <c r="G182" s="201"/>
    </row>
    <row r="183" spans="2:7">
      <c r="B183" s="475"/>
      <c r="C183" s="878"/>
      <c r="D183" s="878"/>
      <c r="E183" s="201"/>
      <c r="F183" s="201"/>
      <c r="G183" s="201"/>
    </row>
    <row r="184" spans="2:7">
      <c r="B184" s="475"/>
      <c r="C184" s="878"/>
      <c r="D184" s="878"/>
      <c r="E184" s="201"/>
      <c r="F184" s="201"/>
      <c r="G184" s="201"/>
    </row>
    <row r="185" spans="2:7">
      <c r="B185" s="475"/>
      <c r="C185" s="878"/>
      <c r="D185" s="878"/>
      <c r="E185" s="201"/>
      <c r="F185" s="201"/>
      <c r="G185" s="201"/>
    </row>
    <row r="186" spans="2:7">
      <c r="B186" s="475"/>
      <c r="C186" s="878"/>
      <c r="D186" s="878"/>
      <c r="E186" s="201"/>
      <c r="F186" s="201"/>
      <c r="G186" s="201"/>
    </row>
    <row r="187" spans="2:7">
      <c r="B187" s="475"/>
      <c r="C187" s="878"/>
      <c r="D187" s="878"/>
      <c r="E187" s="201"/>
      <c r="F187" s="201"/>
      <c r="G187" s="201"/>
    </row>
    <row r="188" spans="2:7">
      <c r="B188" s="475"/>
      <c r="C188" s="878"/>
      <c r="D188" s="878"/>
      <c r="E188" s="201"/>
      <c r="F188" s="201"/>
      <c r="G188" s="201"/>
    </row>
    <row r="189" spans="2:7">
      <c r="B189" s="475"/>
      <c r="C189" s="878"/>
      <c r="D189" s="878"/>
      <c r="E189" s="201"/>
      <c r="F189" s="201"/>
      <c r="G189" s="201"/>
    </row>
    <row r="190" spans="2:7">
      <c r="B190" s="475"/>
      <c r="C190" s="878"/>
      <c r="D190" s="878"/>
      <c r="E190" s="201"/>
      <c r="F190" s="201"/>
      <c r="G190" s="201"/>
    </row>
    <row r="191" spans="2:7">
      <c r="B191" s="475"/>
      <c r="C191" s="878"/>
      <c r="D191" s="878"/>
      <c r="E191" s="201"/>
      <c r="F191" s="201"/>
      <c r="G191" s="201"/>
    </row>
    <row r="192" spans="2:7">
      <c r="B192" s="475"/>
      <c r="C192" s="878"/>
      <c r="D192" s="878"/>
      <c r="E192" s="201"/>
      <c r="F192" s="201"/>
      <c r="G192" s="201"/>
    </row>
    <row r="193" spans="2:7">
      <c r="B193" s="475"/>
      <c r="C193" s="878"/>
      <c r="D193" s="878"/>
      <c r="E193" s="201"/>
      <c r="F193" s="201"/>
      <c r="G193" s="201"/>
    </row>
    <row r="194" spans="2:7">
      <c r="B194" s="475"/>
      <c r="C194" s="878"/>
      <c r="D194" s="878"/>
      <c r="E194" s="201"/>
      <c r="F194" s="201"/>
      <c r="G194" s="201"/>
    </row>
    <row r="195" spans="2:7">
      <c r="B195" s="475"/>
      <c r="C195" s="878"/>
      <c r="D195" s="878"/>
      <c r="E195" s="201"/>
      <c r="F195" s="201"/>
      <c r="G195" s="201"/>
    </row>
    <row r="196" spans="2:7">
      <c r="B196" s="475"/>
      <c r="C196" s="878"/>
      <c r="D196" s="878"/>
      <c r="E196" s="201"/>
      <c r="F196" s="201"/>
      <c r="G196" s="201"/>
    </row>
    <row r="197" spans="2:7">
      <c r="B197" s="475"/>
      <c r="C197" s="878"/>
      <c r="D197" s="878"/>
      <c r="E197" s="201"/>
      <c r="F197" s="201"/>
      <c r="G197" s="201"/>
    </row>
    <row r="198" spans="2:7">
      <c r="B198" s="475"/>
      <c r="C198" s="878"/>
      <c r="D198" s="878"/>
      <c r="E198" s="201"/>
      <c r="F198" s="201"/>
      <c r="G198" s="201"/>
    </row>
    <row r="199" spans="2:7">
      <c r="B199" s="475"/>
      <c r="C199" s="878"/>
      <c r="D199" s="878"/>
      <c r="E199" s="201"/>
      <c r="F199" s="201"/>
      <c r="G199" s="201"/>
    </row>
    <row r="200" spans="2:7">
      <c r="B200" s="475"/>
      <c r="C200" s="878"/>
      <c r="D200" s="878"/>
      <c r="E200" s="201"/>
      <c r="F200" s="201"/>
      <c r="G200" s="201"/>
    </row>
    <row r="201" spans="2:7">
      <c r="B201" s="475"/>
      <c r="C201" s="878"/>
      <c r="D201" s="878"/>
      <c r="E201" s="201"/>
      <c r="F201" s="201"/>
      <c r="G201" s="201"/>
    </row>
    <row r="202" spans="2:7">
      <c r="B202" s="475"/>
      <c r="C202" s="878"/>
      <c r="D202" s="878"/>
      <c r="E202" s="201"/>
      <c r="F202" s="201"/>
      <c r="G202" s="201"/>
    </row>
    <row r="203" spans="2:7">
      <c r="B203" s="475"/>
      <c r="C203" s="878"/>
      <c r="D203" s="878"/>
      <c r="E203" s="201"/>
      <c r="F203" s="201"/>
      <c r="G203" s="201"/>
    </row>
    <row r="204" spans="2:7">
      <c r="B204" s="475"/>
      <c r="C204" s="878"/>
      <c r="D204" s="878"/>
      <c r="E204" s="201"/>
      <c r="F204" s="201"/>
      <c r="G204" s="201"/>
    </row>
    <row r="205" spans="2:7">
      <c r="B205" s="475"/>
      <c r="C205" s="878"/>
      <c r="D205" s="878"/>
      <c r="E205" s="201"/>
      <c r="F205" s="201"/>
      <c r="G205" s="201"/>
    </row>
    <row r="206" spans="2:7">
      <c r="B206" s="475"/>
      <c r="C206" s="878"/>
      <c r="D206" s="878"/>
      <c r="E206" s="201"/>
      <c r="F206" s="201"/>
      <c r="G206" s="201"/>
    </row>
    <row r="207" spans="2:7">
      <c r="B207" s="475"/>
      <c r="C207" s="878"/>
      <c r="D207" s="878"/>
      <c r="E207" s="201"/>
      <c r="F207" s="201"/>
      <c r="G207" s="201"/>
    </row>
    <row r="208" spans="2:7">
      <c r="B208" s="475"/>
      <c r="C208" s="878"/>
      <c r="D208" s="878"/>
      <c r="E208" s="201"/>
      <c r="F208" s="201"/>
      <c r="G208" s="201"/>
    </row>
    <row r="209" spans="2:7">
      <c r="B209" s="475"/>
      <c r="C209" s="201"/>
      <c r="D209" s="201"/>
      <c r="E209" s="201"/>
      <c r="F209" s="201"/>
      <c r="G209" s="201"/>
    </row>
    <row r="210" spans="2:7">
      <c r="B210" s="475"/>
      <c r="C210" s="201"/>
      <c r="D210" s="201"/>
      <c r="E210" s="201"/>
      <c r="F210" s="201"/>
      <c r="G210" s="201"/>
    </row>
    <row r="211" spans="2:7">
      <c r="B211" s="475"/>
      <c r="C211" s="201"/>
      <c r="D211" s="201"/>
      <c r="E211" s="201"/>
      <c r="F211" s="201"/>
      <c r="G211" s="201"/>
    </row>
    <row r="212" spans="2:7">
      <c r="B212" s="475"/>
      <c r="C212" s="201"/>
      <c r="D212" s="201"/>
      <c r="E212" s="201"/>
      <c r="F212" s="201"/>
      <c r="G212" s="201"/>
    </row>
    <row r="213" spans="2:7">
      <c r="B213" s="475"/>
      <c r="C213" s="201"/>
      <c r="D213" s="201"/>
      <c r="E213" s="201"/>
      <c r="F213" s="201"/>
      <c r="G213" s="201"/>
    </row>
    <row r="214" spans="2:7">
      <c r="B214" s="475"/>
      <c r="C214" s="201"/>
      <c r="D214" s="201"/>
      <c r="E214" s="201"/>
      <c r="F214" s="201"/>
      <c r="G214" s="201"/>
    </row>
    <row r="215" spans="2:7">
      <c r="B215" s="475"/>
      <c r="C215" s="201"/>
      <c r="D215" s="201"/>
      <c r="E215" s="201"/>
      <c r="F215" s="201"/>
      <c r="G215" s="201"/>
    </row>
    <row r="216" spans="2:7">
      <c r="B216" s="475"/>
      <c r="C216" s="201"/>
      <c r="D216" s="201"/>
      <c r="E216" s="201"/>
      <c r="F216" s="201"/>
      <c r="G216" s="201"/>
    </row>
    <row r="217" spans="2:7">
      <c r="B217" s="475"/>
      <c r="C217" s="201"/>
      <c r="D217" s="201"/>
      <c r="E217" s="201"/>
      <c r="F217" s="201"/>
      <c r="G217" s="201"/>
    </row>
    <row r="218" spans="2:7">
      <c r="B218" s="475"/>
      <c r="C218" s="201"/>
      <c r="D218" s="201"/>
      <c r="E218" s="201"/>
      <c r="F218" s="201"/>
      <c r="G218" s="201"/>
    </row>
    <row r="219" spans="2:7">
      <c r="B219" s="475"/>
      <c r="C219" s="201"/>
      <c r="D219" s="201"/>
      <c r="E219" s="201"/>
      <c r="F219" s="201"/>
      <c r="G219" s="201"/>
    </row>
    <row r="220" spans="2:7">
      <c r="B220" s="475"/>
      <c r="C220" s="201"/>
      <c r="D220" s="201"/>
      <c r="E220" s="201"/>
      <c r="F220" s="201"/>
      <c r="G220" s="201"/>
    </row>
    <row r="221" spans="2:7">
      <c r="B221" s="475"/>
      <c r="C221" s="201"/>
      <c r="D221" s="201"/>
      <c r="E221" s="201"/>
      <c r="F221" s="201"/>
      <c r="G221" s="201"/>
    </row>
    <row r="222" spans="2:7">
      <c r="B222" s="475"/>
      <c r="C222" s="201"/>
      <c r="D222" s="201"/>
      <c r="E222" s="201"/>
      <c r="F222" s="201"/>
      <c r="G222" s="201"/>
    </row>
    <row r="223" spans="2:7">
      <c r="B223" s="475"/>
      <c r="C223" s="201"/>
      <c r="D223" s="201"/>
      <c r="E223" s="201"/>
      <c r="F223" s="201"/>
      <c r="G223" s="201"/>
    </row>
    <row r="224" spans="2:7">
      <c r="B224" s="475"/>
      <c r="C224" s="201"/>
      <c r="D224" s="201"/>
      <c r="E224" s="201"/>
      <c r="F224" s="201"/>
      <c r="G224" s="201"/>
    </row>
    <row r="225" spans="2:7">
      <c r="B225" s="475"/>
      <c r="C225" s="201"/>
      <c r="D225" s="201"/>
      <c r="E225" s="201"/>
      <c r="F225" s="201"/>
      <c r="G225" s="201"/>
    </row>
    <row r="226" spans="2:7">
      <c r="B226" s="475"/>
      <c r="C226" s="201"/>
      <c r="D226" s="201"/>
      <c r="E226" s="201"/>
      <c r="F226" s="201"/>
      <c r="G226" s="201"/>
    </row>
    <row r="227" spans="2:7">
      <c r="B227" s="475"/>
      <c r="C227" s="201"/>
      <c r="D227" s="201"/>
      <c r="E227" s="201"/>
      <c r="F227" s="201"/>
      <c r="G227" s="201"/>
    </row>
    <row r="228" spans="2:7">
      <c r="B228" s="475"/>
      <c r="C228" s="201"/>
      <c r="D228" s="201"/>
      <c r="E228" s="201"/>
      <c r="F228" s="201"/>
      <c r="G228" s="201"/>
    </row>
    <row r="229" spans="2:7">
      <c r="B229" s="475"/>
      <c r="C229" s="201"/>
      <c r="D229" s="201"/>
      <c r="E229" s="201"/>
      <c r="F229" s="201"/>
      <c r="G229" s="201"/>
    </row>
    <row r="230" spans="2:7">
      <c r="B230" s="475"/>
      <c r="C230" s="201"/>
      <c r="D230" s="201"/>
      <c r="E230" s="201"/>
      <c r="F230" s="201"/>
      <c r="G230" s="201"/>
    </row>
    <row r="231" spans="2:7">
      <c r="B231" s="475"/>
      <c r="C231" s="201"/>
      <c r="D231" s="201"/>
      <c r="E231" s="201"/>
      <c r="F231" s="201"/>
      <c r="G231" s="201"/>
    </row>
    <row r="232" spans="2:7">
      <c r="B232" s="475"/>
      <c r="C232" s="201"/>
      <c r="D232" s="201"/>
      <c r="E232" s="201"/>
      <c r="F232" s="201"/>
      <c r="G232" s="201"/>
    </row>
    <row r="233" spans="2:7">
      <c r="B233" s="475"/>
      <c r="C233" s="201"/>
      <c r="D233" s="201"/>
      <c r="E233" s="201"/>
      <c r="F233" s="201"/>
      <c r="G233" s="201"/>
    </row>
    <row r="234" spans="2:7">
      <c r="B234" s="475"/>
      <c r="C234" s="201"/>
      <c r="D234" s="201"/>
      <c r="E234" s="201"/>
      <c r="F234" s="201"/>
      <c r="G234" s="201"/>
    </row>
    <row r="235" spans="2:7">
      <c r="B235" s="475"/>
      <c r="C235" s="201"/>
      <c r="D235" s="201"/>
      <c r="E235" s="201"/>
      <c r="F235" s="201"/>
      <c r="G235" s="201"/>
    </row>
    <row r="236" spans="2:7">
      <c r="B236" s="475"/>
      <c r="C236" s="201"/>
      <c r="D236" s="201"/>
      <c r="E236" s="201"/>
      <c r="F236" s="201"/>
      <c r="G236" s="201"/>
    </row>
    <row r="237" spans="2:7">
      <c r="B237" s="475"/>
      <c r="C237" s="201"/>
      <c r="D237" s="201"/>
      <c r="E237" s="201"/>
      <c r="F237" s="201"/>
      <c r="G237" s="201"/>
    </row>
    <row r="238" spans="2:7">
      <c r="B238" s="475"/>
      <c r="C238" s="201"/>
      <c r="D238" s="201"/>
      <c r="E238" s="201"/>
      <c r="F238" s="201"/>
      <c r="G238" s="201"/>
    </row>
    <row r="239" spans="2:7">
      <c r="B239" s="475"/>
      <c r="C239" s="201"/>
      <c r="D239" s="201"/>
      <c r="E239" s="201"/>
      <c r="F239" s="201"/>
      <c r="G239" s="201"/>
    </row>
    <row r="240" spans="2:7">
      <c r="B240" s="475"/>
      <c r="C240" s="201"/>
      <c r="D240" s="201"/>
      <c r="E240" s="201"/>
      <c r="F240" s="201"/>
      <c r="G240" s="201"/>
    </row>
    <row r="241" spans="2:7">
      <c r="B241" s="475"/>
      <c r="C241" s="201"/>
      <c r="D241" s="201"/>
      <c r="E241" s="201"/>
      <c r="F241" s="201"/>
      <c r="G241" s="201"/>
    </row>
    <row r="242" spans="2:7">
      <c r="B242" s="475"/>
      <c r="C242" s="201"/>
      <c r="D242" s="201"/>
      <c r="E242" s="201"/>
      <c r="F242" s="201"/>
      <c r="G242" s="201"/>
    </row>
    <row r="243" spans="2:7">
      <c r="B243" s="475"/>
      <c r="C243" s="201"/>
      <c r="D243" s="201"/>
      <c r="E243" s="201"/>
      <c r="F243" s="201"/>
      <c r="G243" s="201"/>
    </row>
    <row r="244" spans="2:7">
      <c r="B244" s="475"/>
      <c r="C244" s="201"/>
      <c r="D244" s="201"/>
      <c r="E244" s="201"/>
      <c r="F244" s="201"/>
      <c r="G244" s="201"/>
    </row>
    <row r="245" spans="2:7">
      <c r="B245" s="475"/>
      <c r="C245" s="201"/>
      <c r="D245" s="201"/>
      <c r="E245" s="201"/>
      <c r="F245" s="201"/>
      <c r="G245" s="201"/>
    </row>
    <row r="246" spans="2:7">
      <c r="B246" s="475"/>
      <c r="C246" s="201"/>
      <c r="D246" s="201"/>
      <c r="E246" s="201"/>
      <c r="F246" s="201"/>
      <c r="G246" s="201"/>
    </row>
    <row r="247" spans="2:7">
      <c r="B247" s="475"/>
      <c r="C247" s="201"/>
      <c r="D247" s="201"/>
      <c r="E247" s="201"/>
      <c r="F247" s="201"/>
      <c r="G247" s="201"/>
    </row>
    <row r="248" spans="2:7">
      <c r="B248" s="475"/>
      <c r="C248" s="201"/>
      <c r="D248" s="201"/>
      <c r="E248" s="201"/>
      <c r="F248" s="201"/>
      <c r="G248" s="201"/>
    </row>
    <row r="249" spans="2:7">
      <c r="B249" s="475"/>
      <c r="C249" s="201"/>
      <c r="D249" s="201"/>
      <c r="E249" s="201"/>
      <c r="F249" s="201"/>
      <c r="G249" s="201"/>
    </row>
    <row r="250" spans="2:7">
      <c r="B250" s="475"/>
      <c r="C250" s="201"/>
      <c r="D250" s="201"/>
      <c r="E250" s="201"/>
      <c r="F250" s="201"/>
      <c r="G250" s="201"/>
    </row>
    <row r="251" spans="2:7">
      <c r="B251" s="475"/>
      <c r="C251" s="201"/>
      <c r="D251" s="201"/>
      <c r="E251" s="201"/>
      <c r="F251" s="201"/>
      <c r="G251" s="201"/>
    </row>
    <row r="252" spans="2:7">
      <c r="B252" s="475"/>
      <c r="C252" s="201"/>
      <c r="D252" s="201"/>
      <c r="E252" s="201"/>
      <c r="F252" s="201"/>
      <c r="G252" s="201"/>
    </row>
    <row r="253" spans="2:7">
      <c r="B253" s="475"/>
      <c r="C253" s="201"/>
      <c r="D253" s="201"/>
      <c r="E253" s="201"/>
      <c r="F253" s="201"/>
      <c r="G253" s="201"/>
    </row>
    <row r="254" spans="2:7">
      <c r="B254" s="475"/>
      <c r="C254" s="201"/>
      <c r="D254" s="201"/>
      <c r="E254" s="201"/>
      <c r="F254" s="201"/>
      <c r="G254" s="201"/>
    </row>
    <row r="255" spans="2:7">
      <c r="B255" s="475"/>
      <c r="C255" s="201"/>
      <c r="D255" s="201"/>
      <c r="E255" s="201"/>
      <c r="F255" s="201"/>
      <c r="G255" s="201"/>
    </row>
    <row r="256" spans="2:7">
      <c r="B256" s="475"/>
      <c r="C256" s="201"/>
      <c r="D256" s="201"/>
      <c r="E256" s="201"/>
      <c r="F256" s="201"/>
      <c r="G256" s="201"/>
    </row>
    <row r="257" spans="2:7">
      <c r="B257" s="475"/>
      <c r="C257" s="201"/>
      <c r="D257" s="201"/>
      <c r="E257" s="201"/>
      <c r="F257" s="201"/>
      <c r="G257" s="201"/>
    </row>
    <row r="258" spans="2:7">
      <c r="B258" s="475"/>
      <c r="C258" s="201"/>
      <c r="D258" s="201"/>
      <c r="E258" s="201"/>
      <c r="F258" s="201"/>
      <c r="G258" s="201"/>
    </row>
    <row r="259" spans="2:7">
      <c r="B259" s="475"/>
      <c r="C259" s="201"/>
      <c r="D259" s="201"/>
      <c r="E259" s="201"/>
      <c r="F259" s="201"/>
      <c r="G259" s="201"/>
    </row>
    <row r="260" spans="2:7">
      <c r="B260" s="475"/>
      <c r="C260" s="201"/>
      <c r="D260" s="201"/>
      <c r="E260" s="201"/>
      <c r="F260" s="201"/>
      <c r="G260" s="201"/>
    </row>
    <row r="261" spans="2:7">
      <c r="B261" s="475"/>
      <c r="C261" s="201"/>
      <c r="D261" s="201"/>
      <c r="E261" s="201"/>
      <c r="F261" s="201"/>
      <c r="G261" s="201"/>
    </row>
    <row r="262" spans="2:7">
      <c r="B262" s="475"/>
      <c r="C262" s="201"/>
      <c r="D262" s="201"/>
      <c r="E262" s="201"/>
      <c r="F262" s="201"/>
      <c r="G262" s="201"/>
    </row>
    <row r="263" spans="2:7">
      <c r="B263" s="475"/>
      <c r="C263" s="201"/>
      <c r="D263" s="201"/>
      <c r="E263" s="201"/>
      <c r="F263" s="201"/>
      <c r="G263" s="201"/>
    </row>
    <row r="264" spans="2:7">
      <c r="B264" s="475"/>
      <c r="C264" s="201"/>
      <c r="D264" s="201"/>
      <c r="E264" s="201"/>
      <c r="F264" s="201"/>
      <c r="G264" s="201"/>
    </row>
    <row r="265" spans="2:7">
      <c r="B265" s="475"/>
      <c r="C265" s="201"/>
      <c r="D265" s="201"/>
      <c r="E265" s="201"/>
      <c r="F265" s="201"/>
      <c r="G265" s="201"/>
    </row>
    <row r="266" spans="2:7">
      <c r="B266" s="475"/>
      <c r="C266" s="201"/>
      <c r="D266" s="201"/>
      <c r="E266" s="201"/>
      <c r="F266" s="201"/>
      <c r="G266" s="201"/>
    </row>
    <row r="267" spans="2:7">
      <c r="B267" s="475"/>
      <c r="C267" s="201"/>
      <c r="D267" s="201"/>
      <c r="E267" s="201"/>
      <c r="F267" s="201"/>
      <c r="G267" s="201"/>
    </row>
    <row r="268" spans="2:7">
      <c r="B268" s="475"/>
      <c r="C268" s="201"/>
      <c r="D268" s="201"/>
      <c r="E268" s="201"/>
      <c r="F268" s="201"/>
      <c r="G268" s="201"/>
    </row>
    <row r="269" spans="2:7">
      <c r="B269" s="475"/>
      <c r="C269" s="201"/>
      <c r="D269" s="201"/>
      <c r="E269" s="201"/>
      <c r="F269" s="201"/>
      <c r="G269" s="201"/>
    </row>
    <row r="270" spans="2:7">
      <c r="B270" s="475"/>
      <c r="C270" s="201"/>
      <c r="D270" s="201"/>
      <c r="E270" s="201"/>
      <c r="F270" s="201"/>
      <c r="G270" s="201"/>
    </row>
    <row r="271" spans="2:7">
      <c r="B271" s="475"/>
      <c r="C271" s="201"/>
      <c r="D271" s="201"/>
      <c r="E271" s="201"/>
      <c r="F271" s="201"/>
      <c r="G271" s="201"/>
    </row>
    <row r="272" spans="2:7">
      <c r="B272" s="475"/>
      <c r="C272" s="201"/>
      <c r="D272" s="201"/>
      <c r="E272" s="201"/>
      <c r="F272" s="201"/>
      <c r="G272" s="201"/>
    </row>
    <row r="273" spans="2:7">
      <c r="B273" s="475"/>
      <c r="C273" s="201"/>
      <c r="D273" s="201"/>
      <c r="E273" s="201"/>
      <c r="F273" s="201"/>
      <c r="G273" s="201"/>
    </row>
    <row r="274" spans="2:7">
      <c r="B274" s="475"/>
      <c r="C274" s="201"/>
      <c r="D274" s="201"/>
      <c r="E274" s="201"/>
      <c r="F274" s="201"/>
      <c r="G274" s="201"/>
    </row>
    <row r="275" spans="2:7">
      <c r="B275" s="475"/>
      <c r="C275" s="201"/>
      <c r="D275" s="201"/>
      <c r="E275" s="201"/>
      <c r="F275" s="201"/>
      <c r="G275" s="201"/>
    </row>
    <row r="276" spans="2:7">
      <c r="B276" s="475"/>
      <c r="C276" s="201"/>
      <c r="D276" s="201"/>
      <c r="E276" s="201"/>
      <c r="F276" s="201"/>
      <c r="G276" s="201"/>
    </row>
    <row r="277" spans="2:7">
      <c r="B277" s="475"/>
      <c r="C277" s="201"/>
      <c r="D277" s="201"/>
      <c r="E277" s="201"/>
      <c r="F277" s="201"/>
      <c r="G277" s="201"/>
    </row>
    <row r="278" spans="2:7">
      <c r="B278" s="475"/>
      <c r="C278" s="201"/>
      <c r="D278" s="201"/>
      <c r="E278" s="201"/>
      <c r="F278" s="201"/>
      <c r="G278" s="201"/>
    </row>
    <row r="279" spans="2:7">
      <c r="B279" s="475"/>
      <c r="C279" s="201"/>
      <c r="D279" s="201"/>
      <c r="E279" s="201"/>
      <c r="F279" s="201"/>
      <c r="G279" s="201"/>
    </row>
    <row r="280" spans="2:7">
      <c r="B280" s="475"/>
      <c r="C280" s="201"/>
      <c r="D280" s="201"/>
      <c r="E280" s="201"/>
      <c r="F280" s="201"/>
      <c r="G280" s="201"/>
    </row>
    <row r="281" spans="2:7">
      <c r="B281" s="475"/>
      <c r="C281" s="201"/>
      <c r="D281" s="201"/>
      <c r="E281" s="201"/>
      <c r="F281" s="201"/>
      <c r="G281" s="201"/>
    </row>
    <row r="282" spans="2:7">
      <c r="B282" s="475"/>
      <c r="C282" s="201"/>
      <c r="D282" s="201"/>
      <c r="E282" s="201"/>
      <c r="F282" s="201"/>
      <c r="G282" s="201"/>
    </row>
    <row r="283" spans="2:7">
      <c r="B283" s="475"/>
      <c r="C283" s="201"/>
      <c r="D283" s="201"/>
      <c r="E283" s="201"/>
      <c r="F283" s="201"/>
      <c r="G283" s="201"/>
    </row>
    <row r="284" spans="2:7">
      <c r="B284" s="475"/>
      <c r="C284" s="201"/>
      <c r="D284" s="201"/>
      <c r="E284" s="201"/>
      <c r="F284" s="201"/>
      <c r="G284" s="201"/>
    </row>
    <row r="285" spans="2:7">
      <c r="B285" s="475"/>
      <c r="C285" s="201"/>
      <c r="D285" s="201"/>
      <c r="E285" s="201"/>
      <c r="F285" s="201"/>
      <c r="G285" s="201"/>
    </row>
    <row r="286" spans="2:7">
      <c r="B286" s="475"/>
      <c r="C286" s="201"/>
      <c r="D286" s="201"/>
      <c r="E286" s="201"/>
      <c r="F286" s="201"/>
      <c r="G286" s="201"/>
    </row>
    <row r="287" spans="2:7">
      <c r="B287" s="475"/>
      <c r="C287" s="201"/>
      <c r="D287" s="201"/>
      <c r="E287" s="201"/>
      <c r="F287" s="201"/>
      <c r="G287" s="201"/>
    </row>
    <row r="288" spans="2:7">
      <c r="B288" s="475"/>
      <c r="C288" s="201"/>
      <c r="D288" s="201"/>
      <c r="E288" s="201"/>
      <c r="F288" s="201"/>
      <c r="G288" s="201"/>
    </row>
    <row r="289" spans="2:7">
      <c r="B289" s="475"/>
      <c r="C289" s="201"/>
      <c r="D289" s="201"/>
      <c r="E289" s="201"/>
      <c r="F289" s="201"/>
      <c r="G289" s="201"/>
    </row>
    <row r="290" spans="2:7">
      <c r="B290" s="475"/>
      <c r="C290" s="201"/>
      <c r="D290" s="201"/>
      <c r="E290" s="201"/>
      <c r="F290" s="201"/>
      <c r="G290" s="201"/>
    </row>
    <row r="291" spans="2:7">
      <c r="B291" s="475"/>
      <c r="C291" s="201"/>
      <c r="D291" s="201"/>
      <c r="E291" s="201"/>
      <c r="F291" s="201"/>
      <c r="G291" s="201"/>
    </row>
    <row r="292" spans="2:7">
      <c r="B292" s="475"/>
      <c r="C292" s="201"/>
      <c r="D292" s="201"/>
      <c r="E292" s="201"/>
      <c r="F292" s="201"/>
      <c r="G292" s="201"/>
    </row>
    <row r="293" spans="2:7">
      <c r="B293" s="475"/>
      <c r="C293" s="201"/>
      <c r="D293" s="201"/>
      <c r="E293" s="201"/>
      <c r="F293" s="201"/>
      <c r="G293" s="201"/>
    </row>
    <row r="294" spans="2:7">
      <c r="B294" s="475"/>
      <c r="C294" s="201"/>
      <c r="D294" s="201"/>
      <c r="E294" s="201"/>
      <c r="F294" s="201"/>
      <c r="G294" s="201"/>
    </row>
    <row r="295" spans="2:7">
      <c r="B295" s="475"/>
      <c r="C295" s="201"/>
      <c r="D295" s="201"/>
      <c r="E295" s="201"/>
      <c r="F295" s="201"/>
      <c r="G295" s="201"/>
    </row>
    <row r="296" spans="2:7">
      <c r="B296" s="475"/>
      <c r="C296" s="201"/>
      <c r="D296" s="201"/>
      <c r="E296" s="201"/>
      <c r="F296" s="201"/>
      <c r="G296" s="201"/>
    </row>
    <row r="297" spans="2:7">
      <c r="B297" s="475"/>
      <c r="C297" s="201"/>
      <c r="D297" s="201"/>
      <c r="E297" s="201"/>
      <c r="F297" s="201"/>
      <c r="G297" s="201"/>
    </row>
    <row r="298" spans="2:7">
      <c r="B298" s="475"/>
      <c r="C298" s="201"/>
      <c r="D298" s="201"/>
      <c r="E298" s="201"/>
      <c r="F298" s="201"/>
      <c r="G298" s="201"/>
    </row>
    <row r="299" spans="2:7">
      <c r="B299" s="475"/>
      <c r="C299" s="201"/>
      <c r="D299" s="201"/>
      <c r="E299" s="201"/>
      <c r="F299" s="201"/>
      <c r="G299" s="201"/>
    </row>
    <row r="300" spans="2:7">
      <c r="B300" s="475"/>
      <c r="C300" s="201"/>
      <c r="D300" s="201"/>
      <c r="E300" s="201"/>
      <c r="F300" s="201"/>
      <c r="G300" s="201"/>
    </row>
    <row r="301" spans="2:7">
      <c r="B301" s="475"/>
      <c r="C301" s="201"/>
      <c r="D301" s="201"/>
      <c r="E301" s="201"/>
      <c r="F301" s="201"/>
      <c r="G301" s="201"/>
    </row>
    <row r="302" spans="2:7">
      <c r="B302" s="475"/>
      <c r="C302" s="201"/>
      <c r="D302" s="201"/>
      <c r="E302" s="201"/>
      <c r="F302" s="201"/>
      <c r="G302" s="201"/>
    </row>
    <row r="303" spans="2:7">
      <c r="B303" s="475"/>
      <c r="C303" s="201"/>
      <c r="D303" s="201"/>
      <c r="E303" s="201"/>
      <c r="F303" s="201"/>
      <c r="G303" s="201"/>
    </row>
    <row r="304" spans="2:7">
      <c r="B304" s="475"/>
      <c r="C304" s="201"/>
      <c r="D304" s="201"/>
      <c r="E304" s="201"/>
      <c r="F304" s="201"/>
      <c r="G304" s="201"/>
    </row>
    <row r="305" spans="2:7">
      <c r="B305" s="475"/>
      <c r="C305" s="201"/>
      <c r="D305" s="201"/>
      <c r="E305" s="201"/>
      <c r="F305" s="201"/>
      <c r="G305" s="201"/>
    </row>
    <row r="306" spans="2:7">
      <c r="B306" s="475"/>
      <c r="C306" s="201"/>
      <c r="D306" s="201"/>
      <c r="E306" s="201"/>
      <c r="F306" s="201"/>
      <c r="G306" s="201"/>
    </row>
    <row r="307" spans="2:7">
      <c r="B307" s="475"/>
      <c r="C307" s="201"/>
      <c r="D307" s="201"/>
      <c r="E307" s="201"/>
      <c r="F307" s="201"/>
      <c r="G307" s="201"/>
    </row>
    <row r="308" spans="2:7">
      <c r="B308" s="475"/>
      <c r="C308" s="201"/>
      <c r="D308" s="201"/>
      <c r="E308" s="201"/>
      <c r="F308" s="201"/>
      <c r="G308" s="201"/>
    </row>
    <row r="309" spans="2:7">
      <c r="B309" s="475"/>
      <c r="C309" s="201"/>
      <c r="D309" s="201"/>
      <c r="E309" s="201"/>
      <c r="F309" s="201"/>
      <c r="G309" s="201"/>
    </row>
    <row r="310" spans="2:7">
      <c r="B310" s="475"/>
      <c r="C310" s="201"/>
      <c r="D310" s="201"/>
      <c r="E310" s="201"/>
      <c r="F310" s="201"/>
      <c r="G310" s="201"/>
    </row>
    <row r="311" spans="2:7">
      <c r="B311" s="475"/>
      <c r="C311" s="201"/>
      <c r="D311" s="201"/>
      <c r="E311" s="201"/>
      <c r="F311" s="201"/>
      <c r="G311" s="201"/>
    </row>
    <row r="312" spans="2:7">
      <c r="B312" s="475"/>
      <c r="C312" s="201"/>
      <c r="D312" s="201"/>
      <c r="E312" s="201"/>
      <c r="F312" s="201"/>
      <c r="G312" s="201"/>
    </row>
    <row r="313" spans="2:7">
      <c r="B313" s="475"/>
      <c r="C313" s="201"/>
      <c r="D313" s="201"/>
      <c r="E313" s="201"/>
      <c r="F313" s="201"/>
      <c r="G313" s="201"/>
    </row>
    <row r="314" spans="2:7">
      <c r="B314" s="475"/>
      <c r="C314" s="201"/>
      <c r="D314" s="201"/>
      <c r="E314" s="201"/>
      <c r="F314" s="201"/>
      <c r="G314" s="201"/>
    </row>
    <row r="315" spans="2:7">
      <c r="B315" s="475"/>
      <c r="C315" s="201"/>
      <c r="D315" s="201"/>
      <c r="E315" s="201"/>
      <c r="F315" s="201"/>
      <c r="G315" s="201"/>
    </row>
    <row r="316" spans="2:7">
      <c r="B316" s="475"/>
      <c r="C316" s="201"/>
      <c r="D316" s="201"/>
      <c r="E316" s="201"/>
      <c r="F316" s="201"/>
      <c r="G316" s="201"/>
    </row>
    <row r="317" spans="2:7">
      <c r="B317" s="475"/>
      <c r="C317" s="201"/>
      <c r="D317" s="201"/>
      <c r="E317" s="201"/>
      <c r="F317" s="201"/>
      <c r="G317" s="201"/>
    </row>
    <row r="318" spans="2:7">
      <c r="B318" s="475"/>
      <c r="C318" s="201"/>
      <c r="D318" s="201"/>
      <c r="E318" s="201"/>
      <c r="F318" s="201"/>
      <c r="G318" s="201"/>
    </row>
    <row r="319" spans="2:7">
      <c r="B319" s="475"/>
      <c r="C319" s="201"/>
      <c r="D319" s="201"/>
      <c r="E319" s="201"/>
      <c r="F319" s="201"/>
      <c r="G319" s="201"/>
    </row>
    <row r="320" spans="2:7">
      <c r="B320" s="475"/>
      <c r="C320" s="201"/>
      <c r="D320" s="201"/>
      <c r="E320" s="201"/>
      <c r="F320" s="201"/>
      <c r="G320" s="201"/>
    </row>
    <row r="321" spans="2:7">
      <c r="B321" s="475"/>
      <c r="C321" s="201"/>
      <c r="D321" s="201"/>
      <c r="E321" s="201"/>
      <c r="F321" s="201"/>
      <c r="G321" s="201"/>
    </row>
    <row r="322" spans="2:7">
      <c r="B322" s="475"/>
      <c r="C322" s="201"/>
      <c r="D322" s="201"/>
      <c r="E322" s="201"/>
      <c r="F322" s="201"/>
      <c r="G322" s="201"/>
    </row>
    <row r="323" spans="2:7">
      <c r="B323" s="475"/>
      <c r="C323" s="201"/>
      <c r="D323" s="201"/>
      <c r="E323" s="201"/>
      <c r="F323" s="201"/>
      <c r="G323" s="201"/>
    </row>
    <row r="324" spans="2:7">
      <c r="B324" s="475"/>
      <c r="C324" s="201"/>
      <c r="D324" s="201"/>
      <c r="E324" s="201"/>
      <c r="F324" s="201"/>
      <c r="G324" s="201"/>
    </row>
    <row r="325" spans="2:7">
      <c r="B325" s="475"/>
      <c r="C325" s="201"/>
      <c r="D325" s="201"/>
      <c r="E325" s="201"/>
      <c r="F325" s="201"/>
      <c r="G325" s="201"/>
    </row>
    <row r="326" spans="2:7">
      <c r="B326" s="475"/>
      <c r="C326" s="201"/>
      <c r="D326" s="201"/>
      <c r="E326" s="201"/>
      <c r="F326" s="201"/>
      <c r="G326" s="201"/>
    </row>
    <row r="327" spans="2:7">
      <c r="B327" s="475"/>
      <c r="C327" s="201"/>
      <c r="D327" s="201"/>
      <c r="E327" s="201"/>
      <c r="F327" s="201"/>
      <c r="G327" s="201"/>
    </row>
    <row r="328" spans="2:7">
      <c r="B328" s="475"/>
      <c r="C328" s="201"/>
      <c r="D328" s="201"/>
      <c r="E328" s="201"/>
      <c r="F328" s="201"/>
      <c r="G328" s="201"/>
    </row>
    <row r="329" spans="2:7">
      <c r="B329" s="475"/>
      <c r="C329" s="201"/>
      <c r="D329" s="201"/>
      <c r="E329" s="201"/>
      <c r="F329" s="201"/>
      <c r="G329" s="201"/>
    </row>
    <row r="330" spans="2:7">
      <c r="B330" s="475"/>
      <c r="C330" s="201"/>
      <c r="D330" s="201"/>
      <c r="E330" s="201"/>
      <c r="F330" s="201"/>
      <c r="G330" s="201"/>
    </row>
    <row r="331" spans="2:7">
      <c r="B331" s="475"/>
      <c r="C331" s="201"/>
      <c r="D331" s="201"/>
      <c r="E331" s="201"/>
      <c r="F331" s="201"/>
      <c r="G331" s="201"/>
    </row>
    <row r="332" spans="2:7">
      <c r="B332" s="475"/>
      <c r="C332" s="201"/>
      <c r="D332" s="201"/>
      <c r="E332" s="201"/>
      <c r="F332" s="201"/>
      <c r="G332" s="201"/>
    </row>
    <row r="333" spans="2:7">
      <c r="B333" s="475"/>
      <c r="C333" s="201"/>
      <c r="D333" s="201"/>
      <c r="E333" s="201"/>
      <c r="F333" s="201"/>
      <c r="G333" s="201"/>
    </row>
    <row r="334" spans="2:7">
      <c r="B334" s="475"/>
      <c r="C334" s="201"/>
      <c r="D334" s="201"/>
      <c r="E334" s="201"/>
      <c r="F334" s="201"/>
      <c r="G334" s="201"/>
    </row>
    <row r="335" spans="2:7">
      <c r="B335" s="351"/>
      <c r="C335" s="201"/>
      <c r="D335" s="201"/>
      <c r="E335" s="201"/>
      <c r="F335" s="201"/>
      <c r="G335" s="201"/>
    </row>
    <row r="336" spans="2:7">
      <c r="B336" s="351"/>
      <c r="C336" s="201"/>
      <c r="D336" s="201"/>
      <c r="E336" s="201"/>
      <c r="F336" s="201"/>
      <c r="G336" s="201"/>
    </row>
    <row r="337" spans="2:7">
      <c r="B337" s="351"/>
      <c r="C337" s="201"/>
      <c r="D337" s="201"/>
      <c r="E337" s="201"/>
      <c r="F337" s="201"/>
      <c r="G337" s="201"/>
    </row>
    <row r="338" spans="2:7">
      <c r="B338" s="351"/>
      <c r="C338" s="201"/>
      <c r="D338" s="201"/>
      <c r="E338" s="201"/>
      <c r="F338" s="201"/>
      <c r="G338" s="201"/>
    </row>
    <row r="339" spans="2:7">
      <c r="B339" s="351"/>
      <c r="C339" s="201"/>
      <c r="D339" s="201"/>
      <c r="E339" s="201"/>
      <c r="F339" s="201"/>
      <c r="G339" s="201"/>
    </row>
    <row r="340" spans="2:7">
      <c r="B340" s="351"/>
      <c r="C340" s="201"/>
      <c r="D340" s="201"/>
      <c r="E340" s="201"/>
      <c r="F340" s="201"/>
      <c r="G340" s="201"/>
    </row>
    <row r="341" spans="2:7">
      <c r="B341" s="351"/>
      <c r="C341" s="201"/>
      <c r="D341" s="201"/>
      <c r="E341" s="201"/>
      <c r="F341" s="201"/>
      <c r="G341" s="201"/>
    </row>
    <row r="342" spans="2:7">
      <c r="B342" s="351"/>
      <c r="C342" s="201"/>
      <c r="D342" s="201"/>
      <c r="E342" s="201"/>
      <c r="F342" s="201"/>
      <c r="G342" s="201"/>
    </row>
    <row r="343" spans="2:7">
      <c r="B343" s="351"/>
      <c r="C343" s="232"/>
      <c r="D343" s="232"/>
      <c r="E343" s="232"/>
      <c r="F343" s="232"/>
      <c r="G343" s="228"/>
    </row>
    <row r="344" spans="2:7">
      <c r="B344" s="351"/>
      <c r="C344" s="232"/>
      <c r="D344" s="232"/>
      <c r="E344" s="232"/>
      <c r="F344" s="232"/>
      <c r="G344" s="228"/>
    </row>
    <row r="345" spans="2:7">
      <c r="B345" s="351"/>
      <c r="C345" s="232"/>
      <c r="D345" s="232"/>
      <c r="E345" s="232"/>
      <c r="F345" s="232"/>
      <c r="G345" s="228"/>
    </row>
    <row r="346" spans="2:7">
      <c r="B346" s="351"/>
      <c r="C346" s="232"/>
      <c r="D346" s="232"/>
      <c r="E346" s="232"/>
      <c r="F346" s="232"/>
      <c r="G346" s="228"/>
    </row>
    <row r="347" spans="2:7">
      <c r="B347" s="351"/>
      <c r="C347" s="232"/>
      <c r="D347" s="232"/>
      <c r="E347" s="232"/>
      <c r="F347" s="232"/>
      <c r="G347" s="228"/>
    </row>
    <row r="348" spans="2:7">
      <c r="B348" s="351"/>
      <c r="C348" s="232"/>
      <c r="D348" s="232"/>
      <c r="E348" s="232"/>
      <c r="F348" s="232"/>
      <c r="G348" s="228"/>
    </row>
    <row r="349" spans="2:7">
      <c r="B349" s="351"/>
      <c r="C349" s="232"/>
      <c r="D349" s="232"/>
      <c r="E349" s="232"/>
      <c r="F349" s="232"/>
      <c r="G349" s="228"/>
    </row>
    <row r="350" spans="2:7">
      <c r="B350" s="351"/>
      <c r="C350" s="232"/>
      <c r="D350" s="232"/>
      <c r="E350" s="232"/>
      <c r="F350" s="232"/>
      <c r="G350" s="228"/>
    </row>
    <row r="351" spans="2:7">
      <c r="B351" s="351"/>
      <c r="C351" s="232"/>
      <c r="D351" s="232"/>
      <c r="E351" s="232"/>
      <c r="F351" s="232"/>
      <c r="G351" s="228"/>
    </row>
    <row r="352" spans="2:7">
      <c r="B352" s="351"/>
      <c r="C352" s="232"/>
      <c r="D352" s="232"/>
      <c r="E352" s="232"/>
      <c r="F352" s="232"/>
      <c r="G352" s="228"/>
    </row>
    <row r="353" spans="2:7">
      <c r="B353" s="351"/>
      <c r="C353" s="232"/>
      <c r="D353" s="232"/>
      <c r="E353" s="232"/>
      <c r="F353" s="232"/>
      <c r="G353" s="228"/>
    </row>
    <row r="354" spans="2:7">
      <c r="B354" s="351"/>
      <c r="C354" s="232"/>
      <c r="D354" s="232"/>
      <c r="E354" s="232"/>
      <c r="F354" s="232"/>
      <c r="G354" s="228"/>
    </row>
    <row r="355" spans="2:7">
      <c r="B355" s="351"/>
      <c r="C355" s="232"/>
      <c r="D355" s="232"/>
      <c r="E355" s="232"/>
      <c r="F355" s="232"/>
      <c r="G355" s="228"/>
    </row>
    <row r="356" spans="2:7">
      <c r="B356" s="351"/>
      <c r="C356" s="232"/>
      <c r="D356" s="232"/>
      <c r="E356" s="232"/>
      <c r="F356" s="232"/>
      <c r="G356" s="228"/>
    </row>
    <row r="357" spans="2:7">
      <c r="B357" s="351"/>
      <c r="C357" s="232"/>
      <c r="D357" s="232"/>
      <c r="E357" s="232"/>
      <c r="F357" s="232"/>
      <c r="G357" s="228"/>
    </row>
    <row r="358" spans="2:7">
      <c r="B358" s="351"/>
      <c r="C358" s="232"/>
      <c r="D358" s="232"/>
      <c r="E358" s="232"/>
      <c r="F358" s="232"/>
      <c r="G358" s="228"/>
    </row>
    <row r="359" spans="2:7">
      <c r="B359" s="351"/>
      <c r="C359" s="232"/>
      <c r="D359" s="232"/>
      <c r="E359" s="232"/>
      <c r="F359" s="232"/>
      <c r="G359" s="228"/>
    </row>
    <row r="360" spans="2:7">
      <c r="B360" s="351"/>
      <c r="C360" s="232"/>
      <c r="D360" s="232"/>
      <c r="E360" s="232"/>
      <c r="F360" s="232"/>
      <c r="G360" s="228"/>
    </row>
    <row r="361" spans="2:7">
      <c r="B361" s="351"/>
      <c r="C361" s="232"/>
      <c r="D361" s="232"/>
      <c r="E361" s="232"/>
      <c r="F361" s="232"/>
      <c r="G361" s="228"/>
    </row>
    <row r="362" spans="2:7">
      <c r="B362" s="351"/>
      <c r="C362" s="232"/>
      <c r="D362" s="232"/>
      <c r="E362" s="232"/>
      <c r="F362" s="232"/>
      <c r="G362" s="228"/>
    </row>
    <row r="363" spans="2:7">
      <c r="B363" s="351"/>
      <c r="C363" s="232"/>
      <c r="D363" s="232"/>
      <c r="E363" s="232"/>
      <c r="F363" s="232"/>
      <c r="G363" s="228"/>
    </row>
    <row r="364" spans="2:7">
      <c r="B364" s="351"/>
      <c r="C364" s="232"/>
      <c r="D364" s="232"/>
      <c r="E364" s="232"/>
      <c r="F364" s="232"/>
      <c r="G364" s="228"/>
    </row>
    <row r="365" spans="2:7">
      <c r="B365" s="351"/>
      <c r="C365" s="232"/>
      <c r="D365" s="232"/>
      <c r="E365" s="232"/>
      <c r="F365" s="232"/>
      <c r="G365" s="228"/>
    </row>
    <row r="366" spans="2:7">
      <c r="B366" s="351"/>
      <c r="C366" s="232"/>
      <c r="D366" s="232"/>
      <c r="E366" s="232"/>
      <c r="F366" s="232"/>
      <c r="G366" s="228"/>
    </row>
    <row r="367" spans="2:7">
      <c r="B367" s="351"/>
      <c r="C367" s="232"/>
      <c r="D367" s="232"/>
      <c r="E367" s="232"/>
      <c r="F367" s="232"/>
      <c r="G367" s="228"/>
    </row>
    <row r="368" spans="2:7">
      <c r="B368" s="351"/>
      <c r="C368" s="232"/>
      <c r="D368" s="232"/>
      <c r="E368" s="232"/>
      <c r="F368" s="232"/>
      <c r="G368" s="228"/>
    </row>
    <row r="369" spans="2:7">
      <c r="B369" s="351"/>
      <c r="C369" s="232"/>
      <c r="D369" s="232"/>
      <c r="E369" s="232"/>
      <c r="F369" s="232"/>
      <c r="G369" s="228"/>
    </row>
    <row r="370" spans="2:7">
      <c r="B370" s="351"/>
      <c r="C370" s="232"/>
      <c r="D370" s="232"/>
      <c r="E370" s="232"/>
      <c r="F370" s="232"/>
      <c r="G370" s="228"/>
    </row>
    <row r="371" spans="2:7">
      <c r="B371" s="351"/>
      <c r="C371" s="232"/>
      <c r="D371" s="232"/>
      <c r="E371" s="232"/>
      <c r="F371" s="232"/>
      <c r="G371" s="228"/>
    </row>
    <row r="372" spans="2:7">
      <c r="B372" s="351"/>
      <c r="C372" s="232"/>
      <c r="D372" s="232"/>
      <c r="E372" s="232"/>
      <c r="F372" s="232"/>
      <c r="G372" s="228"/>
    </row>
    <row r="373" spans="2:7">
      <c r="B373" s="351"/>
      <c r="C373" s="232"/>
      <c r="D373" s="232"/>
      <c r="E373" s="232"/>
      <c r="F373" s="232"/>
      <c r="G373" s="228"/>
    </row>
    <row r="374" spans="2:7">
      <c r="B374" s="351"/>
      <c r="C374" s="232"/>
      <c r="D374" s="232"/>
      <c r="E374" s="232"/>
      <c r="F374" s="232"/>
      <c r="G374" s="228"/>
    </row>
    <row r="375" spans="2:7">
      <c r="B375" s="351"/>
      <c r="C375" s="232"/>
      <c r="D375" s="232"/>
      <c r="E375" s="232"/>
      <c r="F375" s="232"/>
      <c r="G375" s="228"/>
    </row>
    <row r="376" spans="2:7">
      <c r="B376" s="351"/>
      <c r="C376" s="232"/>
      <c r="D376" s="232"/>
      <c r="E376" s="232"/>
      <c r="F376" s="232"/>
      <c r="G376" s="228"/>
    </row>
    <row r="377" spans="2:7">
      <c r="B377" s="351"/>
      <c r="C377" s="232"/>
      <c r="D377" s="232"/>
      <c r="E377" s="232"/>
      <c r="F377" s="232"/>
      <c r="G377" s="228"/>
    </row>
    <row r="378" spans="2:7">
      <c r="B378" s="351"/>
      <c r="C378" s="232"/>
      <c r="D378" s="232"/>
      <c r="E378" s="232"/>
      <c r="F378" s="232"/>
      <c r="G378" s="228"/>
    </row>
    <row r="379" spans="2:7">
      <c r="B379" s="351"/>
      <c r="C379" s="232"/>
      <c r="D379" s="232"/>
      <c r="E379" s="232"/>
      <c r="F379" s="232"/>
      <c r="G379" s="228"/>
    </row>
    <row r="380" spans="2:7">
      <c r="B380" s="351"/>
      <c r="C380" s="232"/>
      <c r="D380" s="232"/>
      <c r="E380" s="232"/>
      <c r="F380" s="232"/>
      <c r="G380" s="228"/>
    </row>
    <row r="381" spans="2:7">
      <c r="B381" s="351"/>
      <c r="C381" s="232"/>
      <c r="D381" s="232"/>
      <c r="E381" s="232"/>
      <c r="F381" s="232"/>
      <c r="G381" s="228"/>
    </row>
    <row r="382" spans="2:7">
      <c r="B382" s="351"/>
      <c r="C382" s="232"/>
      <c r="D382" s="232"/>
      <c r="E382" s="232"/>
      <c r="F382" s="232"/>
      <c r="G382" s="228"/>
    </row>
    <row r="383" spans="2:7">
      <c r="B383" s="351"/>
      <c r="C383" s="232"/>
      <c r="D383" s="232"/>
      <c r="E383" s="232"/>
      <c r="F383" s="232"/>
      <c r="G383" s="228"/>
    </row>
    <row r="384" spans="2:7">
      <c r="B384" s="351"/>
      <c r="C384" s="232"/>
      <c r="D384" s="232"/>
      <c r="E384" s="232"/>
      <c r="F384" s="232"/>
      <c r="G384" s="228"/>
    </row>
    <row r="385" spans="2:7">
      <c r="B385" s="351"/>
      <c r="C385" s="232"/>
      <c r="D385" s="232"/>
      <c r="E385" s="232"/>
      <c r="F385" s="232"/>
      <c r="G385" s="228"/>
    </row>
    <row r="386" spans="2:7">
      <c r="B386" s="351"/>
      <c r="C386" s="232"/>
      <c r="D386" s="232"/>
      <c r="E386" s="232"/>
      <c r="F386" s="232"/>
      <c r="G386" s="228"/>
    </row>
    <row r="387" spans="2:7">
      <c r="B387" s="351"/>
      <c r="C387" s="232"/>
      <c r="D387" s="232"/>
      <c r="E387" s="232"/>
      <c r="F387" s="232"/>
      <c r="G387" s="228"/>
    </row>
    <row r="388" spans="2:7">
      <c r="B388" s="351"/>
      <c r="C388" s="232"/>
      <c r="D388" s="232"/>
      <c r="E388" s="232"/>
      <c r="F388" s="232"/>
      <c r="G388" s="228"/>
    </row>
    <row r="389" spans="2:7">
      <c r="B389" s="351"/>
      <c r="C389" s="232"/>
      <c r="D389" s="232"/>
      <c r="E389" s="232"/>
      <c r="F389" s="232"/>
      <c r="G389" s="228"/>
    </row>
    <row r="390" spans="2:7">
      <c r="B390" s="351"/>
      <c r="C390" s="232"/>
      <c r="D390" s="232"/>
      <c r="E390" s="232"/>
      <c r="F390" s="232"/>
      <c r="G390" s="228"/>
    </row>
    <row r="391" spans="2:7">
      <c r="B391" s="351"/>
      <c r="C391" s="232"/>
      <c r="D391" s="232"/>
      <c r="E391" s="232"/>
      <c r="F391" s="232"/>
      <c r="G391" s="228"/>
    </row>
    <row r="392" spans="2:7">
      <c r="B392" s="351"/>
      <c r="C392" s="232"/>
      <c r="D392" s="232"/>
      <c r="E392" s="232"/>
      <c r="F392" s="232"/>
      <c r="G392" s="228"/>
    </row>
    <row r="393" spans="2:7">
      <c r="B393" s="351"/>
      <c r="C393" s="232"/>
      <c r="D393" s="232"/>
      <c r="E393" s="232"/>
      <c r="F393" s="232"/>
      <c r="G393" s="228"/>
    </row>
    <row r="394" spans="2:7">
      <c r="B394" s="351"/>
      <c r="C394" s="232"/>
      <c r="D394" s="232"/>
      <c r="E394" s="232"/>
      <c r="F394" s="232"/>
      <c r="G394" s="228"/>
    </row>
    <row r="395" spans="2:7">
      <c r="B395" s="351"/>
      <c r="C395" s="232"/>
      <c r="D395" s="232"/>
      <c r="E395" s="232"/>
      <c r="F395" s="232"/>
      <c r="G395" s="228"/>
    </row>
    <row r="396" spans="2:7">
      <c r="B396" s="351"/>
      <c r="C396" s="232"/>
      <c r="D396" s="232"/>
      <c r="E396" s="232"/>
      <c r="F396" s="232"/>
      <c r="G396" s="228"/>
    </row>
    <row r="397" spans="2:7">
      <c r="B397" s="351"/>
      <c r="C397" s="232"/>
      <c r="D397" s="232"/>
      <c r="E397" s="232"/>
      <c r="F397" s="232"/>
      <c r="G397" s="228"/>
    </row>
    <row r="398" spans="2:7">
      <c r="B398" s="351"/>
      <c r="C398" s="232"/>
      <c r="D398" s="232"/>
      <c r="E398" s="232"/>
      <c r="F398" s="232"/>
      <c r="G398" s="228"/>
    </row>
    <row r="399" spans="2:7">
      <c r="B399" s="351"/>
      <c r="C399" s="232"/>
      <c r="D399" s="232"/>
      <c r="E399" s="232"/>
      <c r="F399" s="232"/>
      <c r="G399" s="228"/>
    </row>
    <row r="400" spans="2:7">
      <c r="B400" s="351"/>
      <c r="C400" s="232"/>
      <c r="D400" s="232"/>
      <c r="E400" s="232"/>
      <c r="F400" s="232"/>
      <c r="G400" s="228"/>
    </row>
    <row r="401" spans="2:7">
      <c r="B401" s="351"/>
      <c r="C401" s="232"/>
      <c r="D401" s="232"/>
      <c r="E401" s="232"/>
      <c r="F401" s="232"/>
      <c r="G401" s="228"/>
    </row>
    <row r="402" spans="2:7">
      <c r="B402" s="351"/>
      <c r="C402" s="232"/>
      <c r="D402" s="232"/>
      <c r="E402" s="232"/>
      <c r="F402" s="232"/>
      <c r="G402" s="228"/>
    </row>
    <row r="403" spans="2:7">
      <c r="B403" s="351"/>
      <c r="C403" s="232"/>
      <c r="D403" s="232"/>
      <c r="E403" s="232"/>
      <c r="F403" s="232"/>
      <c r="G403" s="228"/>
    </row>
    <row r="404" spans="2:7">
      <c r="B404" s="351"/>
      <c r="C404" s="232"/>
      <c r="D404" s="232"/>
      <c r="E404" s="232"/>
      <c r="F404" s="232"/>
      <c r="G404" s="228"/>
    </row>
    <row r="405" spans="2:7">
      <c r="B405" s="351"/>
      <c r="C405" s="232"/>
      <c r="D405" s="232"/>
      <c r="E405" s="232"/>
      <c r="F405" s="232"/>
      <c r="G405" s="228"/>
    </row>
    <row r="406" spans="2:7">
      <c r="B406" s="351"/>
      <c r="C406" s="232"/>
      <c r="D406" s="232"/>
      <c r="E406" s="232"/>
      <c r="F406" s="232"/>
      <c r="G406" s="228"/>
    </row>
    <row r="407" spans="2:7">
      <c r="B407" s="351"/>
      <c r="C407" s="232"/>
      <c r="D407" s="232"/>
      <c r="E407" s="232"/>
      <c r="F407" s="232"/>
      <c r="G407" s="228"/>
    </row>
    <row r="408" spans="2:7">
      <c r="B408" s="351"/>
      <c r="C408" s="232"/>
      <c r="D408" s="232"/>
      <c r="E408" s="232"/>
      <c r="F408" s="232"/>
      <c r="G408" s="228"/>
    </row>
    <row r="409" spans="2:7">
      <c r="B409" s="351"/>
      <c r="C409" s="232"/>
      <c r="D409" s="232"/>
      <c r="E409" s="232"/>
      <c r="F409" s="232"/>
      <c r="G409" s="228"/>
    </row>
    <row r="410" spans="2:7">
      <c r="B410" s="351"/>
      <c r="C410" s="232"/>
      <c r="D410" s="232"/>
      <c r="E410" s="232"/>
      <c r="F410" s="232"/>
      <c r="G410" s="228"/>
    </row>
    <row r="411" spans="2:7">
      <c r="B411" s="351"/>
      <c r="C411" s="232"/>
      <c r="D411" s="232"/>
      <c r="E411" s="232"/>
      <c r="F411" s="232"/>
      <c r="G411" s="228"/>
    </row>
    <row r="412" spans="2:7">
      <c r="B412" s="351"/>
      <c r="C412" s="232"/>
      <c r="D412" s="232"/>
      <c r="E412" s="232"/>
      <c r="F412" s="232"/>
      <c r="G412" s="228"/>
    </row>
    <row r="413" spans="2:7">
      <c r="B413" s="351"/>
      <c r="C413" s="232"/>
      <c r="D413" s="232"/>
      <c r="E413" s="232"/>
      <c r="F413" s="232"/>
      <c r="G413" s="228"/>
    </row>
    <row r="414" spans="2:7">
      <c r="B414" s="351"/>
      <c r="C414" s="232"/>
      <c r="D414" s="232"/>
      <c r="E414" s="232"/>
      <c r="F414" s="232"/>
      <c r="G414" s="228"/>
    </row>
    <row r="415" spans="2:7">
      <c r="B415" s="351"/>
      <c r="C415" s="232"/>
      <c r="D415" s="232"/>
      <c r="E415" s="232"/>
      <c r="F415" s="232"/>
      <c r="G415" s="228"/>
    </row>
    <row r="416" spans="2:7">
      <c r="B416" s="351"/>
      <c r="C416" s="232"/>
      <c r="D416" s="232"/>
      <c r="E416" s="232"/>
      <c r="F416" s="232"/>
      <c r="G416" s="228"/>
    </row>
    <row r="417" spans="2:7">
      <c r="B417" s="351"/>
      <c r="C417" s="232"/>
      <c r="D417" s="232"/>
      <c r="E417" s="232"/>
      <c r="F417" s="232"/>
      <c r="G417" s="228"/>
    </row>
    <row r="418" spans="2:7">
      <c r="B418" s="351"/>
      <c r="C418" s="232"/>
      <c r="D418" s="232"/>
      <c r="E418" s="232"/>
      <c r="F418" s="232"/>
      <c r="G418" s="228"/>
    </row>
    <row r="419" spans="2:7">
      <c r="B419" s="351"/>
      <c r="C419" s="232"/>
      <c r="D419" s="232"/>
      <c r="E419" s="232"/>
      <c r="F419" s="232"/>
      <c r="G419" s="228"/>
    </row>
    <row r="420" spans="2:7">
      <c r="B420" s="351"/>
      <c r="C420" s="232"/>
      <c r="D420" s="232"/>
      <c r="E420" s="232"/>
      <c r="F420" s="232"/>
      <c r="G420" s="228"/>
    </row>
    <row r="421" spans="2:7">
      <c r="B421" s="351"/>
      <c r="C421" s="232"/>
      <c r="D421" s="232"/>
      <c r="E421" s="232"/>
      <c r="F421" s="232"/>
      <c r="G421" s="228"/>
    </row>
    <row r="422" spans="2:7">
      <c r="B422" s="351"/>
      <c r="C422" s="232"/>
      <c r="D422" s="232"/>
      <c r="E422" s="232"/>
      <c r="F422" s="232"/>
      <c r="G422" s="228"/>
    </row>
    <row r="423" spans="2:7">
      <c r="B423" s="351"/>
      <c r="C423" s="232"/>
      <c r="D423" s="232"/>
      <c r="E423" s="232"/>
      <c r="F423" s="232"/>
      <c r="G423" s="228"/>
    </row>
    <row r="424" spans="2:7">
      <c r="B424" s="351"/>
      <c r="C424" s="232"/>
      <c r="D424" s="232"/>
      <c r="E424" s="232"/>
      <c r="F424" s="232"/>
      <c r="G424" s="228"/>
    </row>
    <row r="425" spans="2:7">
      <c r="B425" s="351"/>
      <c r="C425" s="232"/>
      <c r="D425" s="232"/>
      <c r="E425" s="232"/>
      <c r="F425" s="232"/>
      <c r="G425" s="228"/>
    </row>
    <row r="426" spans="2:7">
      <c r="B426" s="351"/>
      <c r="C426" s="232"/>
      <c r="D426" s="232"/>
      <c r="E426" s="232"/>
      <c r="F426" s="232"/>
      <c r="G426" s="228"/>
    </row>
    <row r="427" spans="2:7">
      <c r="B427" s="351"/>
      <c r="C427" s="232"/>
      <c r="D427" s="232"/>
      <c r="E427" s="232"/>
      <c r="F427" s="232"/>
      <c r="G427" s="228"/>
    </row>
    <row r="428" spans="2:7">
      <c r="B428" s="351"/>
      <c r="C428" s="232"/>
      <c r="D428" s="232"/>
      <c r="E428" s="232"/>
      <c r="F428" s="232"/>
      <c r="G428" s="228"/>
    </row>
    <row r="429" spans="2:7">
      <c r="B429" s="351"/>
      <c r="C429" s="232"/>
      <c r="D429" s="232"/>
      <c r="E429" s="232"/>
      <c r="F429" s="232"/>
      <c r="G429" s="228"/>
    </row>
    <row r="430" spans="2:7">
      <c r="B430" s="351"/>
      <c r="C430" s="232"/>
      <c r="D430" s="232"/>
      <c r="E430" s="232"/>
      <c r="F430" s="232"/>
      <c r="G430" s="228"/>
    </row>
    <row r="431" spans="2:7">
      <c r="B431" s="351"/>
      <c r="C431" s="232"/>
      <c r="D431" s="232"/>
      <c r="E431" s="232"/>
      <c r="F431" s="232"/>
      <c r="G431" s="228"/>
    </row>
    <row r="432" spans="2:7">
      <c r="B432" s="351"/>
      <c r="C432" s="232"/>
      <c r="D432" s="232"/>
      <c r="E432" s="232"/>
      <c r="F432" s="232"/>
      <c r="G432" s="228"/>
    </row>
    <row r="433" spans="2:7">
      <c r="B433" s="351"/>
      <c r="C433" s="232"/>
      <c r="D433" s="232"/>
      <c r="E433" s="232"/>
      <c r="F433" s="232"/>
      <c r="G433" s="228"/>
    </row>
    <row r="434" spans="2:7">
      <c r="B434" s="351"/>
      <c r="C434" s="232"/>
      <c r="D434" s="232"/>
      <c r="E434" s="232"/>
      <c r="F434" s="232"/>
      <c r="G434" s="228"/>
    </row>
    <row r="435" spans="2:7">
      <c r="B435" s="351"/>
      <c r="C435" s="232"/>
      <c r="D435" s="232"/>
      <c r="E435" s="232"/>
      <c r="F435" s="232"/>
      <c r="G435" s="228"/>
    </row>
    <row r="436" spans="2:7">
      <c r="B436" s="351"/>
      <c r="C436" s="232"/>
      <c r="D436" s="232"/>
      <c r="E436" s="232"/>
      <c r="F436" s="232"/>
      <c r="G436" s="228"/>
    </row>
    <row r="437" spans="2:7">
      <c r="B437" s="351"/>
      <c r="C437" s="232"/>
      <c r="D437" s="232"/>
      <c r="E437" s="232"/>
      <c r="F437" s="232"/>
      <c r="G437" s="228"/>
    </row>
    <row r="438" spans="2:7">
      <c r="B438" s="351"/>
      <c r="C438" s="232"/>
      <c r="D438" s="232"/>
      <c r="E438" s="232"/>
      <c r="F438" s="232"/>
      <c r="G438" s="228"/>
    </row>
    <row r="439" spans="2:7">
      <c r="B439" s="351"/>
      <c r="C439" s="232"/>
      <c r="D439" s="232"/>
      <c r="E439" s="232"/>
      <c r="F439" s="232"/>
      <c r="G439" s="228"/>
    </row>
    <row r="440" spans="2:7">
      <c r="B440" s="351"/>
      <c r="C440" s="232"/>
      <c r="D440" s="232"/>
      <c r="E440" s="232"/>
      <c r="F440" s="232"/>
      <c r="G440" s="228"/>
    </row>
    <row r="441" spans="2:7">
      <c r="B441" s="351"/>
      <c r="C441" s="232"/>
      <c r="D441" s="232"/>
      <c r="E441" s="232"/>
      <c r="F441" s="232"/>
      <c r="G441" s="228"/>
    </row>
    <row r="442" spans="2:7">
      <c r="B442" s="351"/>
      <c r="C442" s="232"/>
      <c r="D442" s="232"/>
      <c r="E442" s="232"/>
      <c r="F442" s="232"/>
      <c r="G442" s="228"/>
    </row>
    <row r="443" spans="2:7">
      <c r="B443" s="351"/>
      <c r="C443" s="232"/>
      <c r="D443" s="232"/>
      <c r="E443" s="232"/>
      <c r="F443" s="232"/>
      <c r="G443" s="228"/>
    </row>
    <row r="444" spans="2:7">
      <c r="B444" s="351"/>
      <c r="C444" s="232"/>
      <c r="D444" s="232"/>
      <c r="E444" s="232"/>
      <c r="F444" s="232"/>
      <c r="G444" s="228"/>
    </row>
    <row r="445" spans="2:7">
      <c r="B445" s="351"/>
      <c r="C445" s="232"/>
      <c r="D445" s="232"/>
      <c r="E445" s="232"/>
      <c r="F445" s="232"/>
      <c r="G445" s="228"/>
    </row>
    <row r="446" spans="2:7">
      <c r="B446" s="351"/>
      <c r="C446" s="232"/>
      <c r="D446" s="232"/>
      <c r="E446" s="232"/>
      <c r="F446" s="232"/>
      <c r="G446" s="228"/>
    </row>
    <row r="447" spans="2:7">
      <c r="B447" s="351"/>
      <c r="C447" s="232"/>
      <c r="D447" s="232"/>
      <c r="E447" s="232"/>
      <c r="F447" s="232"/>
      <c r="G447" s="228"/>
    </row>
    <row r="448" spans="2:7">
      <c r="B448" s="351"/>
      <c r="C448" s="232"/>
      <c r="D448" s="232"/>
      <c r="E448" s="232"/>
      <c r="F448" s="232"/>
      <c r="G448" s="228"/>
    </row>
    <row r="449" spans="2:7">
      <c r="B449" s="351"/>
      <c r="C449" s="232"/>
      <c r="D449" s="232"/>
      <c r="E449" s="232"/>
      <c r="F449" s="232"/>
      <c r="G449" s="228"/>
    </row>
    <row r="450" spans="2:7">
      <c r="B450" s="351"/>
      <c r="C450" s="232"/>
      <c r="D450" s="232"/>
      <c r="E450" s="232"/>
      <c r="F450" s="232"/>
      <c r="G450" s="228"/>
    </row>
    <row r="451" spans="2:7">
      <c r="B451" s="351"/>
      <c r="C451" s="232"/>
      <c r="D451" s="232"/>
      <c r="E451" s="232"/>
      <c r="F451" s="232"/>
      <c r="G451" s="228"/>
    </row>
    <row r="452" spans="2:7">
      <c r="B452" s="351"/>
      <c r="C452" s="232"/>
      <c r="D452" s="232"/>
      <c r="E452" s="232"/>
      <c r="F452" s="232"/>
      <c r="G452" s="228"/>
    </row>
    <row r="453" spans="2:7">
      <c r="B453" s="351"/>
      <c r="C453" s="232"/>
      <c r="D453" s="232"/>
      <c r="E453" s="232"/>
      <c r="F453" s="232"/>
      <c r="G453" s="228"/>
    </row>
    <row r="454" spans="2:7">
      <c r="B454" s="351"/>
      <c r="C454" s="232"/>
      <c r="D454" s="232"/>
      <c r="E454" s="232"/>
      <c r="F454" s="232"/>
      <c r="G454" s="228"/>
    </row>
    <row r="455" spans="2:7">
      <c r="B455" s="351"/>
      <c r="C455" s="232"/>
      <c r="D455" s="232"/>
      <c r="E455" s="232"/>
      <c r="F455" s="232"/>
      <c r="G455" s="228"/>
    </row>
    <row r="456" spans="2:7">
      <c r="B456" s="351"/>
      <c r="C456" s="232"/>
      <c r="D456" s="232"/>
      <c r="E456" s="232"/>
      <c r="F456" s="232"/>
      <c r="G456" s="228"/>
    </row>
    <row r="457" spans="2:7">
      <c r="B457" s="351"/>
      <c r="C457" s="232"/>
      <c r="D457" s="232"/>
      <c r="E457" s="232"/>
      <c r="F457" s="232"/>
      <c r="G457" s="228"/>
    </row>
    <row r="458" spans="2:7">
      <c r="B458" s="351"/>
      <c r="C458" s="232"/>
      <c r="D458" s="232"/>
      <c r="E458" s="232"/>
      <c r="F458" s="232"/>
      <c r="G458" s="228"/>
    </row>
    <row r="459" spans="2:7">
      <c r="B459" s="351"/>
      <c r="C459" s="232"/>
      <c r="D459" s="232"/>
      <c r="E459" s="232"/>
      <c r="F459" s="232"/>
      <c r="G459" s="228"/>
    </row>
    <row r="460" spans="2:7">
      <c r="B460" s="351"/>
      <c r="C460" s="232"/>
      <c r="D460" s="232"/>
      <c r="E460" s="232"/>
      <c r="F460" s="232"/>
      <c r="G460" s="228"/>
    </row>
    <row r="461" spans="2:7">
      <c r="B461" s="351"/>
      <c r="C461" s="232"/>
      <c r="D461" s="232"/>
      <c r="E461" s="232"/>
      <c r="F461" s="232"/>
      <c r="G461" s="228"/>
    </row>
    <row r="462" spans="2:7">
      <c r="B462" s="351"/>
      <c r="C462" s="232"/>
      <c r="D462" s="232"/>
      <c r="E462" s="232"/>
      <c r="F462" s="232"/>
      <c r="G462" s="228"/>
    </row>
    <row r="463" spans="2:7">
      <c r="B463" s="351"/>
      <c r="C463" s="232"/>
      <c r="D463" s="232"/>
      <c r="E463" s="232"/>
      <c r="F463" s="232"/>
      <c r="G463" s="228"/>
    </row>
    <row r="464" spans="2:7">
      <c r="B464" s="351"/>
      <c r="C464" s="232"/>
      <c r="D464" s="232"/>
      <c r="E464" s="232"/>
      <c r="F464" s="232"/>
      <c r="G464" s="228"/>
    </row>
    <row r="465" spans="2:7">
      <c r="B465" s="351"/>
      <c r="C465" s="232"/>
      <c r="D465" s="232"/>
      <c r="E465" s="232"/>
      <c r="F465" s="232"/>
      <c r="G465" s="228"/>
    </row>
    <row r="466" spans="2:7">
      <c r="B466" s="351"/>
      <c r="C466" s="232"/>
      <c r="D466" s="232"/>
      <c r="E466" s="232"/>
      <c r="F466" s="232"/>
      <c r="G466" s="228"/>
    </row>
    <row r="467" spans="2:7">
      <c r="B467" s="351"/>
      <c r="C467" s="232"/>
      <c r="D467" s="232"/>
      <c r="E467" s="232"/>
      <c r="F467" s="232"/>
      <c r="G467" s="228"/>
    </row>
    <row r="468" spans="2:7">
      <c r="B468" s="351"/>
      <c r="C468" s="232"/>
      <c r="D468" s="232"/>
      <c r="E468" s="232"/>
      <c r="F468" s="232"/>
      <c r="G468" s="228"/>
    </row>
    <row r="469" spans="2:7">
      <c r="B469" s="351"/>
      <c r="C469" s="232"/>
      <c r="D469" s="232"/>
      <c r="E469" s="232"/>
      <c r="F469" s="232"/>
      <c r="G469" s="228"/>
    </row>
    <row r="470" spans="2:7">
      <c r="B470" s="351"/>
      <c r="C470" s="232"/>
      <c r="D470" s="232"/>
      <c r="E470" s="232"/>
      <c r="F470" s="232"/>
      <c r="G470" s="228"/>
    </row>
    <row r="471" spans="2:7">
      <c r="B471" s="351"/>
      <c r="C471" s="232"/>
      <c r="D471" s="232"/>
      <c r="E471" s="232"/>
      <c r="F471" s="232"/>
      <c r="G471" s="228"/>
    </row>
    <row r="472" spans="2:7">
      <c r="B472" s="351"/>
      <c r="C472" s="232"/>
      <c r="D472" s="232"/>
      <c r="E472" s="232"/>
      <c r="F472" s="232"/>
      <c r="G472" s="228"/>
    </row>
    <row r="473" spans="2:7">
      <c r="B473" s="351"/>
      <c r="C473" s="232"/>
      <c r="D473" s="232"/>
      <c r="E473" s="232"/>
      <c r="F473" s="232"/>
      <c r="G473" s="228"/>
    </row>
    <row r="474" spans="2:7">
      <c r="B474" s="351"/>
      <c r="C474" s="232"/>
      <c r="D474" s="232"/>
      <c r="E474" s="232"/>
      <c r="F474" s="232"/>
      <c r="G474" s="228"/>
    </row>
    <row r="475" spans="2:7">
      <c r="B475" s="351"/>
      <c r="C475" s="232"/>
      <c r="D475" s="232"/>
      <c r="E475" s="232"/>
      <c r="F475" s="232"/>
      <c r="G475" s="228"/>
    </row>
    <row r="476" spans="2:7">
      <c r="B476" s="351"/>
      <c r="C476" s="232"/>
      <c r="D476" s="232"/>
      <c r="E476" s="232"/>
      <c r="F476" s="232"/>
      <c r="G476" s="228"/>
    </row>
    <row r="477" spans="2:7">
      <c r="B477" s="351"/>
      <c r="C477" s="232"/>
      <c r="D477" s="232"/>
      <c r="E477" s="232"/>
      <c r="F477" s="232"/>
      <c r="G477" s="228"/>
    </row>
    <row r="478" spans="2:7">
      <c r="B478" s="351"/>
      <c r="C478" s="232"/>
      <c r="D478" s="232"/>
      <c r="E478" s="232"/>
      <c r="F478" s="232"/>
      <c r="G478" s="228"/>
    </row>
    <row r="479" spans="2:7">
      <c r="B479" s="351"/>
      <c r="C479" s="232"/>
      <c r="D479" s="232"/>
      <c r="E479" s="232"/>
      <c r="F479" s="232"/>
      <c r="G479" s="228"/>
    </row>
    <row r="480" spans="2:7">
      <c r="B480" s="351"/>
      <c r="C480" s="232"/>
      <c r="D480" s="232"/>
      <c r="E480" s="232"/>
      <c r="F480" s="232"/>
      <c r="G480" s="228"/>
    </row>
    <row r="481" spans="2:7">
      <c r="B481" s="351"/>
      <c r="C481" s="232"/>
      <c r="D481" s="232"/>
      <c r="E481" s="232"/>
      <c r="F481" s="232"/>
      <c r="G481" s="228"/>
    </row>
    <row r="482" spans="2:7">
      <c r="B482" s="351"/>
      <c r="C482" s="232"/>
      <c r="D482" s="232"/>
      <c r="E482" s="232"/>
      <c r="F482" s="232"/>
      <c r="G482" s="228"/>
    </row>
    <row r="483" spans="2:7">
      <c r="B483" s="351"/>
      <c r="C483" s="232"/>
      <c r="D483" s="232"/>
      <c r="E483" s="232"/>
      <c r="F483" s="232"/>
      <c r="G483" s="228"/>
    </row>
    <row r="484" spans="2:7">
      <c r="B484" s="351"/>
      <c r="C484" s="232"/>
      <c r="D484" s="232"/>
      <c r="E484" s="232"/>
      <c r="F484" s="232"/>
      <c r="G484" s="228"/>
    </row>
    <row r="485" spans="2:7">
      <c r="B485" s="351"/>
      <c r="C485" s="232"/>
      <c r="D485" s="232"/>
      <c r="E485" s="232"/>
      <c r="F485" s="232"/>
      <c r="G485" s="228"/>
    </row>
    <row r="486" spans="2:7">
      <c r="B486" s="351"/>
      <c r="C486" s="232"/>
      <c r="D486" s="232"/>
      <c r="E486" s="232"/>
      <c r="F486" s="232"/>
      <c r="G486" s="228"/>
    </row>
    <row r="487" spans="2:7">
      <c r="B487" s="351"/>
      <c r="C487" s="232"/>
      <c r="D487" s="232"/>
      <c r="E487" s="232"/>
      <c r="F487" s="232"/>
      <c r="G487" s="228"/>
    </row>
    <row r="488" spans="2:7">
      <c r="B488" s="351"/>
      <c r="C488" s="232"/>
      <c r="D488" s="232"/>
      <c r="E488" s="232"/>
      <c r="F488" s="232"/>
      <c r="G488" s="228"/>
    </row>
    <row r="489" spans="2:7">
      <c r="B489" s="351"/>
      <c r="C489" s="232"/>
      <c r="D489" s="232"/>
      <c r="E489" s="232"/>
      <c r="F489" s="232"/>
      <c r="G489" s="228"/>
    </row>
    <row r="490" spans="2:7">
      <c r="B490" s="351"/>
      <c r="C490" s="232"/>
      <c r="D490" s="232"/>
      <c r="E490" s="232"/>
      <c r="F490" s="232"/>
      <c r="G490" s="228"/>
    </row>
    <row r="491" spans="2:7">
      <c r="B491" s="351"/>
      <c r="C491" s="232"/>
      <c r="D491" s="232"/>
      <c r="E491" s="232"/>
      <c r="F491" s="232"/>
      <c r="G491" s="228"/>
    </row>
    <row r="492" spans="2:7">
      <c r="B492" s="351"/>
      <c r="C492" s="232"/>
      <c r="D492" s="232"/>
      <c r="E492" s="232"/>
      <c r="F492" s="232"/>
      <c r="G492" s="228"/>
    </row>
    <row r="493" spans="2:7">
      <c r="B493" s="351"/>
      <c r="C493" s="232"/>
      <c r="D493" s="232"/>
      <c r="E493" s="232"/>
      <c r="F493" s="232"/>
      <c r="G493" s="228"/>
    </row>
    <row r="494" spans="2:7">
      <c r="B494" s="351"/>
      <c r="C494" s="232"/>
      <c r="D494" s="232"/>
      <c r="E494" s="232"/>
      <c r="F494" s="232"/>
      <c r="G494" s="228"/>
    </row>
    <row r="495" spans="2:7">
      <c r="B495" s="351"/>
      <c r="C495" s="232"/>
      <c r="D495" s="232"/>
      <c r="E495" s="232"/>
      <c r="F495" s="232"/>
      <c r="G495" s="228"/>
    </row>
    <row r="496" spans="2:7">
      <c r="B496" s="351"/>
      <c r="C496" s="232"/>
      <c r="D496" s="232"/>
      <c r="E496" s="232"/>
      <c r="F496" s="232"/>
      <c r="G496" s="228"/>
    </row>
    <row r="497" spans="2:7">
      <c r="B497" s="351"/>
      <c r="C497" s="232"/>
      <c r="D497" s="232"/>
      <c r="E497" s="232"/>
      <c r="F497" s="232"/>
      <c r="G497" s="228"/>
    </row>
    <row r="498" spans="2:7">
      <c r="B498" s="351"/>
      <c r="C498" s="232"/>
      <c r="D498" s="232"/>
      <c r="E498" s="232"/>
      <c r="F498" s="232"/>
      <c r="G498" s="228"/>
    </row>
    <row r="499" spans="2:7">
      <c r="B499" s="351"/>
      <c r="C499" s="232"/>
      <c r="D499" s="232"/>
      <c r="E499" s="232"/>
      <c r="F499" s="232"/>
      <c r="G499" s="228"/>
    </row>
    <row r="500" spans="2:7">
      <c r="B500" s="351"/>
      <c r="C500" s="232"/>
      <c r="D500" s="232"/>
      <c r="E500" s="232"/>
      <c r="F500" s="232"/>
      <c r="G500" s="228"/>
    </row>
    <row r="501" spans="2:7">
      <c r="B501" s="351"/>
      <c r="C501" s="232"/>
      <c r="D501" s="232"/>
      <c r="E501" s="232"/>
      <c r="F501" s="232"/>
      <c r="G501" s="228"/>
    </row>
    <row r="502" spans="2:7">
      <c r="B502" s="351"/>
      <c r="C502" s="232"/>
      <c r="D502" s="232"/>
      <c r="E502" s="232"/>
      <c r="F502" s="232"/>
      <c r="G502" s="228"/>
    </row>
    <row r="503" spans="2:7">
      <c r="B503" s="351"/>
      <c r="C503" s="232"/>
      <c r="D503" s="232"/>
      <c r="E503" s="232"/>
      <c r="F503" s="232"/>
      <c r="G503" s="228"/>
    </row>
    <row r="504" spans="2:7">
      <c r="B504" s="351"/>
      <c r="C504" s="232"/>
      <c r="D504" s="232"/>
      <c r="E504" s="232"/>
      <c r="F504" s="232"/>
      <c r="G504" s="228"/>
    </row>
    <row r="505" spans="2:7">
      <c r="B505" s="351"/>
      <c r="C505" s="232"/>
      <c r="D505" s="232"/>
      <c r="E505" s="232"/>
      <c r="F505" s="232"/>
      <c r="G505" s="228"/>
    </row>
    <row r="506" spans="2:7">
      <c r="B506" s="351"/>
      <c r="C506" s="232"/>
      <c r="D506" s="232"/>
      <c r="E506" s="232"/>
      <c r="F506" s="232"/>
      <c r="G506" s="228"/>
    </row>
    <row r="507" spans="2:7">
      <c r="B507" s="351"/>
      <c r="C507" s="232"/>
      <c r="D507" s="232"/>
      <c r="E507" s="232"/>
      <c r="F507" s="232"/>
      <c r="G507" s="228"/>
    </row>
    <row r="508" spans="2:7">
      <c r="B508" s="351"/>
      <c r="C508" s="232"/>
      <c r="D508" s="232"/>
      <c r="E508" s="232"/>
      <c r="F508" s="232"/>
      <c r="G508" s="228"/>
    </row>
    <row r="509" spans="2:7">
      <c r="B509" s="351"/>
      <c r="C509" s="232"/>
      <c r="D509" s="232"/>
      <c r="E509" s="232"/>
      <c r="F509" s="232"/>
      <c r="G509" s="228"/>
    </row>
    <row r="510" spans="2:7">
      <c r="B510" s="351"/>
      <c r="C510" s="232"/>
      <c r="D510" s="232"/>
      <c r="E510" s="232"/>
      <c r="F510" s="232"/>
      <c r="G510" s="228"/>
    </row>
    <row r="511" spans="2:7">
      <c r="B511" s="351"/>
      <c r="C511" s="232"/>
      <c r="D511" s="232"/>
      <c r="E511" s="232"/>
      <c r="F511" s="232"/>
      <c r="G511" s="228"/>
    </row>
    <row r="512" spans="2:7">
      <c r="B512" s="351"/>
      <c r="C512" s="232"/>
      <c r="D512" s="232"/>
      <c r="E512" s="232"/>
      <c r="F512" s="232"/>
      <c r="G512" s="228"/>
    </row>
    <row r="513" spans="2:7">
      <c r="B513" s="351"/>
      <c r="C513" s="232"/>
      <c r="D513" s="232"/>
      <c r="E513" s="232"/>
      <c r="F513" s="232"/>
      <c r="G513" s="228"/>
    </row>
    <row r="514" spans="2:7">
      <c r="B514" s="351"/>
      <c r="C514" s="232"/>
      <c r="D514" s="232"/>
      <c r="E514" s="232"/>
      <c r="F514" s="232"/>
      <c r="G514" s="228"/>
    </row>
    <row r="515" spans="2:7">
      <c r="B515" s="351"/>
      <c r="C515" s="232"/>
      <c r="D515" s="232"/>
      <c r="E515" s="232"/>
      <c r="F515" s="232"/>
      <c r="G515" s="228"/>
    </row>
    <row r="516" spans="2:7">
      <c r="B516" s="351"/>
      <c r="C516" s="232"/>
      <c r="D516" s="232"/>
      <c r="E516" s="232"/>
      <c r="F516" s="232"/>
      <c r="G516" s="228"/>
    </row>
    <row r="517" spans="2:7">
      <c r="B517" s="351"/>
      <c r="C517" s="232"/>
      <c r="D517" s="232"/>
      <c r="E517" s="232"/>
      <c r="F517" s="232"/>
      <c r="G517" s="228"/>
    </row>
    <row r="518" spans="2:7">
      <c r="B518" s="351"/>
      <c r="C518" s="232"/>
      <c r="D518" s="232"/>
      <c r="E518" s="232"/>
      <c r="F518" s="232"/>
      <c r="G518" s="228"/>
    </row>
    <row r="519" spans="2:7">
      <c r="B519" s="351"/>
      <c r="C519" s="232"/>
      <c r="D519" s="232"/>
      <c r="E519" s="232"/>
      <c r="F519" s="232"/>
      <c r="G519" s="228"/>
    </row>
    <row r="520" spans="2:7">
      <c r="B520" s="351"/>
      <c r="C520" s="232"/>
      <c r="D520" s="232"/>
      <c r="E520" s="232"/>
      <c r="F520" s="232"/>
      <c r="G520" s="228"/>
    </row>
    <row r="521" spans="2:7">
      <c r="B521" s="351"/>
      <c r="C521" s="232"/>
      <c r="D521" s="232"/>
      <c r="E521" s="232"/>
      <c r="F521" s="232"/>
      <c r="G521" s="228"/>
    </row>
    <row r="522" spans="2:7">
      <c r="B522" s="351"/>
      <c r="C522" s="232"/>
      <c r="D522" s="232"/>
      <c r="E522" s="232"/>
      <c r="F522" s="232"/>
      <c r="G522" s="228"/>
    </row>
    <row r="523" spans="2:7">
      <c r="B523" s="351"/>
      <c r="C523" s="232"/>
      <c r="D523" s="232"/>
      <c r="E523" s="232"/>
      <c r="F523" s="232"/>
      <c r="G523" s="228"/>
    </row>
    <row r="524" spans="2:7">
      <c r="B524" s="351"/>
      <c r="C524" s="232"/>
      <c r="D524" s="232"/>
      <c r="E524" s="232"/>
      <c r="F524" s="232"/>
      <c r="G524" s="228"/>
    </row>
    <row r="525" spans="2:7">
      <c r="B525" s="351"/>
      <c r="C525" s="232"/>
      <c r="D525" s="232"/>
      <c r="E525" s="232"/>
      <c r="F525" s="232"/>
      <c r="G525" s="228"/>
    </row>
    <row r="526" spans="2:7">
      <c r="B526" s="351"/>
      <c r="C526" s="232"/>
      <c r="D526" s="232"/>
      <c r="E526" s="232"/>
      <c r="F526" s="232"/>
      <c r="G526" s="228"/>
    </row>
    <row r="527" spans="2:7">
      <c r="B527" s="351"/>
      <c r="C527" s="232"/>
      <c r="D527" s="232"/>
      <c r="E527" s="232"/>
      <c r="F527" s="232"/>
      <c r="G527" s="228"/>
    </row>
    <row r="528" spans="2:7">
      <c r="B528" s="351"/>
      <c r="C528" s="232"/>
      <c r="D528" s="232"/>
      <c r="E528" s="232"/>
      <c r="F528" s="232"/>
      <c r="G528" s="228"/>
    </row>
    <row r="529" spans="2:7">
      <c r="B529" s="351"/>
      <c r="C529" s="232"/>
      <c r="D529" s="232"/>
      <c r="E529" s="232"/>
      <c r="F529" s="232"/>
      <c r="G529" s="228"/>
    </row>
    <row r="530" spans="2:7">
      <c r="B530" s="351"/>
      <c r="C530" s="232"/>
      <c r="D530" s="232"/>
      <c r="E530" s="232"/>
      <c r="F530" s="232"/>
      <c r="G530" s="228"/>
    </row>
    <row r="531" spans="2:7">
      <c r="B531" s="351"/>
      <c r="C531" s="232"/>
      <c r="D531" s="232"/>
      <c r="E531" s="232"/>
      <c r="F531" s="232"/>
      <c r="G531" s="228"/>
    </row>
    <row r="532" spans="2:7">
      <c r="B532" s="351"/>
      <c r="C532" s="232"/>
      <c r="D532" s="232"/>
      <c r="E532" s="232"/>
      <c r="F532" s="232"/>
      <c r="G532" s="228"/>
    </row>
    <row r="533" spans="2:7">
      <c r="B533" s="351"/>
      <c r="C533" s="232"/>
      <c r="D533" s="232"/>
      <c r="E533" s="232"/>
      <c r="F533" s="232"/>
      <c r="G533" s="228"/>
    </row>
    <row r="534" spans="2:7">
      <c r="B534" s="351"/>
      <c r="C534" s="232"/>
      <c r="D534" s="232"/>
      <c r="E534" s="232"/>
      <c r="F534" s="232"/>
      <c r="G534" s="228"/>
    </row>
    <row r="535" spans="2:7">
      <c r="B535" s="351"/>
      <c r="C535" s="232"/>
      <c r="D535" s="232"/>
      <c r="E535" s="232"/>
      <c r="F535" s="232"/>
      <c r="G535" s="228"/>
    </row>
    <row r="536" spans="2:7">
      <c r="B536" s="351"/>
      <c r="C536" s="232"/>
      <c r="D536" s="232"/>
      <c r="E536" s="232"/>
      <c r="F536" s="232"/>
      <c r="G536" s="228"/>
    </row>
    <row r="537" spans="2:7">
      <c r="B537" s="351"/>
      <c r="C537" s="232"/>
      <c r="D537" s="232"/>
      <c r="E537" s="232"/>
      <c r="F537" s="232"/>
      <c r="G537" s="228"/>
    </row>
    <row r="538" spans="2:7">
      <c r="B538" s="351"/>
      <c r="C538" s="232"/>
      <c r="D538" s="232"/>
      <c r="E538" s="232"/>
      <c r="F538" s="232"/>
      <c r="G538" s="228"/>
    </row>
    <row r="539" spans="2:7">
      <c r="B539" s="351"/>
      <c r="C539" s="232"/>
      <c r="D539" s="232"/>
      <c r="E539" s="232"/>
      <c r="F539" s="232"/>
      <c r="G539" s="228"/>
    </row>
    <row r="540" spans="2:7">
      <c r="B540" s="351"/>
      <c r="C540" s="232"/>
      <c r="D540" s="232"/>
      <c r="E540" s="232"/>
      <c r="F540" s="232"/>
      <c r="G540" s="228"/>
    </row>
    <row r="541" spans="2:7">
      <c r="B541" s="351"/>
      <c r="C541" s="232"/>
      <c r="D541" s="232"/>
      <c r="E541" s="232"/>
      <c r="F541" s="232"/>
      <c r="G541" s="228"/>
    </row>
    <row r="542" spans="2:7">
      <c r="B542" s="351"/>
      <c r="C542" s="232"/>
      <c r="D542" s="232"/>
      <c r="E542" s="232"/>
      <c r="F542" s="232"/>
      <c r="G542" s="228"/>
    </row>
    <row r="543" spans="2:7">
      <c r="B543" s="351"/>
      <c r="C543" s="232"/>
      <c r="D543" s="232"/>
      <c r="E543" s="232"/>
      <c r="F543" s="232"/>
      <c r="G543" s="228"/>
    </row>
    <row r="544" spans="2:7">
      <c r="B544" s="351"/>
      <c r="C544" s="232"/>
      <c r="D544" s="232"/>
      <c r="E544" s="232"/>
      <c r="F544" s="232"/>
      <c r="G544" s="228"/>
    </row>
    <row r="545" spans="2:7">
      <c r="B545" s="351"/>
      <c r="C545" s="232"/>
      <c r="D545" s="232"/>
      <c r="E545" s="232"/>
      <c r="F545" s="232"/>
      <c r="G545" s="228"/>
    </row>
    <row r="546" spans="2:7">
      <c r="B546" s="351"/>
      <c r="C546" s="232"/>
      <c r="D546" s="232"/>
      <c r="E546" s="232"/>
      <c r="F546" s="232"/>
      <c r="G546" s="228"/>
    </row>
    <row r="547" spans="2:7">
      <c r="B547" s="351"/>
      <c r="C547" s="232"/>
      <c r="D547" s="232"/>
      <c r="E547" s="232"/>
      <c r="F547" s="232"/>
      <c r="G547" s="228"/>
    </row>
    <row r="548" spans="2:7">
      <c r="B548" s="351"/>
      <c r="C548" s="232"/>
      <c r="D548" s="232"/>
      <c r="E548" s="232"/>
      <c r="F548" s="232"/>
      <c r="G548" s="228"/>
    </row>
    <row r="549" spans="2:7">
      <c r="B549" s="351"/>
      <c r="C549" s="232"/>
      <c r="D549" s="232"/>
      <c r="E549" s="232"/>
      <c r="F549" s="232"/>
      <c r="G549" s="228"/>
    </row>
    <row r="550" spans="2:7">
      <c r="B550" s="351"/>
      <c r="C550" s="232"/>
      <c r="D550" s="232"/>
      <c r="E550" s="232"/>
      <c r="F550" s="232"/>
      <c r="G550" s="228"/>
    </row>
    <row r="551" spans="2:7">
      <c r="B551" s="351"/>
      <c r="C551" s="232"/>
      <c r="D551" s="232"/>
      <c r="E551" s="232"/>
      <c r="F551" s="232"/>
      <c r="G551" s="228"/>
    </row>
    <row r="552" spans="2:7">
      <c r="B552" s="351"/>
      <c r="C552" s="232"/>
      <c r="D552" s="232"/>
      <c r="E552" s="232"/>
      <c r="F552" s="232"/>
      <c r="G552" s="228"/>
    </row>
    <row r="553" spans="2:7">
      <c r="B553" s="351"/>
      <c r="C553" s="232"/>
      <c r="D553" s="232"/>
      <c r="E553" s="232"/>
      <c r="F553" s="232"/>
      <c r="G553" s="228"/>
    </row>
    <row r="554" spans="2:7">
      <c r="B554" s="351"/>
      <c r="C554" s="232"/>
      <c r="D554" s="232"/>
      <c r="E554" s="232"/>
      <c r="F554" s="232"/>
      <c r="G554" s="228"/>
    </row>
    <row r="555" spans="2:7">
      <c r="B555" s="351"/>
      <c r="C555" s="232"/>
      <c r="D555" s="232"/>
      <c r="E555" s="232"/>
      <c r="F555" s="232"/>
      <c r="G555" s="228"/>
    </row>
    <row r="556" spans="2:7">
      <c r="B556" s="351"/>
      <c r="C556" s="232"/>
      <c r="D556" s="232"/>
      <c r="E556" s="232"/>
      <c r="F556" s="232"/>
      <c r="G556" s="228"/>
    </row>
    <row r="557" spans="2:7">
      <c r="B557" s="351"/>
      <c r="C557" s="232"/>
      <c r="D557" s="232"/>
      <c r="E557" s="232"/>
      <c r="F557" s="232"/>
      <c r="G557" s="228"/>
    </row>
    <row r="558" spans="2:7">
      <c r="B558" s="351"/>
      <c r="C558" s="232"/>
      <c r="D558" s="232"/>
      <c r="E558" s="232"/>
      <c r="F558" s="232"/>
      <c r="G558" s="228"/>
    </row>
    <row r="559" spans="2:7">
      <c r="B559" s="351"/>
      <c r="C559" s="232"/>
      <c r="D559" s="232"/>
      <c r="E559" s="232"/>
      <c r="F559" s="232"/>
      <c r="G559" s="228"/>
    </row>
    <row r="560" spans="2:7">
      <c r="B560" s="351"/>
      <c r="C560" s="232"/>
      <c r="D560" s="232"/>
      <c r="E560" s="232"/>
      <c r="F560" s="232"/>
      <c r="G560" s="228"/>
    </row>
    <row r="561" spans="2:7">
      <c r="B561" s="351"/>
      <c r="C561" s="232"/>
      <c r="D561" s="232"/>
      <c r="E561" s="232"/>
      <c r="F561" s="232"/>
      <c r="G561" s="228"/>
    </row>
    <row r="562" spans="2:7">
      <c r="B562" s="351"/>
      <c r="C562" s="232"/>
      <c r="D562" s="232"/>
      <c r="E562" s="232"/>
      <c r="F562" s="232"/>
      <c r="G562" s="228"/>
    </row>
    <row r="563" spans="2:7">
      <c r="B563" s="351"/>
      <c r="C563" s="232"/>
      <c r="D563" s="232"/>
      <c r="E563" s="232"/>
      <c r="F563" s="232"/>
      <c r="G563" s="228"/>
    </row>
    <row r="564" spans="2:7">
      <c r="B564" s="351"/>
      <c r="C564" s="232"/>
      <c r="D564" s="232"/>
      <c r="E564" s="232"/>
      <c r="F564" s="232"/>
      <c r="G564" s="228"/>
    </row>
    <row r="565" spans="2:7">
      <c r="B565" s="351"/>
      <c r="C565" s="232"/>
      <c r="D565" s="232"/>
      <c r="E565" s="232"/>
      <c r="F565" s="232"/>
      <c r="G565" s="228"/>
    </row>
    <row r="566" spans="2:7">
      <c r="B566" s="351"/>
      <c r="C566" s="232"/>
      <c r="D566" s="232"/>
      <c r="E566" s="232"/>
      <c r="F566" s="232"/>
      <c r="G566" s="228"/>
    </row>
    <row r="567" spans="2:7">
      <c r="B567" s="351"/>
      <c r="C567" s="232"/>
      <c r="D567" s="232"/>
      <c r="E567" s="232"/>
      <c r="F567" s="232"/>
      <c r="G567" s="228"/>
    </row>
    <row r="568" spans="2:7">
      <c r="B568" s="351"/>
      <c r="C568" s="232"/>
      <c r="D568" s="232"/>
      <c r="E568" s="232"/>
      <c r="F568" s="232"/>
      <c r="G568" s="228"/>
    </row>
    <row r="569" spans="2:7">
      <c r="B569" s="351"/>
      <c r="C569" s="232"/>
      <c r="D569" s="232"/>
      <c r="E569" s="232"/>
      <c r="F569" s="232"/>
      <c r="G569" s="228"/>
    </row>
    <row r="570" spans="2:7">
      <c r="B570" s="351"/>
      <c r="C570" s="232"/>
      <c r="D570" s="232"/>
      <c r="E570" s="232"/>
      <c r="F570" s="232"/>
      <c r="G570" s="228"/>
    </row>
    <row r="571" spans="2:7">
      <c r="B571" s="351"/>
      <c r="C571" s="232"/>
      <c r="D571" s="232"/>
      <c r="E571" s="232"/>
      <c r="F571" s="232"/>
      <c r="G571" s="228"/>
    </row>
    <row r="572" spans="2:7">
      <c r="B572" s="351"/>
      <c r="C572" s="232"/>
      <c r="D572" s="232"/>
      <c r="E572" s="232"/>
      <c r="F572" s="232"/>
      <c r="G572" s="228"/>
    </row>
    <row r="573" spans="2:7">
      <c r="B573" s="351"/>
      <c r="C573" s="232"/>
      <c r="D573" s="232"/>
      <c r="E573" s="232"/>
      <c r="F573" s="232"/>
      <c r="G573" s="228"/>
    </row>
    <row r="574" spans="2:7">
      <c r="B574" s="351"/>
      <c r="C574" s="232"/>
      <c r="D574" s="232"/>
      <c r="E574" s="232"/>
      <c r="F574" s="232"/>
      <c r="G574" s="228"/>
    </row>
    <row r="575" spans="2:7">
      <c r="B575" s="351"/>
      <c r="C575" s="232"/>
      <c r="D575" s="232"/>
      <c r="E575" s="232"/>
      <c r="F575" s="232"/>
      <c r="G575" s="228"/>
    </row>
    <row r="576" spans="2:7">
      <c r="B576" s="351"/>
      <c r="C576" s="232"/>
      <c r="D576" s="232"/>
      <c r="E576" s="232"/>
      <c r="F576" s="232"/>
      <c r="G576" s="228"/>
    </row>
    <row r="577" spans="2:7">
      <c r="B577" s="351"/>
      <c r="C577" s="232"/>
      <c r="D577" s="232"/>
      <c r="E577" s="232"/>
      <c r="F577" s="232"/>
      <c r="G577" s="228"/>
    </row>
    <row r="578" spans="2:7">
      <c r="B578" s="351"/>
      <c r="C578" s="232"/>
      <c r="D578" s="232"/>
      <c r="E578" s="232"/>
      <c r="F578" s="232"/>
      <c r="G578" s="228"/>
    </row>
    <row r="579" spans="2:7">
      <c r="B579" s="351"/>
      <c r="C579" s="232"/>
      <c r="D579" s="232"/>
      <c r="E579" s="232"/>
      <c r="F579" s="232"/>
      <c r="G579" s="228"/>
    </row>
    <row r="580" spans="2:7">
      <c r="B580" s="351"/>
      <c r="C580" s="232"/>
      <c r="D580" s="232"/>
      <c r="E580" s="232"/>
      <c r="F580" s="232"/>
      <c r="G580" s="228"/>
    </row>
    <row r="581" spans="2:7">
      <c r="B581" s="351"/>
      <c r="C581" s="232"/>
      <c r="D581" s="232"/>
      <c r="E581" s="232"/>
      <c r="F581" s="232"/>
      <c r="G581" s="228"/>
    </row>
    <row r="582" spans="2:7">
      <c r="B582" s="351"/>
      <c r="C582" s="232"/>
      <c r="D582" s="232"/>
      <c r="E582" s="232"/>
      <c r="F582" s="232"/>
      <c r="G582" s="228"/>
    </row>
    <row r="583" spans="2:7">
      <c r="B583" s="351"/>
      <c r="C583" s="232"/>
      <c r="D583" s="232"/>
      <c r="E583" s="232"/>
      <c r="F583" s="232"/>
      <c r="G583" s="228"/>
    </row>
    <row r="584" spans="2:7">
      <c r="B584" s="351"/>
      <c r="C584" s="232"/>
      <c r="D584" s="232"/>
      <c r="E584" s="232"/>
      <c r="F584" s="232"/>
      <c r="G584" s="228"/>
    </row>
    <row r="585" spans="2:7">
      <c r="B585" s="351"/>
      <c r="C585" s="232"/>
      <c r="D585" s="232"/>
      <c r="E585" s="232"/>
      <c r="F585" s="232"/>
      <c r="G585" s="228"/>
    </row>
    <row r="586" spans="2:7">
      <c r="B586" s="351"/>
      <c r="C586" s="232"/>
      <c r="D586" s="232"/>
      <c r="E586" s="232"/>
      <c r="F586" s="232"/>
      <c r="G586" s="228"/>
    </row>
    <row r="587" spans="2:7">
      <c r="B587" s="351"/>
      <c r="C587" s="232"/>
      <c r="D587" s="232"/>
      <c r="E587" s="232"/>
      <c r="F587" s="232"/>
      <c r="G587" s="228"/>
    </row>
    <row r="588" spans="2:7">
      <c r="B588" s="351"/>
      <c r="C588" s="232"/>
      <c r="D588" s="232"/>
      <c r="E588" s="232"/>
      <c r="F588" s="232"/>
      <c r="G588" s="228"/>
    </row>
    <row r="589" spans="2:7">
      <c r="B589" s="351"/>
      <c r="C589" s="232"/>
      <c r="D589" s="232"/>
      <c r="E589" s="232"/>
      <c r="F589" s="232"/>
      <c r="G589" s="228"/>
    </row>
    <row r="590" spans="2:7">
      <c r="B590" s="351"/>
      <c r="C590" s="232"/>
      <c r="D590" s="232"/>
      <c r="E590" s="232"/>
      <c r="F590" s="232"/>
      <c r="G590" s="228"/>
    </row>
    <row r="591" spans="2:7">
      <c r="B591" s="351"/>
      <c r="C591" s="232"/>
      <c r="D591" s="232"/>
      <c r="E591" s="232"/>
      <c r="F591" s="232"/>
      <c r="G591" s="228"/>
    </row>
    <row r="592" spans="2:7">
      <c r="B592" s="351"/>
      <c r="C592" s="232"/>
      <c r="D592" s="232"/>
      <c r="E592" s="232"/>
      <c r="F592" s="232"/>
      <c r="G592" s="228"/>
    </row>
    <row r="593" spans="2:7">
      <c r="B593" s="351"/>
      <c r="C593" s="232"/>
      <c r="D593" s="232"/>
      <c r="E593" s="232"/>
      <c r="F593" s="232"/>
      <c r="G593" s="228"/>
    </row>
    <row r="594" spans="2:7">
      <c r="B594" s="351"/>
      <c r="C594" s="232"/>
      <c r="D594" s="232"/>
      <c r="E594" s="232"/>
      <c r="F594" s="232"/>
      <c r="G594" s="228"/>
    </row>
    <row r="595" spans="2:7">
      <c r="B595" s="351"/>
      <c r="C595" s="232"/>
      <c r="D595" s="232"/>
      <c r="E595" s="232"/>
      <c r="F595" s="232"/>
      <c r="G595" s="228"/>
    </row>
    <row r="596" spans="2:7">
      <c r="B596" s="351"/>
      <c r="C596" s="232"/>
      <c r="D596" s="232"/>
      <c r="E596" s="232"/>
      <c r="F596" s="232"/>
      <c r="G596" s="228"/>
    </row>
    <row r="597" spans="2:7">
      <c r="B597" s="351"/>
      <c r="C597" s="232"/>
      <c r="D597" s="232"/>
      <c r="E597" s="232"/>
      <c r="F597" s="232"/>
      <c r="G597" s="228"/>
    </row>
    <row r="598" spans="2:7">
      <c r="B598" s="351"/>
      <c r="C598" s="232"/>
      <c r="D598" s="232"/>
      <c r="E598" s="232"/>
      <c r="F598" s="232"/>
      <c r="G598" s="228"/>
    </row>
    <row r="599" spans="2:7">
      <c r="B599" s="351"/>
      <c r="C599" s="232"/>
      <c r="D599" s="232"/>
      <c r="E599" s="232"/>
      <c r="F599" s="232"/>
      <c r="G599" s="228"/>
    </row>
    <row r="600" spans="2:7">
      <c r="B600" s="351"/>
      <c r="C600" s="232"/>
      <c r="D600" s="232"/>
      <c r="E600" s="232"/>
      <c r="F600" s="232"/>
      <c r="G600" s="228"/>
    </row>
    <row r="601" spans="2:7">
      <c r="B601" s="351"/>
      <c r="C601" s="232"/>
      <c r="D601" s="232"/>
      <c r="E601" s="232"/>
      <c r="F601" s="232"/>
      <c r="G601" s="228"/>
    </row>
    <row r="602" spans="2:7">
      <c r="B602" s="351"/>
      <c r="C602" s="232"/>
      <c r="D602" s="232"/>
      <c r="E602" s="232"/>
      <c r="F602" s="232"/>
      <c r="G602" s="228"/>
    </row>
    <row r="603" spans="2:7">
      <c r="B603" s="351"/>
      <c r="C603" s="232"/>
      <c r="D603" s="232"/>
      <c r="E603" s="232"/>
      <c r="F603" s="232"/>
      <c r="G603" s="228"/>
    </row>
    <row r="604" spans="2:7">
      <c r="B604" s="351"/>
      <c r="C604" s="232"/>
      <c r="D604" s="232"/>
      <c r="E604" s="232"/>
      <c r="F604" s="232"/>
      <c r="G604" s="228"/>
    </row>
    <row r="605" spans="2:7">
      <c r="B605" s="351"/>
      <c r="C605" s="232"/>
      <c r="D605" s="232"/>
      <c r="E605" s="232"/>
      <c r="F605" s="232"/>
      <c r="G605" s="228"/>
    </row>
    <row r="606" spans="2:7">
      <c r="B606" s="351"/>
      <c r="C606" s="232"/>
      <c r="D606" s="232"/>
      <c r="E606" s="232"/>
      <c r="F606" s="232"/>
      <c r="G606" s="228"/>
    </row>
    <row r="607" spans="2:7">
      <c r="B607" s="351"/>
      <c r="C607" s="232"/>
      <c r="D607" s="232"/>
      <c r="E607" s="232"/>
      <c r="F607" s="232"/>
      <c r="G607" s="228"/>
    </row>
    <row r="608" spans="2:7">
      <c r="B608" s="351"/>
      <c r="C608" s="232"/>
      <c r="D608" s="232"/>
      <c r="E608" s="232"/>
      <c r="F608" s="232"/>
      <c r="G608" s="228"/>
    </row>
    <row r="609" spans="2:7">
      <c r="B609" s="351"/>
      <c r="C609" s="232"/>
      <c r="D609" s="232"/>
      <c r="E609" s="232"/>
      <c r="F609" s="232"/>
      <c r="G609" s="228"/>
    </row>
    <row r="610" spans="2:7">
      <c r="B610" s="351"/>
      <c r="C610" s="232"/>
      <c r="D610" s="232"/>
      <c r="E610" s="232"/>
      <c r="F610" s="232"/>
      <c r="G610" s="228"/>
    </row>
    <row r="611" spans="2:7">
      <c r="B611" s="351"/>
      <c r="C611" s="232"/>
      <c r="D611" s="232"/>
      <c r="E611" s="232"/>
      <c r="F611" s="232"/>
      <c r="G611" s="228"/>
    </row>
    <row r="612" spans="2:7">
      <c r="B612" s="351"/>
      <c r="C612" s="232"/>
      <c r="D612" s="232"/>
      <c r="E612" s="232"/>
      <c r="F612" s="232"/>
      <c r="G612" s="228"/>
    </row>
    <row r="613" spans="2:7">
      <c r="B613" s="351"/>
      <c r="C613" s="232"/>
      <c r="D613" s="232"/>
      <c r="E613" s="232"/>
      <c r="F613" s="232"/>
      <c r="G613" s="228"/>
    </row>
    <row r="614" spans="2:7">
      <c r="B614" s="351"/>
      <c r="C614" s="232"/>
      <c r="D614" s="232"/>
      <c r="E614" s="232"/>
      <c r="F614" s="232"/>
      <c r="G614" s="228"/>
    </row>
    <row r="615" spans="2:7">
      <c r="B615" s="351"/>
      <c r="C615" s="232"/>
      <c r="D615" s="232"/>
      <c r="E615" s="232"/>
      <c r="F615" s="232"/>
      <c r="G615" s="228"/>
    </row>
    <row r="616" spans="2:7">
      <c r="B616" s="351"/>
      <c r="C616" s="232"/>
      <c r="D616" s="232"/>
      <c r="E616" s="232"/>
      <c r="F616" s="232"/>
      <c r="G616" s="228"/>
    </row>
    <row r="617" spans="2:7">
      <c r="B617" s="351"/>
      <c r="C617" s="232"/>
      <c r="D617" s="232"/>
      <c r="E617" s="232"/>
      <c r="F617" s="232"/>
      <c r="G617" s="228"/>
    </row>
    <row r="618" spans="2:7">
      <c r="B618" s="351"/>
      <c r="C618" s="232"/>
      <c r="D618" s="232"/>
      <c r="E618" s="232"/>
      <c r="F618" s="232"/>
      <c r="G618" s="228"/>
    </row>
    <row r="619" spans="2:7">
      <c r="B619" s="351"/>
      <c r="C619" s="232"/>
      <c r="D619" s="232"/>
      <c r="E619" s="232"/>
      <c r="F619" s="232"/>
      <c r="G619" s="228"/>
    </row>
    <row r="620" spans="2:7">
      <c r="B620" s="351"/>
      <c r="C620" s="232"/>
      <c r="D620" s="232"/>
      <c r="E620" s="232"/>
      <c r="F620" s="232"/>
      <c r="G620" s="228"/>
    </row>
    <row r="621" spans="2:7">
      <c r="B621" s="351"/>
      <c r="C621" s="232"/>
      <c r="D621" s="232"/>
      <c r="E621" s="232"/>
      <c r="F621" s="232"/>
      <c r="G621" s="228"/>
    </row>
    <row r="622" spans="2:7">
      <c r="B622" s="351"/>
      <c r="C622" s="232"/>
      <c r="D622" s="232"/>
      <c r="E622" s="232"/>
      <c r="F622" s="232"/>
      <c r="G622" s="228"/>
    </row>
    <row r="623" spans="2:7">
      <c r="B623" s="351"/>
      <c r="C623" s="232"/>
      <c r="D623" s="232"/>
      <c r="E623" s="232"/>
      <c r="F623" s="232"/>
      <c r="G623" s="228"/>
    </row>
    <row r="624" spans="2:7">
      <c r="B624" s="351"/>
      <c r="C624" s="232"/>
      <c r="D624" s="232"/>
      <c r="E624" s="232"/>
      <c r="F624" s="232"/>
      <c r="G624" s="228"/>
    </row>
    <row r="625" spans="2:7">
      <c r="B625" s="351"/>
      <c r="C625" s="232"/>
      <c r="D625" s="232"/>
      <c r="E625" s="232"/>
      <c r="F625" s="232"/>
      <c r="G625" s="228"/>
    </row>
    <row r="626" spans="2:7">
      <c r="B626" s="351"/>
      <c r="C626" s="232"/>
      <c r="D626" s="232"/>
      <c r="E626" s="232"/>
      <c r="F626" s="232"/>
      <c r="G626" s="228"/>
    </row>
    <row r="627" spans="2:7">
      <c r="B627" s="351"/>
      <c r="C627" s="232"/>
      <c r="D627" s="232"/>
      <c r="E627" s="232"/>
      <c r="F627" s="232"/>
      <c r="G627" s="228"/>
    </row>
    <row r="628" spans="2:7">
      <c r="B628" s="351"/>
      <c r="C628" s="232"/>
      <c r="D628" s="232"/>
      <c r="E628" s="232"/>
      <c r="F628" s="232"/>
      <c r="G628" s="228"/>
    </row>
    <row r="629" spans="2:7">
      <c r="B629" s="351"/>
      <c r="C629" s="232"/>
      <c r="D629" s="232"/>
      <c r="E629" s="232"/>
      <c r="F629" s="232"/>
      <c r="G629" s="228"/>
    </row>
    <row r="630" spans="2:7">
      <c r="B630" s="351"/>
      <c r="C630" s="232"/>
      <c r="D630" s="232"/>
      <c r="E630" s="232"/>
      <c r="F630" s="232"/>
      <c r="G630" s="228"/>
    </row>
    <row r="631" spans="2:7">
      <c r="B631" s="351"/>
      <c r="C631" s="232"/>
      <c r="D631" s="232"/>
      <c r="E631" s="232"/>
      <c r="F631" s="232"/>
      <c r="G631" s="228"/>
    </row>
    <row r="632" spans="2:7">
      <c r="B632" s="351"/>
      <c r="C632" s="232"/>
      <c r="D632" s="232"/>
      <c r="E632" s="232"/>
      <c r="F632" s="232"/>
      <c r="G632" s="228"/>
    </row>
    <row r="633" spans="2:7">
      <c r="B633" s="351"/>
      <c r="C633" s="232"/>
      <c r="D633" s="232"/>
      <c r="E633" s="232"/>
      <c r="F633" s="232"/>
      <c r="G633" s="228"/>
    </row>
    <row r="634" spans="2:7">
      <c r="B634" s="351"/>
      <c r="C634" s="232"/>
      <c r="D634" s="232"/>
      <c r="E634" s="232"/>
      <c r="F634" s="232"/>
      <c r="G634" s="228"/>
    </row>
    <row r="635" spans="2:7">
      <c r="B635" s="351"/>
      <c r="C635" s="232"/>
      <c r="D635" s="232"/>
      <c r="E635" s="232"/>
      <c r="F635" s="232"/>
      <c r="G635" s="228"/>
    </row>
    <row r="636" spans="2:7">
      <c r="B636" s="351"/>
      <c r="C636" s="232"/>
      <c r="D636" s="232"/>
      <c r="E636" s="232"/>
      <c r="F636" s="232"/>
      <c r="G636" s="228"/>
    </row>
    <row r="637" spans="2:7">
      <c r="B637" s="351"/>
      <c r="C637" s="232"/>
      <c r="D637" s="232"/>
      <c r="E637" s="232"/>
      <c r="F637" s="232"/>
      <c r="G637" s="228"/>
    </row>
    <row r="638" spans="2:7">
      <c r="B638" s="351"/>
      <c r="C638" s="232"/>
      <c r="D638" s="232"/>
      <c r="E638" s="232"/>
      <c r="F638" s="232"/>
      <c r="G638" s="228"/>
    </row>
    <row r="639" spans="2:7">
      <c r="B639" s="351"/>
      <c r="C639" s="232"/>
      <c r="D639" s="232"/>
      <c r="E639" s="232"/>
      <c r="F639" s="232"/>
      <c r="G639" s="228"/>
    </row>
    <row r="640" spans="2:7">
      <c r="B640" s="351"/>
      <c r="C640" s="232"/>
      <c r="D640" s="232"/>
      <c r="E640" s="232"/>
      <c r="F640" s="232"/>
      <c r="G640" s="228"/>
    </row>
    <row r="641" spans="2:7">
      <c r="B641" s="351"/>
      <c r="C641" s="232"/>
      <c r="D641" s="232"/>
      <c r="E641" s="232"/>
      <c r="F641" s="232"/>
      <c r="G641" s="228"/>
    </row>
    <row r="642" spans="2:7">
      <c r="B642" s="351"/>
      <c r="C642" s="232"/>
      <c r="D642" s="232"/>
      <c r="E642" s="232"/>
      <c r="F642" s="232"/>
      <c r="G642" s="228"/>
    </row>
    <row r="643" spans="2:7">
      <c r="B643" s="351"/>
      <c r="C643" s="232"/>
      <c r="D643" s="232"/>
      <c r="E643" s="232"/>
      <c r="F643" s="232"/>
      <c r="G643" s="228"/>
    </row>
    <row r="644" spans="2:7">
      <c r="B644" s="351"/>
      <c r="C644" s="232"/>
      <c r="D644" s="232"/>
      <c r="E644" s="232"/>
      <c r="F644" s="232"/>
      <c r="G644" s="228"/>
    </row>
    <row r="645" spans="2:7">
      <c r="B645" s="351"/>
      <c r="C645" s="232"/>
      <c r="D645" s="232"/>
      <c r="E645" s="232"/>
      <c r="F645" s="232"/>
      <c r="G645" s="228"/>
    </row>
    <row r="646" spans="2:7">
      <c r="B646" s="351"/>
      <c r="C646" s="232"/>
      <c r="D646" s="232"/>
      <c r="E646" s="232"/>
      <c r="F646" s="232"/>
      <c r="G646" s="228"/>
    </row>
    <row r="647" spans="2:7">
      <c r="B647" s="351"/>
      <c r="C647" s="232"/>
      <c r="D647" s="232"/>
      <c r="E647" s="232"/>
      <c r="F647" s="232"/>
      <c r="G647" s="228"/>
    </row>
    <row r="648" spans="2:7">
      <c r="B648" s="351"/>
      <c r="C648" s="232"/>
      <c r="D648" s="232"/>
      <c r="E648" s="232"/>
      <c r="F648" s="232"/>
      <c r="G648" s="228"/>
    </row>
    <row r="649" spans="2:7">
      <c r="B649" s="351"/>
      <c r="C649" s="232"/>
      <c r="D649" s="232"/>
      <c r="E649" s="232"/>
      <c r="F649" s="232"/>
      <c r="G649" s="228"/>
    </row>
    <row r="650" spans="2:7">
      <c r="B650" s="351"/>
      <c r="C650" s="232"/>
      <c r="D650" s="232"/>
      <c r="E650" s="232"/>
      <c r="F650" s="232"/>
      <c r="G650" s="228"/>
    </row>
    <row r="651" spans="2:7">
      <c r="B651" s="351"/>
      <c r="C651" s="232"/>
      <c r="D651" s="232"/>
      <c r="E651" s="232"/>
      <c r="F651" s="232"/>
      <c r="G651" s="228"/>
    </row>
    <row r="652" spans="2:7">
      <c r="B652" s="351"/>
      <c r="C652" s="232"/>
      <c r="D652" s="232"/>
      <c r="E652" s="232"/>
      <c r="F652" s="232"/>
      <c r="G652" s="228"/>
    </row>
    <row r="653" spans="2:7">
      <c r="B653" s="351"/>
      <c r="C653" s="232"/>
      <c r="D653" s="232"/>
      <c r="E653" s="232"/>
      <c r="F653" s="232"/>
      <c r="G653" s="228"/>
    </row>
    <row r="654" spans="2:7">
      <c r="B654" s="351"/>
      <c r="C654" s="232"/>
      <c r="D654" s="232"/>
      <c r="E654" s="232"/>
      <c r="F654" s="232"/>
      <c r="G654" s="228"/>
    </row>
    <row r="655" spans="2:7">
      <c r="B655" s="351"/>
      <c r="C655" s="232"/>
      <c r="D655" s="232"/>
      <c r="E655" s="232"/>
      <c r="F655" s="232"/>
      <c r="G655" s="228"/>
    </row>
    <row r="656" spans="2:7">
      <c r="B656" s="351"/>
      <c r="C656" s="232"/>
      <c r="D656" s="232"/>
      <c r="E656" s="232"/>
      <c r="F656" s="232"/>
      <c r="G656" s="228"/>
    </row>
    <row r="657" spans="2:7">
      <c r="B657" s="351"/>
      <c r="C657" s="232"/>
      <c r="D657" s="232"/>
      <c r="E657" s="232"/>
      <c r="F657" s="232"/>
      <c r="G657" s="228"/>
    </row>
    <row r="658" spans="2:7">
      <c r="B658" s="351"/>
      <c r="C658" s="232"/>
      <c r="D658" s="232"/>
      <c r="E658" s="232"/>
      <c r="F658" s="232"/>
      <c r="G658" s="228"/>
    </row>
    <row r="659" spans="2:7">
      <c r="B659" s="351"/>
      <c r="C659" s="232"/>
      <c r="D659" s="232"/>
      <c r="E659" s="232"/>
      <c r="F659" s="232"/>
      <c r="G659" s="228"/>
    </row>
    <row r="660" spans="2:7">
      <c r="B660" s="351"/>
      <c r="C660" s="232"/>
      <c r="D660" s="232"/>
      <c r="E660" s="232"/>
      <c r="F660" s="232"/>
      <c r="G660" s="228"/>
    </row>
    <row r="661" spans="2:7">
      <c r="B661" s="351"/>
      <c r="C661" s="232"/>
      <c r="D661" s="232"/>
      <c r="E661" s="232"/>
      <c r="F661" s="232"/>
      <c r="G661" s="228"/>
    </row>
    <row r="662" spans="2:7">
      <c r="B662" s="351"/>
      <c r="C662" s="232"/>
      <c r="D662" s="232"/>
      <c r="E662" s="232"/>
      <c r="F662" s="232"/>
      <c r="G662" s="228"/>
    </row>
    <row r="663" spans="2:7">
      <c r="B663" s="351"/>
      <c r="C663" s="232"/>
      <c r="D663" s="232"/>
      <c r="E663" s="232"/>
      <c r="F663" s="232"/>
      <c r="G663" s="228"/>
    </row>
    <row r="664" spans="2:7">
      <c r="B664" s="351"/>
      <c r="C664" s="232"/>
      <c r="D664" s="232"/>
      <c r="E664" s="232"/>
      <c r="F664" s="232"/>
      <c r="G664" s="228"/>
    </row>
    <row r="665" spans="2:7">
      <c r="B665" s="351"/>
      <c r="C665" s="232"/>
      <c r="D665" s="232"/>
      <c r="E665" s="232"/>
      <c r="F665" s="232"/>
      <c r="G665" s="228"/>
    </row>
    <row r="666" spans="2:7">
      <c r="B666" s="351"/>
      <c r="C666" s="232"/>
      <c r="D666" s="232"/>
      <c r="E666" s="232"/>
      <c r="F666" s="232"/>
      <c r="G666" s="228"/>
    </row>
    <row r="667" spans="2:7">
      <c r="B667" s="351"/>
      <c r="C667" s="232"/>
      <c r="D667" s="232"/>
      <c r="E667" s="232"/>
      <c r="F667" s="232"/>
      <c r="G667" s="228"/>
    </row>
    <row r="668" spans="2:7">
      <c r="B668" s="351"/>
      <c r="C668" s="232"/>
      <c r="D668" s="232"/>
      <c r="E668" s="232"/>
      <c r="F668" s="232"/>
      <c r="G668" s="228"/>
    </row>
    <row r="669" spans="2:7">
      <c r="B669" s="351"/>
      <c r="C669" s="232"/>
      <c r="D669" s="232"/>
      <c r="E669" s="232"/>
      <c r="F669" s="232"/>
      <c r="G669" s="228"/>
    </row>
    <row r="670" spans="2:7">
      <c r="B670" s="351"/>
      <c r="C670" s="232"/>
      <c r="D670" s="232"/>
      <c r="E670" s="232"/>
      <c r="F670" s="232"/>
      <c r="G670" s="228"/>
    </row>
    <row r="671" spans="2:7">
      <c r="B671" s="351"/>
      <c r="C671" s="232"/>
      <c r="D671" s="232"/>
      <c r="E671" s="232"/>
      <c r="F671" s="232"/>
      <c r="G671" s="228"/>
    </row>
    <row r="672" spans="2:7">
      <c r="B672" s="351"/>
      <c r="C672" s="232"/>
      <c r="D672" s="232"/>
      <c r="E672" s="232"/>
      <c r="F672" s="232"/>
      <c r="G672" s="228"/>
    </row>
    <row r="673" spans="2:7">
      <c r="B673" s="351"/>
      <c r="C673" s="232"/>
      <c r="D673" s="232"/>
      <c r="E673" s="232"/>
      <c r="F673" s="232"/>
      <c r="G673" s="228"/>
    </row>
    <row r="674" spans="2:7">
      <c r="B674" s="351"/>
      <c r="C674" s="232"/>
      <c r="D674" s="232"/>
      <c r="E674" s="232"/>
      <c r="F674" s="232"/>
      <c r="G674" s="228"/>
    </row>
    <row r="675" spans="2:7">
      <c r="B675" s="351"/>
      <c r="C675" s="232"/>
      <c r="D675" s="232"/>
      <c r="E675" s="232"/>
      <c r="F675" s="232"/>
      <c r="G675" s="228"/>
    </row>
    <row r="676" spans="2:7">
      <c r="B676" s="351"/>
      <c r="C676" s="232"/>
      <c r="D676" s="232"/>
      <c r="E676" s="232"/>
      <c r="F676" s="232"/>
      <c r="G676" s="228"/>
    </row>
    <row r="677" spans="2:7">
      <c r="B677" s="351"/>
      <c r="C677" s="232"/>
      <c r="D677" s="232"/>
      <c r="E677" s="232"/>
      <c r="F677" s="232"/>
      <c r="G677" s="228"/>
    </row>
    <row r="678" spans="2:7">
      <c r="B678" s="351"/>
      <c r="C678" s="232"/>
      <c r="D678" s="232"/>
      <c r="E678" s="232"/>
      <c r="F678" s="232"/>
      <c r="G678" s="228"/>
    </row>
    <row r="679" spans="2:7">
      <c r="B679" s="351"/>
      <c r="C679" s="232"/>
      <c r="D679" s="232"/>
      <c r="E679" s="232"/>
      <c r="F679" s="232"/>
      <c r="G679" s="228"/>
    </row>
    <row r="680" spans="2:7">
      <c r="B680" s="351"/>
      <c r="C680" s="232"/>
      <c r="D680" s="232"/>
      <c r="E680" s="232"/>
      <c r="F680" s="232"/>
      <c r="G680" s="228"/>
    </row>
    <row r="681" spans="2:7">
      <c r="B681" s="351"/>
      <c r="C681" s="232"/>
      <c r="D681" s="232"/>
      <c r="E681" s="232"/>
      <c r="F681" s="232"/>
      <c r="G681" s="228"/>
    </row>
    <row r="682" spans="2:7">
      <c r="B682" s="351"/>
      <c r="C682" s="232"/>
      <c r="D682" s="232"/>
      <c r="E682" s="232"/>
      <c r="F682" s="232"/>
      <c r="G682" s="228"/>
    </row>
    <row r="683" spans="2:7">
      <c r="B683" s="351"/>
      <c r="C683" s="232"/>
      <c r="D683" s="232"/>
      <c r="E683" s="232"/>
      <c r="F683" s="232"/>
      <c r="G683" s="228"/>
    </row>
    <row r="684" spans="2:7">
      <c r="B684" s="351"/>
      <c r="C684" s="232"/>
      <c r="D684" s="232"/>
      <c r="E684" s="232"/>
      <c r="F684" s="232"/>
      <c r="G684" s="228"/>
    </row>
    <row r="685" spans="2:7">
      <c r="B685" s="351"/>
      <c r="C685" s="232"/>
      <c r="D685" s="232"/>
      <c r="E685" s="232"/>
      <c r="F685" s="232"/>
      <c r="G685" s="228"/>
    </row>
    <row r="686" spans="2:7">
      <c r="B686" s="351"/>
      <c r="C686" s="232"/>
      <c r="D686" s="232"/>
      <c r="E686" s="232"/>
      <c r="F686" s="232"/>
      <c r="G686" s="228"/>
    </row>
    <row r="687" spans="2:7">
      <c r="B687" s="351"/>
      <c r="C687" s="232"/>
      <c r="D687" s="232"/>
      <c r="E687" s="232"/>
      <c r="F687" s="232"/>
      <c r="G687" s="228"/>
    </row>
    <row r="688" spans="2:7">
      <c r="B688" s="351"/>
      <c r="C688" s="232"/>
      <c r="D688" s="232"/>
      <c r="E688" s="232"/>
      <c r="F688" s="232"/>
      <c r="G688" s="228"/>
    </row>
    <row r="689" spans="2:7">
      <c r="B689" s="351"/>
      <c r="C689" s="232"/>
      <c r="D689" s="232"/>
      <c r="E689" s="232"/>
      <c r="F689" s="232"/>
      <c r="G689" s="228"/>
    </row>
    <row r="690" spans="2:7">
      <c r="B690" s="351"/>
      <c r="C690" s="232"/>
      <c r="D690" s="232"/>
      <c r="E690" s="232"/>
      <c r="F690" s="232"/>
      <c r="G690" s="228"/>
    </row>
    <row r="691" spans="2:7">
      <c r="B691" s="351"/>
      <c r="C691" s="232"/>
      <c r="D691" s="232"/>
      <c r="E691" s="232"/>
      <c r="F691" s="232"/>
      <c r="G691" s="228"/>
    </row>
    <row r="692" spans="2:7">
      <c r="B692" s="351"/>
      <c r="C692" s="232"/>
      <c r="D692" s="232"/>
      <c r="E692" s="232"/>
      <c r="F692" s="232"/>
      <c r="G692" s="228"/>
    </row>
    <row r="693" spans="2:7">
      <c r="B693" s="351"/>
      <c r="C693" s="232"/>
      <c r="D693" s="232"/>
      <c r="E693" s="232"/>
      <c r="F693" s="232"/>
      <c r="G693" s="228"/>
    </row>
    <row r="694" spans="2:7">
      <c r="B694" s="351"/>
      <c r="C694" s="232"/>
      <c r="D694" s="232"/>
      <c r="E694" s="232"/>
      <c r="F694" s="232"/>
      <c r="G694" s="228"/>
    </row>
    <row r="695" spans="2:7">
      <c r="B695" s="351"/>
      <c r="C695" s="232"/>
      <c r="D695" s="232"/>
      <c r="E695" s="232"/>
      <c r="F695" s="232"/>
      <c r="G695" s="228"/>
    </row>
    <row r="696" spans="2:7">
      <c r="B696" s="351"/>
      <c r="C696" s="232"/>
      <c r="D696" s="232"/>
      <c r="E696" s="232"/>
      <c r="F696" s="232"/>
      <c r="G696" s="228"/>
    </row>
    <row r="697" spans="2:7">
      <c r="B697" s="351"/>
      <c r="C697" s="232"/>
      <c r="D697" s="232"/>
      <c r="E697" s="232"/>
      <c r="F697" s="232"/>
      <c r="G697" s="228"/>
    </row>
    <row r="698" spans="2:7">
      <c r="B698" s="351"/>
      <c r="C698" s="232"/>
      <c r="D698" s="232"/>
      <c r="E698" s="232"/>
      <c r="F698" s="232"/>
      <c r="G698" s="228"/>
    </row>
    <row r="699" spans="2:7">
      <c r="B699" s="351"/>
      <c r="C699" s="232"/>
      <c r="D699" s="232"/>
      <c r="E699" s="232"/>
      <c r="F699" s="232"/>
      <c r="G699" s="228"/>
    </row>
    <row r="700" spans="2:7">
      <c r="B700" s="351"/>
      <c r="C700" s="232"/>
      <c r="D700" s="232"/>
      <c r="E700" s="232"/>
      <c r="F700" s="232"/>
      <c r="G700" s="228"/>
    </row>
    <row r="701" spans="2:7">
      <c r="B701" s="351"/>
      <c r="C701" s="232"/>
      <c r="D701" s="232"/>
      <c r="E701" s="232"/>
      <c r="F701" s="232"/>
      <c r="G701" s="228"/>
    </row>
    <row r="702" spans="2:7">
      <c r="B702" s="351"/>
      <c r="C702" s="232"/>
      <c r="D702" s="232"/>
      <c r="E702" s="232"/>
      <c r="F702" s="232"/>
      <c r="G702" s="228"/>
    </row>
    <row r="703" spans="2:7">
      <c r="B703" s="351"/>
      <c r="C703" s="232"/>
      <c r="D703" s="232"/>
      <c r="E703" s="232"/>
      <c r="F703" s="232"/>
      <c r="G703" s="228"/>
    </row>
    <row r="704" spans="2:7">
      <c r="B704" s="351"/>
      <c r="C704" s="232"/>
      <c r="D704" s="232"/>
      <c r="E704" s="232"/>
      <c r="F704" s="232"/>
      <c r="G704" s="228"/>
    </row>
    <row r="705" spans="2:7">
      <c r="B705" s="351"/>
      <c r="C705" s="232"/>
      <c r="D705" s="232"/>
      <c r="E705" s="232"/>
      <c r="F705" s="232"/>
      <c r="G705" s="228"/>
    </row>
    <row r="706" spans="2:7">
      <c r="B706" s="351"/>
      <c r="C706" s="232"/>
      <c r="D706" s="232"/>
      <c r="E706" s="232"/>
      <c r="F706" s="232"/>
      <c r="G706" s="228"/>
    </row>
    <row r="707" spans="2:7">
      <c r="B707" s="351"/>
      <c r="C707" s="232"/>
      <c r="D707" s="232"/>
      <c r="E707" s="232"/>
      <c r="F707" s="232"/>
      <c r="G707" s="228"/>
    </row>
    <row r="708" spans="2:7">
      <c r="B708" s="351"/>
      <c r="C708" s="232"/>
      <c r="D708" s="232"/>
      <c r="E708" s="232"/>
      <c r="F708" s="232"/>
      <c r="G708" s="228"/>
    </row>
    <row r="709" spans="2:7">
      <c r="B709" s="351"/>
      <c r="C709" s="232"/>
      <c r="D709" s="232"/>
      <c r="E709" s="232"/>
      <c r="F709" s="232"/>
      <c r="G709" s="228"/>
    </row>
    <row r="710" spans="2:7">
      <c r="B710" s="351"/>
      <c r="C710" s="232"/>
      <c r="D710" s="232"/>
      <c r="E710" s="232"/>
      <c r="F710" s="232"/>
      <c r="G710" s="228"/>
    </row>
    <row r="711" spans="2:7">
      <c r="B711" s="351"/>
      <c r="C711" s="232"/>
      <c r="D711" s="232"/>
      <c r="E711" s="232"/>
      <c r="F711" s="232"/>
      <c r="G711" s="228"/>
    </row>
    <row r="712" spans="2:7">
      <c r="B712" s="351"/>
      <c r="C712" s="232"/>
      <c r="D712" s="232"/>
      <c r="E712" s="232"/>
      <c r="F712" s="232"/>
      <c r="G712" s="228"/>
    </row>
    <row r="713" spans="2:7">
      <c r="B713" s="351"/>
      <c r="C713" s="232"/>
      <c r="D713" s="232"/>
      <c r="E713" s="232"/>
      <c r="F713" s="232"/>
      <c r="G713" s="228"/>
    </row>
    <row r="714" spans="2:7">
      <c r="B714" s="351"/>
      <c r="C714" s="232"/>
      <c r="D714" s="232"/>
      <c r="E714" s="232"/>
      <c r="F714" s="232"/>
      <c r="G714" s="228"/>
    </row>
    <row r="715" spans="2:7">
      <c r="B715" s="351"/>
      <c r="C715" s="232"/>
      <c r="D715" s="232"/>
      <c r="E715" s="232"/>
      <c r="F715" s="232"/>
      <c r="G715" s="228"/>
    </row>
    <row r="716" spans="2:7">
      <c r="B716" s="351"/>
      <c r="C716" s="232"/>
      <c r="D716" s="232"/>
      <c r="E716" s="232"/>
      <c r="F716" s="232"/>
      <c r="G716" s="228"/>
    </row>
    <row r="717" spans="2:7">
      <c r="B717" s="351"/>
      <c r="C717" s="232"/>
      <c r="D717" s="232"/>
      <c r="E717" s="232"/>
      <c r="F717" s="232"/>
      <c r="G717" s="228"/>
    </row>
    <row r="718" spans="2:7">
      <c r="B718" s="351"/>
      <c r="C718" s="232"/>
      <c r="D718" s="232"/>
      <c r="E718" s="232"/>
      <c r="F718" s="232"/>
      <c r="G718" s="228"/>
    </row>
    <row r="719" spans="2:7">
      <c r="B719" s="351"/>
      <c r="C719" s="232"/>
      <c r="D719" s="232"/>
      <c r="E719" s="232"/>
      <c r="F719" s="232"/>
      <c r="G719" s="228"/>
    </row>
    <row r="720" spans="2:7">
      <c r="B720" s="351"/>
      <c r="C720" s="232"/>
      <c r="D720" s="232"/>
      <c r="E720" s="232"/>
      <c r="F720" s="232"/>
      <c r="G720" s="228"/>
    </row>
    <row r="721" spans="2:7">
      <c r="B721" s="351"/>
      <c r="C721" s="232"/>
      <c r="D721" s="232"/>
      <c r="E721" s="232"/>
      <c r="F721" s="232"/>
      <c r="G721" s="228"/>
    </row>
    <row r="722" spans="2:7">
      <c r="B722" s="351"/>
      <c r="C722" s="232"/>
      <c r="D722" s="232"/>
      <c r="E722" s="232"/>
      <c r="F722" s="232"/>
      <c r="G722" s="228"/>
    </row>
    <row r="723" spans="2:7">
      <c r="B723" s="351"/>
      <c r="C723" s="232"/>
      <c r="D723" s="232"/>
      <c r="E723" s="232"/>
      <c r="F723" s="232"/>
      <c r="G723" s="228"/>
    </row>
    <row r="724" spans="2:7">
      <c r="B724" s="351"/>
      <c r="C724" s="232"/>
      <c r="D724" s="232"/>
      <c r="E724" s="232"/>
      <c r="F724" s="232"/>
      <c r="G724" s="228"/>
    </row>
    <row r="725" spans="2:7">
      <c r="B725" s="351"/>
      <c r="C725" s="232"/>
      <c r="D725" s="232"/>
      <c r="E725" s="232"/>
      <c r="F725" s="232"/>
      <c r="G725" s="228"/>
    </row>
    <row r="726" spans="2:7">
      <c r="B726" s="351"/>
      <c r="C726" s="232"/>
      <c r="D726" s="232"/>
      <c r="E726" s="232"/>
      <c r="F726" s="232"/>
      <c r="G726" s="228"/>
    </row>
    <row r="727" spans="2:7">
      <c r="B727" s="351"/>
      <c r="C727" s="232"/>
      <c r="D727" s="232"/>
      <c r="E727" s="232"/>
      <c r="F727" s="232"/>
      <c r="G727" s="228"/>
    </row>
    <row r="728" spans="2:7">
      <c r="B728" s="351"/>
      <c r="C728" s="232"/>
      <c r="D728" s="232"/>
      <c r="E728" s="232"/>
      <c r="F728" s="232"/>
      <c r="G728" s="228"/>
    </row>
    <row r="729" spans="2:7">
      <c r="B729" s="351"/>
      <c r="C729" s="232"/>
      <c r="D729" s="232"/>
      <c r="E729" s="232"/>
      <c r="F729" s="232"/>
      <c r="G729" s="228"/>
    </row>
    <row r="730" spans="2:7">
      <c r="B730" s="351"/>
      <c r="C730" s="232"/>
      <c r="D730" s="232"/>
      <c r="E730" s="232"/>
      <c r="F730" s="232"/>
      <c r="G730" s="228"/>
    </row>
    <row r="731" spans="2:7">
      <c r="B731" s="351"/>
      <c r="C731" s="232"/>
      <c r="D731" s="232"/>
      <c r="E731" s="232"/>
      <c r="F731" s="232"/>
      <c r="G731" s="228"/>
    </row>
    <row r="732" spans="2:7">
      <c r="B732" s="351"/>
      <c r="C732" s="232"/>
      <c r="D732" s="232"/>
      <c r="E732" s="232"/>
      <c r="F732" s="232"/>
      <c r="G732" s="228"/>
    </row>
    <row r="733" spans="2:7">
      <c r="B733" s="351"/>
      <c r="C733" s="232"/>
      <c r="D733" s="232"/>
      <c r="E733" s="232"/>
      <c r="F733" s="232"/>
      <c r="G733" s="228"/>
    </row>
    <row r="734" spans="2:7">
      <c r="B734" s="351"/>
      <c r="C734" s="232"/>
      <c r="D734" s="232"/>
      <c r="E734" s="232"/>
      <c r="F734" s="232"/>
      <c r="G734" s="228"/>
    </row>
    <row r="735" spans="2:7">
      <c r="B735" s="351"/>
      <c r="C735" s="232"/>
      <c r="D735" s="232"/>
      <c r="E735" s="232"/>
      <c r="F735" s="232"/>
      <c r="G735" s="228"/>
    </row>
    <row r="736" spans="2:7">
      <c r="B736" s="351"/>
      <c r="C736" s="232"/>
      <c r="D736" s="232"/>
      <c r="E736" s="232"/>
      <c r="F736" s="232"/>
      <c r="G736" s="228"/>
    </row>
    <row r="737" spans="2:7">
      <c r="B737" s="351"/>
      <c r="C737" s="232"/>
      <c r="D737" s="232"/>
      <c r="E737" s="232"/>
      <c r="F737" s="232"/>
      <c r="G737" s="228"/>
    </row>
    <row r="738" spans="2:7">
      <c r="B738" s="351"/>
      <c r="C738" s="232"/>
      <c r="D738" s="232"/>
      <c r="E738" s="232"/>
      <c r="F738" s="232"/>
      <c r="G738" s="228"/>
    </row>
    <row r="739" spans="2:7">
      <c r="B739" s="351"/>
      <c r="C739" s="232"/>
      <c r="D739" s="232"/>
      <c r="E739" s="232"/>
      <c r="F739" s="232"/>
      <c r="G739" s="228"/>
    </row>
    <row r="740" spans="2:7">
      <c r="B740" s="351"/>
      <c r="C740" s="232"/>
      <c r="D740" s="232"/>
      <c r="E740" s="232"/>
      <c r="F740" s="232"/>
      <c r="G740" s="228"/>
    </row>
    <row r="741" spans="2:7">
      <c r="B741" s="351"/>
      <c r="C741" s="232"/>
      <c r="D741" s="232"/>
      <c r="E741" s="232"/>
      <c r="F741" s="232"/>
      <c r="G741" s="228"/>
    </row>
    <row r="742" spans="2:7">
      <c r="B742" s="351"/>
      <c r="C742" s="232"/>
      <c r="D742" s="232"/>
      <c r="E742" s="232"/>
      <c r="F742" s="232"/>
      <c r="G742" s="228"/>
    </row>
    <row r="743" spans="2:7">
      <c r="B743" s="351"/>
      <c r="C743" s="232"/>
      <c r="D743" s="232"/>
      <c r="E743" s="232"/>
      <c r="F743" s="232"/>
      <c r="G743" s="228"/>
    </row>
    <row r="744" spans="2:7">
      <c r="B744" s="351"/>
      <c r="C744" s="232"/>
      <c r="D744" s="232"/>
      <c r="E744" s="232"/>
      <c r="F744" s="232"/>
      <c r="G744" s="228"/>
    </row>
    <row r="745" spans="2:7">
      <c r="B745" s="351"/>
      <c r="C745" s="232"/>
      <c r="D745" s="232"/>
      <c r="E745" s="232"/>
      <c r="F745" s="232"/>
      <c r="G745" s="228"/>
    </row>
    <row r="746" spans="2:7">
      <c r="B746" s="351"/>
      <c r="C746" s="232"/>
      <c r="D746" s="232"/>
      <c r="E746" s="232"/>
      <c r="F746" s="232"/>
      <c r="G746" s="228"/>
    </row>
    <row r="747" spans="2:7">
      <c r="B747" s="351"/>
      <c r="C747" s="232"/>
      <c r="D747" s="232"/>
      <c r="E747" s="232"/>
      <c r="F747" s="232"/>
      <c r="G747" s="228"/>
    </row>
    <row r="748" spans="2:7">
      <c r="B748" s="351"/>
      <c r="C748" s="232"/>
      <c r="D748" s="232"/>
      <c r="E748" s="232"/>
      <c r="F748" s="232"/>
      <c r="G748" s="228"/>
    </row>
    <row r="749" spans="2:7">
      <c r="B749" s="351"/>
      <c r="C749" s="232"/>
      <c r="D749" s="232"/>
      <c r="E749" s="232"/>
      <c r="F749" s="232"/>
      <c r="G749" s="228"/>
    </row>
    <row r="750" spans="2:7">
      <c r="B750" s="351"/>
      <c r="C750" s="232"/>
      <c r="D750" s="232"/>
      <c r="E750" s="232"/>
      <c r="F750" s="232"/>
      <c r="G750" s="228"/>
    </row>
    <row r="751" spans="2:7">
      <c r="B751" s="351"/>
      <c r="C751" s="232"/>
      <c r="D751" s="232"/>
      <c r="E751" s="232"/>
      <c r="F751" s="232"/>
      <c r="G751" s="228"/>
    </row>
    <row r="752" spans="2:7">
      <c r="B752" s="351"/>
      <c r="C752" s="232"/>
      <c r="D752" s="232"/>
      <c r="E752" s="232"/>
      <c r="F752" s="232"/>
      <c r="G752" s="228"/>
    </row>
    <row r="753" spans="2:7">
      <c r="B753" s="351"/>
      <c r="C753" s="232"/>
      <c r="D753" s="232"/>
      <c r="E753" s="232"/>
      <c r="F753" s="232"/>
      <c r="G753" s="228"/>
    </row>
    <row r="754" spans="2:7">
      <c r="B754" s="351"/>
      <c r="C754" s="232"/>
      <c r="D754" s="232"/>
      <c r="E754" s="232"/>
      <c r="F754" s="232"/>
      <c r="G754" s="228"/>
    </row>
    <row r="755" spans="2:7">
      <c r="B755" s="351"/>
      <c r="C755" s="232"/>
      <c r="D755" s="232"/>
      <c r="E755" s="232"/>
      <c r="F755" s="232"/>
      <c r="G755" s="228"/>
    </row>
    <row r="756" spans="2:7">
      <c r="B756" s="351"/>
      <c r="C756" s="232"/>
      <c r="D756" s="232"/>
      <c r="E756" s="232"/>
      <c r="F756" s="232"/>
      <c r="G756" s="228"/>
    </row>
    <row r="757" spans="2:7">
      <c r="B757" s="351"/>
      <c r="C757" s="232"/>
      <c r="D757" s="232"/>
      <c r="E757" s="232"/>
      <c r="F757" s="232"/>
      <c r="G757" s="228"/>
    </row>
    <row r="758" spans="2:7">
      <c r="B758" s="351"/>
      <c r="C758" s="232"/>
      <c r="D758" s="232"/>
      <c r="E758" s="232"/>
      <c r="F758" s="232"/>
      <c r="G758" s="228"/>
    </row>
    <row r="759" spans="2:7">
      <c r="B759" s="351"/>
      <c r="C759" s="232"/>
      <c r="D759" s="232"/>
      <c r="E759" s="232"/>
      <c r="F759" s="232"/>
      <c r="G759" s="228"/>
    </row>
    <row r="760" spans="2:7">
      <c r="B760" s="351"/>
      <c r="C760" s="232"/>
      <c r="D760" s="232"/>
      <c r="E760" s="232"/>
      <c r="F760" s="232"/>
      <c r="G760" s="228"/>
    </row>
    <row r="761" spans="2:7">
      <c r="B761" s="351"/>
      <c r="C761" s="232"/>
      <c r="D761" s="232"/>
      <c r="E761" s="232"/>
      <c r="F761" s="232"/>
      <c r="G761" s="228"/>
    </row>
    <row r="762" spans="2:7">
      <c r="B762" s="351"/>
      <c r="C762" s="232"/>
      <c r="D762" s="232"/>
      <c r="E762" s="232"/>
      <c r="F762" s="232"/>
      <c r="G762" s="228"/>
    </row>
    <row r="763" spans="2:7">
      <c r="B763" s="351"/>
      <c r="C763" s="232"/>
      <c r="D763" s="232"/>
      <c r="E763" s="232"/>
      <c r="F763" s="232"/>
      <c r="G763" s="228"/>
    </row>
    <row r="764" spans="2:7">
      <c r="B764" s="351"/>
      <c r="C764" s="232"/>
      <c r="D764" s="232"/>
      <c r="E764" s="232"/>
      <c r="F764" s="232"/>
      <c r="G764" s="228"/>
    </row>
    <row r="765" spans="2:7">
      <c r="B765" s="351"/>
      <c r="C765" s="232"/>
      <c r="D765" s="232"/>
      <c r="E765" s="232"/>
      <c r="F765" s="232"/>
      <c r="G765" s="228"/>
    </row>
    <row r="766" spans="2:7">
      <c r="B766" s="351"/>
      <c r="C766" s="232"/>
      <c r="D766" s="232"/>
      <c r="E766" s="232"/>
      <c r="F766" s="232"/>
      <c r="G766" s="228"/>
    </row>
    <row r="767" spans="2:7">
      <c r="B767" s="351"/>
      <c r="C767" s="232"/>
      <c r="D767" s="232"/>
      <c r="E767" s="232"/>
      <c r="F767" s="232"/>
      <c r="G767" s="228"/>
    </row>
    <row r="768" spans="2:7">
      <c r="B768" s="351"/>
      <c r="C768" s="232"/>
      <c r="D768" s="232"/>
      <c r="E768" s="232"/>
      <c r="F768" s="232"/>
      <c r="G768" s="228"/>
    </row>
    <row r="769" spans="2:7">
      <c r="B769" s="351"/>
      <c r="C769" s="232"/>
      <c r="D769" s="232"/>
      <c r="E769" s="232"/>
      <c r="F769" s="232"/>
      <c r="G769" s="228"/>
    </row>
    <row r="770" spans="2:7">
      <c r="B770" s="351"/>
      <c r="C770" s="232"/>
      <c r="D770" s="232"/>
      <c r="E770" s="232"/>
      <c r="F770" s="232"/>
      <c r="G770" s="228"/>
    </row>
    <row r="771" spans="2:7">
      <c r="B771" s="351"/>
      <c r="C771" s="232"/>
      <c r="D771" s="232"/>
      <c r="E771" s="232"/>
      <c r="F771" s="232"/>
      <c r="G771" s="228"/>
    </row>
    <row r="772" spans="2:7">
      <c r="B772" s="351"/>
      <c r="C772" s="232"/>
      <c r="D772" s="232"/>
      <c r="E772" s="232"/>
      <c r="F772" s="232"/>
      <c r="G772" s="228"/>
    </row>
    <row r="773" spans="2:7">
      <c r="B773" s="351"/>
      <c r="C773" s="232"/>
      <c r="D773" s="232"/>
      <c r="E773" s="232"/>
      <c r="F773" s="232"/>
      <c r="G773" s="228"/>
    </row>
    <row r="774" spans="2:7">
      <c r="B774" s="351"/>
      <c r="C774" s="232"/>
      <c r="D774" s="232"/>
      <c r="E774" s="232"/>
      <c r="F774" s="232"/>
      <c r="G774" s="228"/>
    </row>
    <row r="775" spans="2:7">
      <c r="B775" s="351"/>
      <c r="C775" s="232"/>
      <c r="D775" s="232"/>
      <c r="E775" s="232"/>
      <c r="F775" s="232"/>
      <c r="G775" s="228"/>
    </row>
    <row r="776" spans="2:7">
      <c r="B776" s="351"/>
      <c r="C776" s="232"/>
      <c r="D776" s="232"/>
      <c r="E776" s="232"/>
      <c r="F776" s="232"/>
      <c r="G776" s="228"/>
    </row>
    <row r="777" spans="2:7">
      <c r="B777" s="351"/>
      <c r="C777" s="232"/>
      <c r="D777" s="232"/>
      <c r="E777" s="232"/>
      <c r="F777" s="232"/>
      <c r="G777" s="228"/>
    </row>
    <row r="778" spans="2:7">
      <c r="B778" s="351"/>
      <c r="C778" s="232"/>
      <c r="D778" s="232"/>
      <c r="E778" s="232"/>
      <c r="F778" s="232"/>
      <c r="G778" s="228"/>
    </row>
    <row r="779" spans="2:7">
      <c r="B779" s="351"/>
      <c r="C779" s="232"/>
      <c r="D779" s="232"/>
      <c r="E779" s="232"/>
      <c r="F779" s="232"/>
      <c r="G779" s="228"/>
    </row>
    <row r="780" spans="2:7">
      <c r="B780" s="351"/>
      <c r="C780" s="232"/>
      <c r="D780" s="232"/>
      <c r="E780" s="232"/>
      <c r="F780" s="232"/>
      <c r="G780" s="228"/>
    </row>
    <row r="781" spans="2:7">
      <c r="B781" s="351"/>
      <c r="C781" s="232"/>
      <c r="D781" s="232"/>
      <c r="E781" s="232"/>
      <c r="F781" s="232"/>
      <c r="G781" s="228"/>
    </row>
    <row r="782" spans="2:7">
      <c r="B782" s="351"/>
      <c r="C782" s="232"/>
      <c r="D782" s="232"/>
      <c r="E782" s="232"/>
      <c r="F782" s="232"/>
      <c r="G782" s="228"/>
    </row>
    <row r="783" spans="2:7">
      <c r="B783" s="351"/>
      <c r="C783" s="232"/>
      <c r="D783" s="232"/>
      <c r="E783" s="232"/>
      <c r="F783" s="232"/>
      <c r="G783" s="228"/>
    </row>
    <row r="784" spans="2:7">
      <c r="B784" s="351"/>
      <c r="C784" s="232"/>
      <c r="D784" s="232"/>
      <c r="E784" s="232"/>
      <c r="F784" s="232"/>
      <c r="G784" s="228"/>
    </row>
    <row r="785" spans="2:7">
      <c r="B785" s="351"/>
      <c r="C785" s="232"/>
      <c r="D785" s="232"/>
      <c r="E785" s="232"/>
      <c r="F785" s="232"/>
      <c r="G785" s="228"/>
    </row>
    <row r="786" spans="2:7">
      <c r="B786" s="351"/>
      <c r="C786" s="232"/>
      <c r="D786" s="232"/>
      <c r="E786" s="232"/>
      <c r="F786" s="232"/>
      <c r="G786" s="228"/>
    </row>
    <row r="787" spans="2:7">
      <c r="B787" s="351"/>
      <c r="C787" s="232"/>
      <c r="D787" s="232"/>
      <c r="E787" s="232"/>
      <c r="F787" s="232"/>
      <c r="G787" s="228"/>
    </row>
    <row r="788" spans="2:7">
      <c r="B788" s="351"/>
      <c r="C788" s="232"/>
      <c r="D788" s="232"/>
      <c r="E788" s="232"/>
      <c r="F788" s="232"/>
      <c r="G788" s="228"/>
    </row>
    <row r="789" spans="2:7">
      <c r="B789" s="351"/>
      <c r="C789" s="232"/>
      <c r="D789" s="232"/>
      <c r="E789" s="232"/>
      <c r="F789" s="232"/>
      <c r="G789" s="228"/>
    </row>
    <row r="790" spans="2:7">
      <c r="B790" s="351"/>
      <c r="C790" s="232"/>
      <c r="D790" s="232"/>
      <c r="E790" s="232"/>
      <c r="F790" s="232"/>
      <c r="G790" s="228"/>
    </row>
    <row r="791" spans="2:7">
      <c r="B791" s="351"/>
      <c r="C791" s="232"/>
      <c r="D791" s="232"/>
      <c r="E791" s="232"/>
      <c r="F791" s="232"/>
      <c r="G791" s="228"/>
    </row>
    <row r="792" spans="2:7">
      <c r="B792" s="351"/>
      <c r="C792" s="232"/>
      <c r="D792" s="232"/>
      <c r="E792" s="232"/>
      <c r="F792" s="232"/>
      <c r="G792" s="228"/>
    </row>
    <row r="793" spans="2:7">
      <c r="B793" s="351"/>
      <c r="C793" s="232"/>
      <c r="D793" s="232"/>
      <c r="E793" s="232"/>
      <c r="F793" s="232"/>
      <c r="G793" s="228"/>
    </row>
    <row r="794" spans="2:7">
      <c r="B794" s="351"/>
      <c r="C794" s="232"/>
      <c r="D794" s="232"/>
      <c r="E794" s="232"/>
      <c r="F794" s="232"/>
      <c r="G794" s="228"/>
    </row>
    <row r="795" spans="2:7">
      <c r="B795" s="351"/>
      <c r="C795" s="232"/>
      <c r="D795" s="232"/>
      <c r="E795" s="232"/>
      <c r="F795" s="232"/>
      <c r="G795" s="228"/>
    </row>
    <row r="796" spans="2:7">
      <c r="B796" s="351"/>
      <c r="C796" s="232"/>
      <c r="D796" s="232"/>
      <c r="E796" s="232"/>
      <c r="F796" s="232"/>
      <c r="G796" s="228"/>
    </row>
    <row r="797" spans="2:7">
      <c r="B797" s="351"/>
      <c r="C797" s="232"/>
      <c r="D797" s="232"/>
      <c r="E797" s="232"/>
      <c r="F797" s="232"/>
      <c r="G797" s="228"/>
    </row>
    <row r="798" spans="2:7">
      <c r="B798" s="351"/>
      <c r="C798" s="232"/>
      <c r="D798" s="232"/>
      <c r="E798" s="232"/>
      <c r="F798" s="232"/>
      <c r="G798" s="228"/>
    </row>
    <row r="799" spans="2:7">
      <c r="B799" s="351"/>
      <c r="C799" s="232"/>
      <c r="D799" s="232"/>
      <c r="E799" s="232"/>
      <c r="F799" s="232"/>
      <c r="G799" s="228"/>
    </row>
    <row r="800" spans="2:7">
      <c r="B800" s="351"/>
      <c r="C800" s="232"/>
      <c r="D800" s="232"/>
      <c r="E800" s="232"/>
      <c r="F800" s="232"/>
      <c r="G800" s="228"/>
    </row>
    <row r="801" spans="2:7">
      <c r="B801" s="351"/>
      <c r="C801" s="232"/>
      <c r="D801" s="232"/>
      <c r="E801" s="232"/>
      <c r="F801" s="232"/>
      <c r="G801" s="228"/>
    </row>
    <row r="802" spans="2:7">
      <c r="B802" s="351"/>
      <c r="C802" s="232"/>
      <c r="D802" s="232"/>
      <c r="E802" s="232"/>
      <c r="F802" s="232"/>
      <c r="G802" s="228"/>
    </row>
    <row r="803" spans="2:7">
      <c r="B803" s="351"/>
      <c r="C803" s="232"/>
      <c r="D803" s="232"/>
      <c r="E803" s="232"/>
      <c r="F803" s="232"/>
      <c r="G803" s="228"/>
    </row>
    <row r="804" spans="2:7">
      <c r="B804" s="351"/>
      <c r="C804" s="232"/>
      <c r="D804" s="232"/>
      <c r="E804" s="232"/>
      <c r="F804" s="232"/>
      <c r="G804" s="228"/>
    </row>
    <row r="805" spans="2:7">
      <c r="B805" s="351"/>
      <c r="C805" s="232"/>
      <c r="D805" s="232"/>
      <c r="E805" s="232"/>
      <c r="F805" s="232"/>
      <c r="G805" s="228"/>
    </row>
    <row r="806" spans="2:7">
      <c r="B806" s="351"/>
      <c r="C806" s="232"/>
      <c r="D806" s="232"/>
      <c r="E806" s="232"/>
      <c r="F806" s="232"/>
      <c r="G806" s="228"/>
    </row>
    <row r="807" spans="2:7">
      <c r="B807" s="351"/>
      <c r="C807" s="232"/>
      <c r="D807" s="232"/>
      <c r="E807" s="232"/>
      <c r="F807" s="232"/>
      <c r="G807" s="228"/>
    </row>
    <row r="808" spans="2:7">
      <c r="B808" s="351"/>
      <c r="C808" s="232"/>
      <c r="D808" s="232"/>
      <c r="E808" s="232"/>
      <c r="F808" s="232"/>
      <c r="G808" s="228"/>
    </row>
    <row r="809" spans="2:7">
      <c r="B809" s="351"/>
      <c r="C809" s="232"/>
      <c r="D809" s="232"/>
      <c r="E809" s="232"/>
      <c r="F809" s="232"/>
      <c r="G809" s="228"/>
    </row>
    <row r="810" spans="2:7">
      <c r="B810" s="351"/>
      <c r="C810" s="232"/>
      <c r="D810" s="232"/>
      <c r="E810" s="232"/>
      <c r="F810" s="232"/>
      <c r="G810" s="228"/>
    </row>
    <row r="811" spans="2:7">
      <c r="B811" s="351"/>
      <c r="C811" s="232"/>
      <c r="D811" s="232"/>
      <c r="E811" s="232"/>
      <c r="F811" s="232"/>
      <c r="G811" s="228"/>
    </row>
    <row r="812" spans="2:7">
      <c r="B812" s="351"/>
      <c r="C812" s="232"/>
      <c r="D812" s="232"/>
      <c r="E812" s="232"/>
      <c r="F812" s="232"/>
      <c r="G812" s="228"/>
    </row>
    <row r="813" spans="2:7">
      <c r="B813" s="351"/>
      <c r="C813" s="232"/>
      <c r="D813" s="232"/>
      <c r="E813" s="232"/>
      <c r="F813" s="232"/>
      <c r="G813" s="228"/>
    </row>
    <row r="814" spans="2:7">
      <c r="B814" s="351"/>
      <c r="C814" s="232"/>
      <c r="D814" s="232"/>
      <c r="E814" s="232"/>
      <c r="F814" s="232"/>
      <c r="G814" s="228"/>
    </row>
    <row r="815" spans="2:7">
      <c r="B815" s="351"/>
      <c r="C815" s="232"/>
      <c r="D815" s="232"/>
      <c r="E815" s="232"/>
      <c r="F815" s="232"/>
      <c r="G815" s="228"/>
    </row>
    <row r="816" spans="2:7">
      <c r="B816" s="351"/>
      <c r="C816" s="232"/>
      <c r="D816" s="232"/>
      <c r="E816" s="232"/>
      <c r="F816" s="232"/>
      <c r="G816" s="228"/>
    </row>
    <row r="817" spans="2:7">
      <c r="B817" s="351"/>
      <c r="C817" s="232"/>
      <c r="D817" s="232"/>
      <c r="E817" s="232"/>
      <c r="F817" s="232"/>
      <c r="G817" s="228"/>
    </row>
    <row r="818" spans="2:7">
      <c r="B818" s="351"/>
      <c r="C818" s="232"/>
      <c r="D818" s="232"/>
      <c r="E818" s="232"/>
      <c r="F818" s="232"/>
      <c r="G818" s="228"/>
    </row>
    <row r="819" spans="2:7">
      <c r="B819" s="351"/>
      <c r="C819" s="232"/>
      <c r="D819" s="232"/>
      <c r="E819" s="232"/>
      <c r="F819" s="232"/>
      <c r="G819" s="228"/>
    </row>
    <row r="820" spans="2:7">
      <c r="B820" s="351"/>
      <c r="C820" s="232"/>
      <c r="D820" s="232"/>
      <c r="E820" s="232"/>
      <c r="F820" s="232"/>
      <c r="G820" s="228"/>
    </row>
    <row r="821" spans="2:7">
      <c r="B821" s="351"/>
      <c r="C821" s="232"/>
      <c r="D821" s="232"/>
      <c r="E821" s="232"/>
      <c r="F821" s="232"/>
      <c r="G821" s="228"/>
    </row>
    <row r="822" spans="2:7">
      <c r="B822" s="351"/>
      <c r="C822" s="232"/>
      <c r="D822" s="232"/>
      <c r="E822" s="232"/>
      <c r="F822" s="232"/>
      <c r="G822" s="228"/>
    </row>
    <row r="823" spans="2:7">
      <c r="B823" s="351"/>
      <c r="C823" s="232"/>
      <c r="D823" s="232"/>
      <c r="E823" s="232"/>
      <c r="F823" s="232"/>
      <c r="G823" s="228"/>
    </row>
    <row r="824" spans="2:7">
      <c r="B824" s="351"/>
      <c r="C824" s="232"/>
      <c r="D824" s="232"/>
      <c r="E824" s="232"/>
      <c r="F824" s="232"/>
      <c r="G824" s="228"/>
    </row>
    <row r="825" spans="2:7">
      <c r="B825" s="351"/>
      <c r="C825" s="232"/>
      <c r="D825" s="232"/>
      <c r="E825" s="232"/>
      <c r="F825" s="232"/>
      <c r="G825" s="228"/>
    </row>
    <row r="826" spans="2:7">
      <c r="B826" s="351"/>
      <c r="C826" s="232"/>
      <c r="D826" s="232"/>
      <c r="E826" s="232"/>
      <c r="F826" s="232"/>
      <c r="G826" s="228"/>
    </row>
    <row r="827" spans="2:7">
      <c r="B827" s="351"/>
      <c r="C827" s="232"/>
      <c r="D827" s="232"/>
      <c r="E827" s="232"/>
      <c r="F827" s="232"/>
      <c r="G827" s="228"/>
    </row>
    <row r="828" spans="2:7">
      <c r="B828" s="351"/>
      <c r="C828" s="232"/>
      <c r="D828" s="232"/>
      <c r="E828" s="232"/>
      <c r="F828" s="232"/>
      <c r="G828" s="228"/>
    </row>
    <row r="829" spans="2:7">
      <c r="B829" s="351"/>
      <c r="C829" s="232"/>
      <c r="D829" s="232"/>
      <c r="E829" s="232"/>
      <c r="F829" s="232"/>
      <c r="G829" s="228"/>
    </row>
    <row r="830" spans="2:7">
      <c r="B830" s="351"/>
      <c r="C830" s="232"/>
      <c r="D830" s="232"/>
      <c r="E830" s="232"/>
      <c r="F830" s="232"/>
      <c r="G830" s="228"/>
    </row>
    <row r="831" spans="2:7">
      <c r="B831" s="351"/>
      <c r="C831" s="232"/>
      <c r="D831" s="232"/>
      <c r="E831" s="232"/>
      <c r="F831" s="232"/>
      <c r="G831" s="228"/>
    </row>
    <row r="832" spans="2:7">
      <c r="B832" s="351"/>
      <c r="C832" s="232"/>
      <c r="D832" s="232"/>
      <c r="E832" s="232"/>
      <c r="F832" s="232"/>
      <c r="G832" s="228"/>
    </row>
    <row r="833" spans="2:7">
      <c r="B833" s="351"/>
      <c r="C833" s="232"/>
      <c r="D833" s="232"/>
      <c r="E833" s="232"/>
      <c r="F833" s="232"/>
      <c r="G833" s="228"/>
    </row>
    <row r="834" spans="2:7">
      <c r="B834" s="351"/>
      <c r="C834" s="232"/>
      <c r="D834" s="232"/>
      <c r="E834" s="232"/>
      <c r="F834" s="232"/>
      <c r="G834" s="228"/>
    </row>
    <row r="835" spans="2:7">
      <c r="B835" s="351"/>
      <c r="C835" s="232"/>
      <c r="D835" s="232"/>
      <c r="E835" s="232"/>
      <c r="F835" s="232"/>
      <c r="G835" s="228"/>
    </row>
    <row r="836" spans="2:7">
      <c r="B836" s="351"/>
      <c r="C836" s="232"/>
      <c r="D836" s="232"/>
      <c r="E836" s="232"/>
      <c r="F836" s="232"/>
      <c r="G836" s="228"/>
    </row>
    <row r="837" spans="2:7">
      <c r="B837" s="351"/>
      <c r="C837" s="232"/>
      <c r="D837" s="232"/>
      <c r="E837" s="232"/>
      <c r="F837" s="232"/>
      <c r="G837" s="228"/>
    </row>
    <row r="838" spans="2:7">
      <c r="B838" s="351"/>
      <c r="C838" s="232"/>
      <c r="D838" s="232"/>
      <c r="E838" s="232"/>
      <c r="F838" s="232"/>
      <c r="G838" s="228"/>
    </row>
    <row r="839" spans="2:7">
      <c r="B839" s="351"/>
      <c r="C839" s="232"/>
      <c r="D839" s="232"/>
      <c r="E839" s="232"/>
      <c r="F839" s="232"/>
      <c r="G839" s="228"/>
    </row>
    <row r="840" spans="2:7">
      <c r="B840" s="351"/>
      <c r="C840" s="232"/>
      <c r="D840" s="232"/>
      <c r="E840" s="232"/>
      <c r="F840" s="232"/>
      <c r="G840" s="228"/>
    </row>
    <row r="841" spans="2:7">
      <c r="B841" s="351"/>
      <c r="C841" s="232"/>
      <c r="D841" s="232"/>
      <c r="E841" s="232"/>
      <c r="F841" s="232"/>
      <c r="G841" s="228"/>
    </row>
    <row r="842" spans="2:7">
      <c r="B842" s="351"/>
      <c r="C842" s="232"/>
      <c r="D842" s="232"/>
      <c r="E842" s="232"/>
      <c r="F842" s="232"/>
      <c r="G842" s="228"/>
    </row>
    <row r="843" spans="2:7">
      <c r="B843" s="351"/>
      <c r="C843" s="232"/>
      <c r="D843" s="232"/>
      <c r="E843" s="232"/>
      <c r="F843" s="232"/>
      <c r="G843" s="228"/>
    </row>
    <row r="844" spans="2:7">
      <c r="B844" s="351"/>
      <c r="C844" s="232"/>
      <c r="D844" s="232"/>
      <c r="E844" s="232"/>
      <c r="F844" s="232"/>
      <c r="G844" s="228"/>
    </row>
    <row r="845" spans="2:7">
      <c r="B845" s="351"/>
      <c r="C845" s="232"/>
      <c r="D845" s="232"/>
      <c r="E845" s="232"/>
      <c r="F845" s="232"/>
      <c r="G845" s="228"/>
    </row>
    <row r="846" spans="2:7">
      <c r="B846" s="351"/>
      <c r="C846" s="232"/>
      <c r="D846" s="232"/>
      <c r="E846" s="232"/>
      <c r="F846" s="232"/>
      <c r="G846" s="228"/>
    </row>
    <row r="847" spans="2:7">
      <c r="B847" s="351"/>
      <c r="C847" s="232"/>
      <c r="D847" s="232"/>
      <c r="E847" s="232"/>
      <c r="F847" s="232"/>
      <c r="G847" s="228"/>
    </row>
    <row r="848" spans="2:7">
      <c r="B848" s="351"/>
      <c r="C848" s="232"/>
      <c r="D848" s="232"/>
      <c r="E848" s="232"/>
      <c r="F848" s="232"/>
      <c r="G848" s="228"/>
    </row>
    <row r="849" spans="2:7">
      <c r="B849" s="351"/>
      <c r="C849" s="232"/>
      <c r="D849" s="232"/>
      <c r="E849" s="232"/>
      <c r="F849" s="232"/>
      <c r="G849" s="228"/>
    </row>
    <row r="850" spans="2:7">
      <c r="B850" s="351"/>
      <c r="C850" s="232"/>
      <c r="D850" s="232"/>
      <c r="E850" s="232"/>
      <c r="F850" s="232"/>
      <c r="G850" s="228"/>
    </row>
    <row r="851" spans="2:7">
      <c r="B851" s="351"/>
      <c r="C851" s="232"/>
      <c r="D851" s="232"/>
      <c r="E851" s="232"/>
      <c r="F851" s="232"/>
      <c r="G851" s="228"/>
    </row>
    <row r="852" spans="2:7">
      <c r="B852" s="351"/>
      <c r="C852" s="232"/>
      <c r="D852" s="232"/>
      <c r="E852" s="232"/>
      <c r="F852" s="232"/>
      <c r="G852" s="228"/>
    </row>
    <row r="853" spans="2:7">
      <c r="B853" s="351"/>
      <c r="C853" s="232"/>
      <c r="D853" s="232"/>
      <c r="E853" s="232"/>
      <c r="F853" s="232"/>
      <c r="G853" s="228"/>
    </row>
    <row r="854" spans="2:7">
      <c r="B854" s="351"/>
      <c r="C854" s="232"/>
      <c r="D854" s="232"/>
      <c r="E854" s="232"/>
      <c r="F854" s="232"/>
      <c r="G854" s="228"/>
    </row>
    <row r="855" spans="2:7">
      <c r="B855" s="351"/>
      <c r="C855" s="232"/>
      <c r="D855" s="232"/>
      <c r="E855" s="232"/>
      <c r="F855" s="232"/>
      <c r="G855" s="228"/>
    </row>
    <row r="856" spans="2:7">
      <c r="B856" s="351"/>
      <c r="C856" s="232"/>
      <c r="D856" s="232"/>
      <c r="E856" s="232"/>
      <c r="F856" s="232"/>
      <c r="G856" s="228"/>
    </row>
    <row r="857" spans="2:7">
      <c r="B857" s="351"/>
      <c r="C857" s="232"/>
      <c r="D857" s="232"/>
      <c r="E857" s="232"/>
      <c r="F857" s="232"/>
      <c r="G857" s="228"/>
    </row>
    <row r="858" spans="2:7">
      <c r="B858" s="351"/>
      <c r="C858" s="232"/>
      <c r="D858" s="232"/>
      <c r="E858" s="232"/>
      <c r="F858" s="232"/>
      <c r="G858" s="228"/>
    </row>
    <row r="859" spans="2:7">
      <c r="B859" s="351"/>
      <c r="C859" s="232"/>
      <c r="D859" s="232"/>
      <c r="E859" s="232"/>
      <c r="F859" s="232"/>
      <c r="G859" s="228"/>
    </row>
    <row r="860" spans="2:7">
      <c r="B860" s="351"/>
      <c r="C860" s="232"/>
      <c r="D860" s="232"/>
      <c r="E860" s="232"/>
      <c r="F860" s="232"/>
      <c r="G860" s="228"/>
    </row>
    <row r="861" spans="2:7">
      <c r="B861" s="351"/>
      <c r="C861" s="232"/>
      <c r="D861" s="232"/>
      <c r="E861" s="232"/>
      <c r="F861" s="232"/>
      <c r="G861" s="228"/>
    </row>
    <row r="862" spans="2:7">
      <c r="B862" s="351"/>
      <c r="C862" s="232"/>
      <c r="D862" s="232"/>
      <c r="E862" s="232"/>
      <c r="F862" s="232"/>
      <c r="G862" s="228"/>
    </row>
    <row r="863" spans="2:7">
      <c r="B863" s="351"/>
      <c r="C863" s="232"/>
      <c r="D863" s="232"/>
      <c r="E863" s="232"/>
      <c r="F863" s="232"/>
      <c r="G863" s="228"/>
    </row>
    <row r="864" spans="2:7">
      <c r="B864" s="351"/>
      <c r="C864" s="232"/>
      <c r="D864" s="232"/>
      <c r="E864" s="232"/>
      <c r="F864" s="232"/>
      <c r="G864" s="228"/>
    </row>
    <row r="865" spans="2:7">
      <c r="B865" s="351"/>
      <c r="C865" s="232"/>
      <c r="D865" s="232"/>
      <c r="E865" s="232"/>
      <c r="F865" s="232"/>
      <c r="G865" s="228"/>
    </row>
    <row r="866" spans="2:7">
      <c r="B866" s="351"/>
      <c r="C866" s="232"/>
      <c r="D866" s="232"/>
      <c r="E866" s="232"/>
      <c r="F866" s="232"/>
      <c r="G866" s="228"/>
    </row>
    <row r="867" spans="2:7">
      <c r="B867" s="351"/>
      <c r="C867" s="232"/>
      <c r="D867" s="232"/>
      <c r="E867" s="232"/>
      <c r="F867" s="232"/>
      <c r="G867" s="228"/>
    </row>
    <row r="868" spans="2:7">
      <c r="B868" s="351"/>
      <c r="C868" s="232"/>
      <c r="D868" s="232"/>
      <c r="E868" s="232"/>
      <c r="F868" s="232"/>
      <c r="G868" s="228"/>
    </row>
    <row r="869" spans="2:7">
      <c r="B869" s="351"/>
      <c r="C869" s="232"/>
      <c r="D869" s="232"/>
      <c r="E869" s="232"/>
      <c r="F869" s="232"/>
      <c r="G869" s="228"/>
    </row>
    <row r="870" spans="2:7">
      <c r="B870" s="351"/>
      <c r="C870" s="232"/>
      <c r="D870" s="232"/>
      <c r="E870" s="232"/>
      <c r="F870" s="232"/>
      <c r="G870" s="228"/>
    </row>
    <row r="871" spans="2:7">
      <c r="B871" s="351"/>
      <c r="C871" s="232"/>
      <c r="D871" s="232"/>
      <c r="E871" s="232"/>
      <c r="F871" s="232"/>
      <c r="G871" s="228"/>
    </row>
    <row r="872" spans="2:7">
      <c r="B872" s="351"/>
      <c r="C872" s="232"/>
      <c r="D872" s="232"/>
      <c r="E872" s="232"/>
      <c r="F872" s="232"/>
      <c r="G872" s="228"/>
    </row>
    <row r="873" spans="2:7">
      <c r="B873" s="351"/>
      <c r="C873" s="232"/>
      <c r="D873" s="232"/>
      <c r="E873" s="232"/>
      <c r="F873" s="232"/>
      <c r="G873" s="228"/>
    </row>
    <row r="874" spans="2:7">
      <c r="B874" s="351"/>
      <c r="C874" s="232"/>
      <c r="D874" s="232"/>
      <c r="E874" s="232"/>
      <c r="F874" s="232"/>
      <c r="G874" s="228"/>
    </row>
    <row r="875" spans="2:7">
      <c r="B875" s="351"/>
      <c r="C875" s="232"/>
      <c r="D875" s="232"/>
      <c r="E875" s="232"/>
      <c r="F875" s="232"/>
      <c r="G875" s="228"/>
    </row>
    <row r="876" spans="2:7">
      <c r="B876" s="351"/>
      <c r="C876" s="232"/>
      <c r="D876" s="232"/>
      <c r="E876" s="232"/>
      <c r="F876" s="232"/>
      <c r="G876" s="228"/>
    </row>
    <row r="877" spans="2:7">
      <c r="B877" s="351"/>
      <c r="C877" s="232"/>
      <c r="D877" s="232"/>
      <c r="E877" s="232"/>
      <c r="F877" s="232"/>
      <c r="G877" s="228"/>
    </row>
    <row r="878" spans="2:7">
      <c r="B878" s="351"/>
      <c r="C878" s="232"/>
      <c r="D878" s="232"/>
      <c r="E878" s="232"/>
      <c r="F878" s="232"/>
      <c r="G878" s="228"/>
    </row>
    <row r="879" spans="2:7">
      <c r="B879" s="351"/>
      <c r="C879" s="232"/>
      <c r="D879" s="232"/>
      <c r="E879" s="232"/>
      <c r="F879" s="232"/>
      <c r="G879" s="228"/>
    </row>
    <row r="880" spans="2:7">
      <c r="B880" s="351"/>
      <c r="C880" s="232"/>
      <c r="D880" s="232"/>
      <c r="E880" s="232"/>
      <c r="F880" s="232"/>
      <c r="G880" s="228"/>
    </row>
    <row r="881" spans="2:7">
      <c r="B881" s="351"/>
      <c r="C881" s="232"/>
      <c r="D881" s="232"/>
      <c r="E881" s="232"/>
      <c r="F881" s="232"/>
      <c r="G881" s="228"/>
    </row>
    <row r="882" spans="2:7">
      <c r="B882" s="351"/>
      <c r="C882" s="232"/>
      <c r="D882" s="232"/>
      <c r="E882" s="232"/>
      <c r="F882" s="232"/>
      <c r="G882" s="228"/>
    </row>
    <row r="883" spans="2:7">
      <c r="B883" s="351"/>
      <c r="C883" s="232"/>
      <c r="D883" s="232"/>
      <c r="E883" s="232"/>
      <c r="F883" s="232"/>
      <c r="G883" s="228"/>
    </row>
    <row r="884" spans="2:7">
      <c r="B884" s="351"/>
      <c r="C884" s="232"/>
      <c r="D884" s="232"/>
      <c r="E884" s="232"/>
      <c r="F884" s="232"/>
      <c r="G884" s="228"/>
    </row>
    <row r="885" spans="2:7">
      <c r="B885" s="351"/>
      <c r="C885" s="232"/>
      <c r="D885" s="232"/>
      <c r="E885" s="232"/>
      <c r="F885" s="232"/>
      <c r="G885" s="228"/>
    </row>
    <row r="886" spans="2:7">
      <c r="B886" s="351"/>
      <c r="C886" s="232"/>
      <c r="D886" s="232"/>
      <c r="E886" s="232"/>
      <c r="F886" s="232"/>
      <c r="G886" s="228"/>
    </row>
    <row r="887" spans="2:7">
      <c r="B887" s="351"/>
      <c r="C887" s="232"/>
      <c r="D887" s="232"/>
      <c r="E887" s="232"/>
      <c r="F887" s="232"/>
      <c r="G887" s="228"/>
    </row>
    <row r="888" spans="2:7">
      <c r="B888" s="351"/>
      <c r="C888" s="232"/>
      <c r="D888" s="232"/>
      <c r="E888" s="232"/>
      <c r="F888" s="232"/>
      <c r="G888" s="228"/>
    </row>
    <row r="889" spans="2:7">
      <c r="B889" s="351"/>
      <c r="C889" s="232"/>
      <c r="D889" s="232"/>
      <c r="E889" s="232"/>
      <c r="F889" s="232"/>
      <c r="G889" s="228"/>
    </row>
    <row r="890" spans="2:7">
      <c r="B890" s="351"/>
      <c r="C890" s="232"/>
      <c r="D890" s="232"/>
      <c r="E890" s="232"/>
      <c r="F890" s="232"/>
      <c r="G890" s="228"/>
    </row>
    <row r="891" spans="2:7">
      <c r="B891" s="351"/>
      <c r="C891" s="232"/>
      <c r="D891" s="232"/>
      <c r="E891" s="232"/>
      <c r="F891" s="232"/>
      <c r="G891" s="228"/>
    </row>
    <row r="892" spans="2:7">
      <c r="B892" s="351"/>
      <c r="C892" s="232"/>
      <c r="D892" s="232"/>
      <c r="E892" s="232"/>
      <c r="F892" s="232"/>
      <c r="G892" s="228"/>
    </row>
    <row r="893" spans="2:7">
      <c r="B893" s="351"/>
      <c r="C893" s="232"/>
      <c r="D893" s="232"/>
      <c r="E893" s="232"/>
      <c r="F893" s="232"/>
      <c r="G893" s="228"/>
    </row>
    <row r="894" spans="2:7">
      <c r="B894" s="351"/>
      <c r="C894" s="232"/>
      <c r="D894" s="232"/>
      <c r="E894" s="232"/>
      <c r="F894" s="232"/>
      <c r="G894" s="228"/>
    </row>
    <row r="895" spans="2:7">
      <c r="B895" s="351"/>
      <c r="C895" s="232"/>
      <c r="D895" s="232"/>
      <c r="E895" s="232"/>
      <c r="F895" s="232"/>
      <c r="G895" s="228"/>
    </row>
    <row r="896" spans="2:7">
      <c r="B896" s="351"/>
      <c r="C896" s="232"/>
      <c r="D896" s="232"/>
      <c r="E896" s="232"/>
      <c r="F896" s="232"/>
      <c r="G896" s="228"/>
    </row>
    <row r="897" spans="2:7">
      <c r="B897" s="351"/>
      <c r="C897" s="232"/>
      <c r="D897" s="232"/>
      <c r="E897" s="232"/>
      <c r="F897" s="232"/>
      <c r="G897" s="228"/>
    </row>
    <row r="898" spans="2:7">
      <c r="B898" s="351"/>
      <c r="C898" s="232"/>
      <c r="D898" s="232"/>
      <c r="E898" s="232"/>
      <c r="F898" s="232"/>
      <c r="G898" s="228"/>
    </row>
    <row r="899" spans="2:7">
      <c r="B899" s="351"/>
      <c r="C899" s="232"/>
      <c r="D899" s="232"/>
      <c r="E899" s="232"/>
      <c r="F899" s="232"/>
      <c r="G899" s="228"/>
    </row>
    <row r="900" spans="2:7">
      <c r="B900" s="351"/>
      <c r="C900" s="232"/>
      <c r="D900" s="232"/>
      <c r="E900" s="232"/>
      <c r="F900" s="232"/>
      <c r="G900" s="228"/>
    </row>
    <row r="901" spans="2:7">
      <c r="B901" s="351"/>
      <c r="C901" s="232"/>
      <c r="D901" s="232"/>
      <c r="E901" s="232"/>
      <c r="F901" s="232"/>
      <c r="G901" s="228"/>
    </row>
    <row r="902" spans="2:7">
      <c r="B902" s="351"/>
      <c r="C902" s="232"/>
      <c r="D902" s="232"/>
      <c r="E902" s="232"/>
      <c r="F902" s="232"/>
      <c r="G902" s="228"/>
    </row>
    <row r="903" spans="2:7">
      <c r="B903" s="351"/>
      <c r="C903" s="232"/>
      <c r="D903" s="232"/>
      <c r="E903" s="232"/>
      <c r="F903" s="232"/>
      <c r="G903" s="228"/>
    </row>
    <row r="904" spans="2:7">
      <c r="B904" s="351"/>
      <c r="C904" s="232"/>
      <c r="D904" s="232"/>
      <c r="E904" s="232"/>
      <c r="F904" s="232"/>
      <c r="G904" s="228"/>
    </row>
    <row r="905" spans="2:7">
      <c r="B905" s="351"/>
      <c r="C905" s="232"/>
      <c r="D905" s="232"/>
      <c r="E905" s="232"/>
      <c r="F905" s="232"/>
      <c r="G905" s="228"/>
    </row>
    <row r="906" spans="2:7">
      <c r="B906" s="351"/>
      <c r="C906" s="232"/>
      <c r="D906" s="232"/>
      <c r="E906" s="232"/>
      <c r="F906" s="232"/>
      <c r="G906" s="228"/>
    </row>
    <row r="907" spans="2:7">
      <c r="B907" s="351"/>
      <c r="C907" s="232"/>
      <c r="D907" s="232"/>
      <c r="E907" s="232"/>
      <c r="F907" s="232"/>
      <c r="G907" s="228"/>
    </row>
    <row r="908" spans="2:7">
      <c r="B908" s="351"/>
      <c r="C908" s="232"/>
      <c r="D908" s="232"/>
      <c r="E908" s="232"/>
      <c r="F908" s="232"/>
      <c r="G908" s="228"/>
    </row>
    <row r="909" spans="2:7">
      <c r="B909" s="351"/>
      <c r="C909" s="232"/>
      <c r="D909" s="232"/>
      <c r="E909" s="232"/>
      <c r="F909" s="232"/>
      <c r="G909" s="228"/>
    </row>
    <row r="910" spans="2:7">
      <c r="B910" s="351"/>
      <c r="C910" s="232"/>
      <c r="D910" s="232"/>
      <c r="E910" s="232"/>
      <c r="F910" s="232"/>
      <c r="G910" s="228"/>
    </row>
    <row r="911" spans="2:7">
      <c r="B911" s="351"/>
      <c r="C911" s="232"/>
      <c r="D911" s="232"/>
      <c r="E911" s="232"/>
      <c r="F911" s="232"/>
      <c r="G911" s="228"/>
    </row>
    <row r="912" spans="2:7">
      <c r="B912" s="351"/>
      <c r="C912" s="232"/>
      <c r="D912" s="232"/>
      <c r="E912" s="232"/>
      <c r="F912" s="232"/>
      <c r="G912" s="228"/>
    </row>
    <row r="913" spans="2:7">
      <c r="B913" s="351"/>
      <c r="C913" s="232"/>
      <c r="D913" s="232"/>
      <c r="E913" s="232"/>
      <c r="F913" s="232"/>
      <c r="G913" s="228"/>
    </row>
    <row r="914" spans="2:7">
      <c r="B914" s="351"/>
      <c r="C914" s="232"/>
      <c r="D914" s="232"/>
      <c r="E914" s="232"/>
      <c r="F914" s="232"/>
      <c r="G914" s="228"/>
    </row>
    <row r="915" spans="2:7">
      <c r="B915" s="351"/>
      <c r="C915" s="232"/>
      <c r="D915" s="232"/>
      <c r="E915" s="232"/>
      <c r="F915" s="232"/>
      <c r="G915" s="228"/>
    </row>
    <row r="916" spans="2:7">
      <c r="B916" s="351"/>
      <c r="C916" s="232"/>
      <c r="D916" s="232"/>
      <c r="E916" s="232"/>
      <c r="F916" s="232"/>
      <c r="G916" s="228"/>
    </row>
    <row r="917" spans="2:7">
      <c r="B917" s="351"/>
      <c r="C917" s="232"/>
      <c r="D917" s="232"/>
      <c r="E917" s="232"/>
      <c r="F917" s="232"/>
      <c r="G917" s="228"/>
    </row>
    <row r="918" spans="2:7">
      <c r="B918" s="351"/>
      <c r="C918" s="232"/>
      <c r="D918" s="232"/>
      <c r="E918" s="232"/>
      <c r="F918" s="232"/>
      <c r="G918" s="228"/>
    </row>
    <row r="919" spans="2:7">
      <c r="B919" s="351"/>
      <c r="C919" s="232"/>
      <c r="D919" s="232"/>
      <c r="E919" s="232"/>
      <c r="F919" s="232"/>
      <c r="G919" s="228"/>
    </row>
    <row r="920" spans="2:7">
      <c r="B920" s="351"/>
      <c r="C920" s="232"/>
      <c r="D920" s="232"/>
      <c r="E920" s="232"/>
      <c r="F920" s="232"/>
      <c r="G920" s="228"/>
    </row>
    <row r="921" spans="2:7">
      <c r="B921" s="351"/>
      <c r="C921" s="232"/>
      <c r="D921" s="232"/>
      <c r="E921" s="232"/>
      <c r="F921" s="232"/>
      <c r="G921" s="228"/>
    </row>
    <row r="922" spans="2:7">
      <c r="B922" s="351"/>
      <c r="C922" s="232"/>
      <c r="D922" s="232"/>
      <c r="E922" s="232"/>
      <c r="F922" s="232"/>
      <c r="G922" s="228"/>
    </row>
    <row r="923" spans="2:7">
      <c r="B923" s="351"/>
      <c r="C923" s="232"/>
      <c r="D923" s="232"/>
      <c r="E923" s="232"/>
      <c r="F923" s="232"/>
      <c r="G923" s="228"/>
    </row>
    <row r="924" spans="2:7">
      <c r="B924" s="351"/>
      <c r="C924" s="232"/>
      <c r="D924" s="232"/>
      <c r="E924" s="232"/>
      <c r="F924" s="232"/>
      <c r="G924" s="228"/>
    </row>
    <row r="925" spans="2:7">
      <c r="B925" s="351"/>
      <c r="C925" s="232"/>
      <c r="D925" s="232"/>
      <c r="E925" s="232"/>
      <c r="F925" s="232"/>
      <c r="G925" s="228"/>
    </row>
    <row r="926" spans="2:7">
      <c r="B926" s="351"/>
      <c r="C926" s="232"/>
      <c r="D926" s="232"/>
      <c r="E926" s="232"/>
      <c r="F926" s="232"/>
      <c r="G926" s="228"/>
    </row>
    <row r="927" spans="2:7">
      <c r="B927" s="351"/>
      <c r="C927" s="232"/>
      <c r="D927" s="232"/>
      <c r="E927" s="232"/>
      <c r="F927" s="232"/>
      <c r="G927" s="228"/>
    </row>
    <row r="928" spans="2:7">
      <c r="B928" s="351"/>
      <c r="C928" s="232"/>
      <c r="D928" s="232"/>
      <c r="E928" s="232"/>
      <c r="F928" s="232"/>
      <c r="G928" s="228"/>
    </row>
    <row r="929" spans="2:7">
      <c r="B929" s="351"/>
      <c r="C929" s="232"/>
      <c r="D929" s="232"/>
      <c r="E929" s="232"/>
      <c r="F929" s="232"/>
      <c r="G929" s="228"/>
    </row>
    <row r="930" spans="2:7">
      <c r="B930" s="351"/>
      <c r="C930" s="232"/>
      <c r="D930" s="232"/>
      <c r="E930" s="232"/>
      <c r="F930" s="232"/>
      <c r="G930" s="228"/>
    </row>
    <row r="931" spans="2:7">
      <c r="B931" s="351"/>
      <c r="C931" s="232"/>
      <c r="D931" s="232"/>
      <c r="E931" s="232"/>
      <c r="F931" s="232"/>
      <c r="G931" s="228"/>
    </row>
    <row r="932" spans="2:7">
      <c r="B932" s="351"/>
      <c r="C932" s="232"/>
      <c r="D932" s="232"/>
      <c r="E932" s="232"/>
      <c r="F932" s="232"/>
      <c r="G932" s="228"/>
    </row>
    <row r="933" spans="2:7">
      <c r="B933" s="351"/>
      <c r="C933" s="232"/>
      <c r="D933" s="232"/>
      <c r="E933" s="232"/>
      <c r="F933" s="232"/>
      <c r="G933" s="228"/>
    </row>
    <row r="934" spans="2:7">
      <c r="B934" s="351"/>
      <c r="C934" s="232"/>
      <c r="D934" s="232"/>
      <c r="E934" s="232"/>
      <c r="F934" s="232"/>
      <c r="G934" s="228"/>
    </row>
    <row r="935" spans="2:7">
      <c r="B935" s="351"/>
      <c r="C935" s="232"/>
      <c r="D935" s="232"/>
      <c r="E935" s="232"/>
      <c r="F935" s="232"/>
      <c r="G935" s="228"/>
    </row>
    <row r="936" spans="2:7">
      <c r="B936" s="351"/>
      <c r="C936" s="232"/>
      <c r="D936" s="232"/>
      <c r="E936" s="232"/>
      <c r="F936" s="232"/>
      <c r="G936" s="228"/>
    </row>
    <row r="937" spans="2:7">
      <c r="B937" s="351"/>
      <c r="C937" s="232"/>
      <c r="D937" s="232"/>
      <c r="E937" s="232"/>
      <c r="F937" s="232"/>
      <c r="G937" s="228"/>
    </row>
    <row r="938" spans="2:7">
      <c r="B938" s="351"/>
      <c r="C938" s="232"/>
      <c r="D938" s="232"/>
      <c r="E938" s="232"/>
      <c r="F938" s="232"/>
      <c r="G938" s="228"/>
    </row>
    <row r="939" spans="2:7">
      <c r="B939" s="351"/>
      <c r="C939" s="232"/>
      <c r="D939" s="232"/>
      <c r="E939" s="232"/>
      <c r="F939" s="232"/>
      <c r="G939" s="228"/>
    </row>
    <row r="940" spans="2:7">
      <c r="B940" s="351"/>
      <c r="C940" s="232"/>
      <c r="D940" s="232"/>
      <c r="E940" s="232"/>
      <c r="F940" s="232"/>
      <c r="G940" s="228"/>
    </row>
    <row r="941" spans="2:7">
      <c r="B941" s="351"/>
      <c r="C941" s="232"/>
      <c r="D941" s="232"/>
      <c r="E941" s="232"/>
      <c r="F941" s="232"/>
      <c r="G941" s="228"/>
    </row>
    <row r="942" spans="2:7">
      <c r="B942" s="351"/>
      <c r="C942" s="232"/>
      <c r="D942" s="232"/>
      <c r="E942" s="232"/>
      <c r="F942" s="232"/>
      <c r="G942" s="228"/>
    </row>
    <row r="943" spans="2:7">
      <c r="B943" s="351"/>
      <c r="C943" s="232"/>
      <c r="D943" s="232"/>
      <c r="E943" s="232"/>
      <c r="F943" s="232"/>
      <c r="G943" s="228"/>
    </row>
    <row r="944" spans="2:7">
      <c r="B944" s="351"/>
      <c r="C944" s="232"/>
      <c r="D944" s="232"/>
      <c r="E944" s="232"/>
      <c r="F944" s="232"/>
      <c r="G944" s="228"/>
    </row>
    <row r="945" spans="2:7">
      <c r="B945" s="351"/>
      <c r="C945" s="232"/>
      <c r="D945" s="232"/>
      <c r="E945" s="232"/>
      <c r="F945" s="232"/>
      <c r="G945" s="228"/>
    </row>
    <row r="946" spans="2:7">
      <c r="B946" s="351"/>
      <c r="C946" s="232"/>
      <c r="D946" s="232"/>
      <c r="E946" s="232"/>
      <c r="F946" s="232"/>
      <c r="G946" s="228"/>
    </row>
    <row r="947" spans="2:7">
      <c r="B947" s="351"/>
      <c r="C947" s="232"/>
      <c r="D947" s="232"/>
      <c r="E947" s="232"/>
      <c r="F947" s="232"/>
      <c r="G947" s="228"/>
    </row>
    <row r="948" spans="2:7">
      <c r="B948" s="351"/>
      <c r="C948" s="232"/>
      <c r="D948" s="232"/>
      <c r="E948" s="232"/>
      <c r="F948" s="232"/>
      <c r="G948" s="228"/>
    </row>
    <row r="949" spans="2:7">
      <c r="B949" s="351"/>
      <c r="C949" s="232"/>
      <c r="D949" s="232"/>
      <c r="E949" s="232"/>
      <c r="F949" s="232"/>
      <c r="G949" s="228"/>
    </row>
    <row r="950" spans="2:7">
      <c r="B950" s="351"/>
      <c r="C950" s="232"/>
      <c r="D950" s="232"/>
      <c r="E950" s="232"/>
      <c r="F950" s="232"/>
      <c r="G950" s="228"/>
    </row>
    <row r="951" spans="2:7">
      <c r="B951" s="351"/>
      <c r="C951" s="232"/>
      <c r="D951" s="232"/>
      <c r="E951" s="232"/>
      <c r="F951" s="232"/>
      <c r="G951" s="228"/>
    </row>
    <row r="952" spans="2:7">
      <c r="B952" s="351"/>
      <c r="C952" s="232"/>
      <c r="D952" s="232"/>
      <c r="E952" s="232"/>
      <c r="F952" s="232"/>
      <c r="G952" s="228"/>
    </row>
    <row r="953" spans="2:7">
      <c r="B953" s="351"/>
      <c r="C953" s="232"/>
      <c r="D953" s="232"/>
      <c r="E953" s="232"/>
      <c r="F953" s="232"/>
      <c r="G953" s="228"/>
    </row>
    <row r="954" spans="2:7">
      <c r="B954" s="351"/>
      <c r="C954" s="232"/>
      <c r="D954" s="232"/>
      <c r="E954" s="232"/>
      <c r="F954" s="232"/>
      <c r="G954" s="228"/>
    </row>
    <row r="955" spans="2:7">
      <c r="B955" s="351"/>
      <c r="C955" s="232"/>
      <c r="D955" s="232"/>
      <c r="E955" s="232"/>
      <c r="F955" s="232"/>
      <c r="G955" s="228"/>
    </row>
    <row r="956" spans="2:7">
      <c r="B956" s="351"/>
      <c r="C956" s="232"/>
      <c r="D956" s="232"/>
      <c r="E956" s="232"/>
      <c r="F956" s="232"/>
      <c r="G956" s="228"/>
    </row>
    <row r="957" spans="2:7">
      <c r="B957" s="351"/>
      <c r="C957" s="232"/>
      <c r="D957" s="232"/>
      <c r="E957" s="232"/>
      <c r="F957" s="232"/>
      <c r="G957" s="228"/>
    </row>
    <row r="958" spans="2:7">
      <c r="B958" s="351"/>
      <c r="C958" s="232"/>
      <c r="D958" s="232"/>
      <c r="E958" s="232"/>
      <c r="F958" s="232"/>
      <c r="G958" s="228"/>
    </row>
    <row r="959" spans="2:7">
      <c r="B959" s="351"/>
      <c r="C959" s="232"/>
      <c r="D959" s="232"/>
      <c r="E959" s="232"/>
      <c r="F959" s="232"/>
      <c r="G959" s="228"/>
    </row>
    <row r="960" spans="2:7">
      <c r="B960" s="351"/>
      <c r="C960" s="232"/>
      <c r="D960" s="232"/>
      <c r="E960" s="232"/>
      <c r="F960" s="232"/>
      <c r="G960" s="228"/>
    </row>
    <row r="961" spans="2:7">
      <c r="B961" s="351"/>
      <c r="C961" s="232"/>
      <c r="D961" s="232"/>
      <c r="E961" s="232"/>
      <c r="F961" s="232"/>
      <c r="G961" s="228"/>
    </row>
    <row r="962" spans="2:7">
      <c r="B962" s="351"/>
      <c r="C962" s="232"/>
      <c r="D962" s="232"/>
      <c r="E962" s="232"/>
      <c r="F962" s="232"/>
      <c r="G962" s="228"/>
    </row>
    <row r="963" spans="2:7">
      <c r="B963" s="351"/>
      <c r="C963" s="232"/>
      <c r="D963" s="232"/>
      <c r="E963" s="232"/>
      <c r="F963" s="232"/>
      <c r="G963" s="228"/>
    </row>
    <row r="964" spans="2:7">
      <c r="B964" s="351"/>
      <c r="C964" s="232"/>
      <c r="D964" s="232"/>
      <c r="E964" s="232"/>
      <c r="F964" s="232"/>
      <c r="G964" s="228"/>
    </row>
    <row r="965" spans="2:7">
      <c r="B965" s="351"/>
      <c r="C965" s="232"/>
      <c r="D965" s="232"/>
      <c r="E965" s="232"/>
      <c r="F965" s="232"/>
      <c r="G965" s="228"/>
    </row>
    <row r="966" spans="2:7">
      <c r="B966" s="351"/>
      <c r="C966" s="232"/>
      <c r="D966" s="232"/>
      <c r="E966" s="232"/>
      <c r="F966" s="232"/>
      <c r="G966" s="228"/>
    </row>
    <row r="967" spans="2:7">
      <c r="B967" s="351"/>
      <c r="C967" s="232"/>
      <c r="D967" s="232"/>
      <c r="E967" s="232"/>
      <c r="F967" s="232"/>
      <c r="G967" s="228"/>
    </row>
    <row r="968" spans="2:7">
      <c r="B968" s="351"/>
      <c r="C968" s="232"/>
      <c r="D968" s="232"/>
      <c r="E968" s="232"/>
      <c r="F968" s="232"/>
      <c r="G968" s="228"/>
    </row>
    <row r="969" spans="2:7">
      <c r="B969" s="351"/>
      <c r="C969" s="232"/>
      <c r="D969" s="232"/>
      <c r="E969" s="232"/>
      <c r="F969" s="232"/>
      <c r="G969" s="228"/>
    </row>
    <row r="970" spans="2:7">
      <c r="B970" s="351"/>
      <c r="C970" s="232"/>
      <c r="D970" s="232"/>
      <c r="E970" s="232"/>
      <c r="F970" s="232"/>
      <c r="G970" s="228"/>
    </row>
    <row r="971" spans="2:7">
      <c r="B971" s="351"/>
      <c r="C971" s="232"/>
      <c r="D971" s="232"/>
      <c r="E971" s="232"/>
      <c r="F971" s="232"/>
      <c r="G971" s="228"/>
    </row>
    <row r="972" spans="2:7">
      <c r="B972" s="351"/>
      <c r="C972" s="232"/>
      <c r="D972" s="232"/>
      <c r="E972" s="232"/>
      <c r="F972" s="232"/>
      <c r="G972" s="228"/>
    </row>
    <row r="973" spans="2:7">
      <c r="B973" s="351"/>
      <c r="C973" s="232"/>
      <c r="D973" s="232"/>
      <c r="E973" s="232"/>
      <c r="F973" s="232"/>
      <c r="G973" s="228"/>
    </row>
    <row r="974" spans="2:7">
      <c r="B974" s="351"/>
      <c r="C974" s="232"/>
      <c r="D974" s="232"/>
      <c r="E974" s="232"/>
      <c r="F974" s="232"/>
      <c r="G974" s="228"/>
    </row>
    <row r="975" spans="2:7">
      <c r="B975" s="351"/>
      <c r="C975" s="232"/>
      <c r="D975" s="232"/>
      <c r="E975" s="232"/>
      <c r="F975" s="232"/>
      <c r="G975" s="228"/>
    </row>
    <row r="976" spans="2:7">
      <c r="B976" s="351"/>
      <c r="C976" s="232"/>
      <c r="D976" s="232"/>
      <c r="E976" s="232"/>
      <c r="F976" s="232"/>
      <c r="G976" s="228"/>
    </row>
    <row r="977" spans="2:7">
      <c r="B977" s="351"/>
      <c r="C977" s="232"/>
      <c r="D977" s="232"/>
      <c r="E977" s="232"/>
      <c r="F977" s="232"/>
      <c r="G977" s="228"/>
    </row>
    <row r="978" spans="2:7">
      <c r="B978" s="351"/>
      <c r="C978" s="232"/>
      <c r="D978" s="232"/>
      <c r="E978" s="232"/>
      <c r="F978" s="232"/>
      <c r="G978" s="228"/>
    </row>
    <row r="979" spans="2:7">
      <c r="B979" s="351"/>
      <c r="C979" s="232"/>
      <c r="D979" s="232"/>
      <c r="E979" s="232"/>
      <c r="F979" s="232"/>
      <c r="G979" s="228"/>
    </row>
    <row r="980" spans="2:7">
      <c r="B980" s="351"/>
      <c r="C980" s="232"/>
      <c r="D980" s="232"/>
      <c r="E980" s="232"/>
      <c r="F980" s="232"/>
      <c r="G980" s="228"/>
    </row>
    <row r="981" spans="2:7">
      <c r="B981" s="351"/>
      <c r="C981" s="232"/>
      <c r="D981" s="232"/>
      <c r="E981" s="232"/>
      <c r="F981" s="232"/>
      <c r="G981" s="228"/>
    </row>
    <row r="982" spans="2:7">
      <c r="B982" s="351"/>
      <c r="C982" s="232"/>
      <c r="D982" s="232"/>
      <c r="E982" s="232"/>
      <c r="F982" s="232"/>
      <c r="G982" s="228"/>
    </row>
    <row r="983" spans="2:7">
      <c r="B983" s="351"/>
      <c r="C983" s="232"/>
      <c r="D983" s="232"/>
      <c r="E983" s="232"/>
      <c r="F983" s="232"/>
      <c r="G983" s="228"/>
    </row>
    <row r="984" spans="2:7">
      <c r="B984" s="351"/>
      <c r="C984" s="232"/>
      <c r="D984" s="232"/>
      <c r="E984" s="232"/>
      <c r="F984" s="232"/>
      <c r="G984" s="228"/>
    </row>
    <row r="985" spans="2:7">
      <c r="B985" s="351"/>
      <c r="C985" s="232"/>
      <c r="D985" s="232"/>
      <c r="E985" s="232"/>
      <c r="F985" s="232"/>
      <c r="G985" s="228"/>
    </row>
    <row r="986" spans="2:7">
      <c r="B986" s="351"/>
      <c r="C986" s="232"/>
      <c r="D986" s="232"/>
      <c r="E986" s="232"/>
      <c r="F986" s="232"/>
      <c r="G986" s="228"/>
    </row>
    <row r="987" spans="2:7">
      <c r="B987" s="351"/>
      <c r="C987" s="232"/>
      <c r="D987" s="232"/>
      <c r="E987" s="232"/>
      <c r="F987" s="232"/>
      <c r="G987" s="228"/>
    </row>
    <row r="988" spans="2:7">
      <c r="B988" s="351"/>
      <c r="C988" s="232"/>
      <c r="D988" s="232"/>
      <c r="E988" s="232"/>
      <c r="F988" s="232"/>
      <c r="G988" s="228"/>
    </row>
    <row r="989" spans="2:7">
      <c r="B989" s="351"/>
      <c r="C989" s="232"/>
      <c r="D989" s="232"/>
      <c r="E989" s="232"/>
      <c r="F989" s="232"/>
      <c r="G989" s="228"/>
    </row>
    <row r="990" spans="2:7">
      <c r="B990" s="351"/>
      <c r="C990" s="232"/>
      <c r="D990" s="232"/>
      <c r="E990" s="232"/>
      <c r="F990" s="232"/>
      <c r="G990" s="228"/>
    </row>
    <row r="991" spans="2:7">
      <c r="B991" s="351"/>
      <c r="C991" s="232"/>
      <c r="D991" s="232"/>
      <c r="E991" s="232"/>
      <c r="F991" s="232"/>
      <c r="G991" s="228"/>
    </row>
    <row r="992" spans="2:7">
      <c r="B992" s="351"/>
      <c r="C992" s="232"/>
      <c r="D992" s="232"/>
      <c r="E992" s="232"/>
      <c r="F992" s="232"/>
      <c r="G992" s="228"/>
    </row>
    <row r="993" spans="2:7">
      <c r="B993" s="351"/>
      <c r="C993" s="232"/>
      <c r="D993" s="232"/>
      <c r="E993" s="232"/>
      <c r="F993" s="232"/>
      <c r="G993" s="228"/>
    </row>
    <row r="994" spans="2:7">
      <c r="B994" s="351"/>
      <c r="C994" s="232"/>
      <c r="D994" s="232"/>
      <c r="E994" s="232"/>
      <c r="F994" s="232"/>
      <c r="G994" s="228"/>
    </row>
    <row r="995" spans="2:7">
      <c r="B995" s="351"/>
      <c r="C995" s="232"/>
      <c r="D995" s="232"/>
      <c r="E995" s="232"/>
      <c r="F995" s="232"/>
      <c r="G995" s="228"/>
    </row>
    <row r="996" spans="2:7">
      <c r="B996" s="351"/>
      <c r="C996" s="232"/>
      <c r="D996" s="232"/>
      <c r="E996" s="232"/>
      <c r="F996" s="232"/>
      <c r="G996" s="228"/>
    </row>
    <row r="997" spans="2:7">
      <c r="B997" s="351"/>
      <c r="C997" s="232"/>
      <c r="D997" s="232"/>
      <c r="E997" s="232"/>
      <c r="F997" s="232"/>
      <c r="G997" s="228"/>
    </row>
    <row r="998" spans="2:7">
      <c r="B998" s="351"/>
      <c r="C998" s="232"/>
      <c r="D998" s="232"/>
      <c r="E998" s="232"/>
      <c r="F998" s="232"/>
      <c r="G998" s="228"/>
    </row>
    <row r="999" spans="2:7">
      <c r="B999" s="351"/>
      <c r="C999" s="232"/>
      <c r="D999" s="232"/>
      <c r="E999" s="232"/>
      <c r="F999" s="232"/>
      <c r="G999" s="228"/>
    </row>
    <row r="1000" spans="2:7">
      <c r="B1000" s="351"/>
      <c r="C1000" s="232"/>
      <c r="D1000" s="232"/>
      <c r="E1000" s="232"/>
      <c r="F1000" s="232"/>
      <c r="G1000" s="228"/>
    </row>
    <row r="1001" spans="2:7">
      <c r="B1001" s="351"/>
      <c r="C1001" s="232"/>
      <c r="D1001" s="232"/>
      <c r="E1001" s="232"/>
      <c r="F1001" s="232"/>
      <c r="G1001" s="228"/>
    </row>
    <row r="1002" spans="2:7">
      <c r="B1002" s="351"/>
      <c r="C1002" s="232"/>
      <c r="D1002" s="232"/>
      <c r="E1002" s="232"/>
      <c r="F1002" s="232"/>
      <c r="G1002" s="228"/>
    </row>
    <row r="1003" spans="2:7">
      <c r="B1003" s="351"/>
      <c r="C1003" s="232"/>
      <c r="D1003" s="232"/>
      <c r="E1003" s="232"/>
      <c r="F1003" s="232"/>
      <c r="G1003" s="228"/>
    </row>
    <row r="1004" spans="2:7">
      <c r="B1004" s="351"/>
      <c r="C1004" s="232"/>
      <c r="D1004" s="232"/>
      <c r="E1004" s="232"/>
      <c r="F1004" s="232"/>
      <c r="G1004" s="228"/>
    </row>
    <row r="1005" spans="2:7">
      <c r="B1005" s="351"/>
      <c r="C1005" s="232"/>
      <c r="D1005" s="232"/>
      <c r="E1005" s="232"/>
      <c r="F1005" s="232"/>
      <c r="G1005" s="228"/>
    </row>
    <row r="1006" spans="2:7">
      <c r="B1006" s="351"/>
      <c r="C1006" s="232"/>
      <c r="D1006" s="232"/>
      <c r="E1006" s="232"/>
      <c r="F1006" s="232"/>
      <c r="G1006" s="228"/>
    </row>
    <row r="1007" spans="2:7">
      <c r="B1007" s="351"/>
      <c r="C1007" s="232"/>
      <c r="D1007" s="232"/>
      <c r="E1007" s="232"/>
      <c r="F1007" s="232"/>
      <c r="G1007" s="228"/>
    </row>
    <row r="1008" spans="2:7">
      <c r="B1008" s="351"/>
      <c r="C1008" s="232"/>
      <c r="D1008" s="232"/>
      <c r="E1008" s="232"/>
      <c r="F1008" s="232"/>
      <c r="G1008" s="228"/>
    </row>
    <row r="1009" spans="2:7">
      <c r="B1009" s="351"/>
      <c r="C1009" s="232"/>
      <c r="D1009" s="232"/>
      <c r="E1009" s="232"/>
      <c r="F1009" s="232"/>
      <c r="G1009" s="228"/>
    </row>
    <row r="1010" spans="2:7">
      <c r="B1010" s="351"/>
      <c r="C1010" s="232"/>
      <c r="D1010" s="232"/>
      <c r="E1010" s="232"/>
      <c r="F1010" s="232"/>
      <c r="G1010" s="228"/>
    </row>
    <row r="1011" spans="2:7">
      <c r="B1011" s="351"/>
      <c r="C1011" s="232"/>
      <c r="D1011" s="232"/>
      <c r="E1011" s="232"/>
      <c r="F1011" s="232"/>
      <c r="G1011" s="228"/>
    </row>
    <row r="1012" spans="2:7">
      <c r="B1012" s="351"/>
      <c r="C1012" s="232"/>
      <c r="D1012" s="232"/>
      <c r="E1012" s="232"/>
      <c r="F1012" s="232"/>
      <c r="G1012" s="228"/>
    </row>
    <row r="1013" spans="2:7">
      <c r="B1013" s="351"/>
      <c r="C1013" s="232"/>
      <c r="D1013" s="232"/>
      <c r="E1013" s="232"/>
      <c r="F1013" s="232"/>
      <c r="G1013" s="228"/>
    </row>
    <row r="1014" spans="2:7">
      <c r="B1014" s="351"/>
      <c r="C1014" s="232"/>
      <c r="D1014" s="232"/>
      <c r="E1014" s="232"/>
      <c r="F1014" s="232"/>
      <c r="G1014" s="228"/>
    </row>
    <row r="1015" spans="2:7">
      <c r="B1015" s="351"/>
      <c r="C1015" s="232"/>
      <c r="D1015" s="232"/>
      <c r="E1015" s="232"/>
      <c r="F1015" s="232"/>
      <c r="G1015" s="228"/>
    </row>
    <row r="1016" spans="2:7">
      <c r="B1016" s="351"/>
      <c r="C1016" s="232"/>
      <c r="D1016" s="232"/>
      <c r="E1016" s="232"/>
      <c r="F1016" s="232"/>
      <c r="G1016" s="228"/>
    </row>
    <row r="1017" spans="2:7">
      <c r="B1017" s="351"/>
      <c r="C1017" s="232"/>
      <c r="D1017" s="232"/>
      <c r="E1017" s="232"/>
      <c r="F1017" s="232"/>
      <c r="G1017" s="228"/>
    </row>
    <row r="1018" spans="2:7">
      <c r="B1018" s="351"/>
      <c r="C1018" s="232"/>
      <c r="D1018" s="232"/>
      <c r="E1018" s="232"/>
      <c r="F1018" s="232"/>
      <c r="G1018" s="228"/>
    </row>
    <row r="1019" spans="2:7">
      <c r="B1019" s="351"/>
      <c r="C1019" s="232"/>
      <c r="D1019" s="232"/>
      <c r="E1019" s="232"/>
      <c r="F1019" s="232"/>
      <c r="G1019" s="228"/>
    </row>
    <row r="1020" spans="2:7">
      <c r="B1020" s="351"/>
      <c r="C1020" s="232"/>
      <c r="D1020" s="232"/>
      <c r="E1020" s="232"/>
      <c r="F1020" s="232"/>
      <c r="G1020" s="228"/>
    </row>
    <row r="1021" spans="2:7">
      <c r="B1021" s="351"/>
      <c r="C1021" s="232"/>
      <c r="D1021" s="232"/>
      <c r="E1021" s="232"/>
      <c r="F1021" s="232"/>
      <c r="G1021" s="228"/>
    </row>
    <row r="1022" spans="2:7">
      <c r="B1022" s="351"/>
      <c r="C1022" s="232"/>
      <c r="D1022" s="232"/>
      <c r="E1022" s="232"/>
      <c r="F1022" s="232"/>
      <c r="G1022" s="228"/>
    </row>
    <row r="1023" spans="2:7">
      <c r="B1023" s="351"/>
      <c r="C1023" s="232"/>
      <c r="D1023" s="232"/>
      <c r="E1023" s="232"/>
      <c r="F1023" s="232"/>
      <c r="G1023" s="228"/>
    </row>
    <row r="1024" spans="2:7">
      <c r="B1024" s="351"/>
      <c r="C1024" s="232"/>
      <c r="D1024" s="232"/>
      <c r="E1024" s="232"/>
      <c r="F1024" s="232"/>
      <c r="G1024" s="228"/>
    </row>
    <row r="1025" spans="2:7">
      <c r="B1025" s="351"/>
      <c r="C1025" s="232"/>
      <c r="D1025" s="232"/>
      <c r="E1025" s="232"/>
      <c r="F1025" s="232"/>
      <c r="G1025" s="228"/>
    </row>
    <row r="1026" spans="2:7">
      <c r="B1026" s="351"/>
      <c r="C1026" s="232"/>
      <c r="D1026" s="232"/>
      <c r="E1026" s="232"/>
      <c r="F1026" s="232"/>
      <c r="G1026" s="228"/>
    </row>
    <row r="1027" spans="2:7">
      <c r="B1027" s="351"/>
      <c r="C1027" s="232"/>
      <c r="D1027" s="232"/>
      <c r="E1027" s="232"/>
      <c r="F1027" s="232"/>
      <c r="G1027" s="228"/>
    </row>
    <row r="1028" spans="2:7">
      <c r="B1028" s="351"/>
      <c r="C1028" s="232"/>
      <c r="D1028" s="232"/>
      <c r="E1028" s="232"/>
      <c r="F1028" s="232"/>
      <c r="G1028" s="228"/>
    </row>
    <row r="1029" spans="2:7">
      <c r="B1029" s="351"/>
      <c r="C1029" s="232"/>
      <c r="D1029" s="232"/>
      <c r="E1029" s="232"/>
      <c r="F1029" s="232"/>
      <c r="G1029" s="228"/>
    </row>
    <row r="1030" spans="2:7">
      <c r="B1030" s="351"/>
      <c r="C1030" s="232"/>
      <c r="D1030" s="232"/>
      <c r="E1030" s="232"/>
      <c r="F1030" s="232"/>
      <c r="G1030" s="228"/>
    </row>
    <row r="1031" spans="2:7">
      <c r="B1031" s="351"/>
      <c r="C1031" s="232"/>
      <c r="D1031" s="232"/>
      <c r="E1031" s="232"/>
      <c r="F1031" s="232"/>
      <c r="G1031" s="228"/>
    </row>
    <row r="1032" spans="2:7">
      <c r="B1032" s="351"/>
      <c r="C1032" s="232"/>
      <c r="D1032" s="232"/>
      <c r="E1032" s="232"/>
      <c r="F1032" s="232"/>
      <c r="G1032" s="228"/>
    </row>
    <row r="1033" spans="2:7">
      <c r="B1033" s="351"/>
      <c r="C1033" s="232"/>
      <c r="D1033" s="232"/>
      <c r="E1033" s="232"/>
      <c r="F1033" s="232"/>
      <c r="G1033" s="228"/>
    </row>
    <row r="1034" spans="2:7">
      <c r="B1034" s="351"/>
      <c r="C1034" s="232"/>
      <c r="D1034" s="232"/>
      <c r="E1034" s="232"/>
      <c r="F1034" s="232"/>
      <c r="G1034" s="228"/>
    </row>
    <row r="1035" spans="2:7">
      <c r="B1035" s="351"/>
      <c r="C1035" s="232"/>
      <c r="D1035" s="232"/>
      <c r="E1035" s="232"/>
      <c r="F1035" s="232"/>
      <c r="G1035" s="228"/>
    </row>
    <row r="1036" spans="2:7">
      <c r="B1036" s="351"/>
      <c r="C1036" s="232"/>
      <c r="D1036" s="232"/>
      <c r="E1036" s="232"/>
      <c r="F1036" s="232"/>
      <c r="G1036" s="228"/>
    </row>
    <row r="1037" spans="2:7">
      <c r="B1037" s="351"/>
      <c r="C1037" s="232"/>
      <c r="D1037" s="232"/>
      <c r="E1037" s="232"/>
      <c r="F1037" s="232"/>
      <c r="G1037" s="228"/>
    </row>
    <row r="1038" spans="2:7">
      <c r="B1038" s="351"/>
      <c r="C1038" s="232"/>
      <c r="D1038" s="232"/>
      <c r="E1038" s="232"/>
      <c r="F1038" s="232"/>
      <c r="G1038" s="228"/>
    </row>
    <row r="1039" spans="2:7">
      <c r="B1039" s="351"/>
      <c r="C1039" s="232"/>
      <c r="D1039" s="232"/>
      <c r="E1039" s="232"/>
      <c r="F1039" s="232"/>
      <c r="G1039" s="228"/>
    </row>
    <row r="1040" spans="2:7">
      <c r="B1040" s="351"/>
      <c r="C1040" s="232"/>
      <c r="D1040" s="232"/>
      <c r="E1040" s="232"/>
      <c r="F1040" s="232"/>
      <c r="G1040" s="228"/>
    </row>
    <row r="1041" spans="2:7">
      <c r="B1041" s="351"/>
      <c r="C1041" s="232"/>
      <c r="D1041" s="232"/>
      <c r="E1041" s="232"/>
      <c r="F1041" s="232"/>
      <c r="G1041" s="228"/>
    </row>
    <row r="1042" spans="2:7">
      <c r="B1042" s="351"/>
      <c r="C1042" s="232"/>
      <c r="D1042" s="232"/>
      <c r="E1042" s="232"/>
      <c r="F1042" s="232"/>
      <c r="G1042" s="228"/>
    </row>
    <row r="1043" spans="2:7">
      <c r="B1043" s="351"/>
      <c r="C1043" s="232"/>
      <c r="D1043" s="232"/>
      <c r="E1043" s="232"/>
      <c r="F1043" s="232"/>
      <c r="G1043" s="228"/>
    </row>
    <row r="1044" spans="2:7">
      <c r="B1044" s="351"/>
      <c r="C1044" s="232"/>
      <c r="D1044" s="232"/>
      <c r="E1044" s="232"/>
      <c r="F1044" s="232"/>
      <c r="G1044" s="228"/>
    </row>
    <row r="1045" spans="2:7">
      <c r="B1045" s="351"/>
      <c r="C1045" s="232"/>
      <c r="D1045" s="232"/>
      <c r="E1045" s="232"/>
      <c r="F1045" s="232"/>
      <c r="G1045" s="228"/>
    </row>
    <row r="1046" spans="2:7">
      <c r="B1046" s="351"/>
      <c r="C1046" s="232"/>
      <c r="D1046" s="232"/>
      <c r="E1046" s="232"/>
      <c r="F1046" s="232"/>
      <c r="G1046" s="228"/>
    </row>
    <row r="1047" spans="2:7">
      <c r="B1047" s="351"/>
      <c r="C1047" s="232"/>
      <c r="D1047" s="232"/>
      <c r="E1047" s="232"/>
      <c r="F1047" s="232"/>
      <c r="G1047" s="228"/>
    </row>
    <row r="1048" spans="2:7">
      <c r="B1048" s="351"/>
      <c r="C1048" s="232"/>
      <c r="D1048" s="232"/>
      <c r="E1048" s="232"/>
      <c r="F1048" s="232"/>
      <c r="G1048" s="228"/>
    </row>
    <row r="1049" spans="2:7">
      <c r="B1049" s="351"/>
      <c r="C1049" s="232"/>
      <c r="D1049" s="232"/>
      <c r="E1049" s="232"/>
      <c r="F1049" s="232"/>
      <c r="G1049" s="228"/>
    </row>
    <row r="1050" spans="2:7">
      <c r="B1050" s="351"/>
      <c r="C1050" s="232"/>
      <c r="D1050" s="232"/>
      <c r="E1050" s="232"/>
      <c r="F1050" s="232"/>
      <c r="G1050" s="228"/>
    </row>
    <row r="1051" spans="2:7">
      <c r="B1051" s="351"/>
      <c r="C1051" s="232"/>
      <c r="D1051" s="232"/>
      <c r="E1051" s="232"/>
      <c r="F1051" s="232"/>
      <c r="G1051" s="228"/>
    </row>
    <row r="1052" spans="2:7">
      <c r="B1052" s="351"/>
      <c r="C1052" s="232"/>
      <c r="D1052" s="232"/>
      <c r="E1052" s="232"/>
      <c r="F1052" s="232"/>
      <c r="G1052" s="228"/>
    </row>
    <row r="1053" spans="2:7">
      <c r="B1053" s="351"/>
      <c r="C1053" s="232"/>
      <c r="D1053" s="232"/>
      <c r="E1053" s="232"/>
      <c r="F1053" s="232"/>
      <c r="G1053" s="228"/>
    </row>
    <row r="1054" spans="2:7">
      <c r="B1054" s="351"/>
      <c r="C1054" s="232"/>
      <c r="D1054" s="232"/>
      <c r="E1054" s="232"/>
      <c r="F1054" s="232"/>
      <c r="G1054" s="228"/>
    </row>
    <row r="1055" spans="2:7">
      <c r="B1055" s="351"/>
      <c r="C1055" s="232"/>
      <c r="D1055" s="232"/>
      <c r="E1055" s="232"/>
      <c r="F1055" s="232"/>
      <c r="G1055" s="228"/>
    </row>
    <row r="1056" spans="2:7">
      <c r="B1056" s="351"/>
      <c r="C1056" s="232"/>
      <c r="D1056" s="232"/>
      <c r="E1056" s="232"/>
      <c r="F1056" s="232"/>
      <c r="G1056" s="228"/>
    </row>
    <row r="1057" spans="2:7">
      <c r="B1057" s="351"/>
      <c r="C1057" s="232"/>
      <c r="D1057" s="232"/>
      <c r="E1057" s="232"/>
      <c r="F1057" s="232"/>
      <c r="G1057" s="228"/>
    </row>
    <row r="1058" spans="2:7">
      <c r="B1058" s="351"/>
      <c r="C1058" s="232"/>
      <c r="D1058" s="232"/>
      <c r="E1058" s="232"/>
      <c r="F1058" s="232"/>
      <c r="G1058" s="228"/>
    </row>
    <row r="1059" spans="2:7">
      <c r="B1059" s="351"/>
      <c r="C1059" s="232"/>
      <c r="D1059" s="232"/>
      <c r="E1059" s="232"/>
      <c r="F1059" s="232"/>
      <c r="G1059" s="228"/>
    </row>
    <row r="1060" spans="2:7">
      <c r="B1060" s="351"/>
      <c r="C1060" s="232"/>
      <c r="D1060" s="232"/>
      <c r="E1060" s="232"/>
      <c r="F1060" s="232"/>
      <c r="G1060" s="228"/>
    </row>
    <row r="1061" spans="2:7">
      <c r="B1061" s="351"/>
      <c r="C1061" s="232"/>
      <c r="D1061" s="232"/>
      <c r="E1061" s="232"/>
      <c r="F1061" s="232"/>
      <c r="G1061" s="228"/>
    </row>
    <row r="1062" spans="2:7">
      <c r="B1062" s="351"/>
      <c r="C1062" s="232"/>
      <c r="D1062" s="232"/>
      <c r="E1062" s="232"/>
      <c r="F1062" s="232"/>
      <c r="G1062" s="228"/>
    </row>
    <row r="1063" spans="2:7">
      <c r="B1063" s="351"/>
      <c r="C1063" s="232"/>
      <c r="D1063" s="232"/>
      <c r="E1063" s="232"/>
      <c r="F1063" s="232"/>
      <c r="G1063" s="228"/>
    </row>
    <row r="1064" spans="2:7">
      <c r="B1064" s="351"/>
      <c r="C1064" s="232"/>
      <c r="D1064" s="232"/>
      <c r="E1064" s="232"/>
      <c r="F1064" s="232"/>
      <c r="G1064" s="228"/>
    </row>
    <row r="1065" spans="2:7">
      <c r="B1065" s="351"/>
      <c r="C1065" s="232"/>
      <c r="D1065" s="232"/>
      <c r="E1065" s="232"/>
      <c r="F1065" s="232"/>
      <c r="G1065" s="228"/>
    </row>
    <row r="1066" spans="2:7">
      <c r="B1066" s="351"/>
      <c r="C1066" s="232"/>
      <c r="D1066" s="232"/>
      <c r="E1066" s="232"/>
      <c r="F1066" s="232"/>
      <c r="G1066" s="228"/>
    </row>
    <row r="1067" spans="2:7">
      <c r="B1067" s="351"/>
      <c r="C1067" s="232"/>
      <c r="D1067" s="232"/>
      <c r="E1067" s="232"/>
      <c r="F1067" s="232"/>
      <c r="G1067" s="228"/>
    </row>
    <row r="1068" spans="2:7">
      <c r="B1068" s="351"/>
      <c r="C1068" s="232"/>
      <c r="D1068" s="232"/>
      <c r="E1068" s="232"/>
      <c r="F1068" s="232"/>
      <c r="G1068" s="228"/>
    </row>
    <row r="1069" spans="2:7">
      <c r="B1069" s="351"/>
      <c r="C1069" s="232"/>
      <c r="D1069" s="232"/>
      <c r="E1069" s="232"/>
      <c r="F1069" s="232"/>
      <c r="G1069" s="228"/>
    </row>
    <row r="1070" spans="2:7">
      <c r="B1070" s="351"/>
      <c r="C1070" s="232"/>
      <c r="D1070" s="232"/>
      <c r="E1070" s="232"/>
      <c r="F1070" s="232"/>
      <c r="G1070" s="228"/>
    </row>
    <row r="1071" spans="2:7">
      <c r="B1071" s="351"/>
      <c r="C1071" s="232"/>
      <c r="D1071" s="232"/>
      <c r="E1071" s="232"/>
      <c r="F1071" s="232"/>
      <c r="G1071" s="228"/>
    </row>
    <row r="1072" spans="2:7">
      <c r="B1072" s="351"/>
      <c r="C1072" s="232"/>
      <c r="D1072" s="232"/>
      <c r="E1072" s="232"/>
      <c r="F1072" s="232"/>
      <c r="G1072" s="228"/>
    </row>
    <row r="1073" spans="2:7">
      <c r="B1073" s="351"/>
      <c r="C1073" s="232"/>
      <c r="D1073" s="232"/>
      <c r="E1073" s="232"/>
      <c r="F1073" s="232"/>
      <c r="G1073" s="228"/>
    </row>
    <row r="1074" spans="2:7">
      <c r="B1074" s="351"/>
      <c r="C1074" s="232"/>
      <c r="D1074" s="232"/>
      <c r="E1074" s="232"/>
      <c r="F1074" s="232"/>
      <c r="G1074" s="228"/>
    </row>
    <row r="1075" spans="2:7">
      <c r="B1075" s="351"/>
      <c r="C1075" s="232"/>
      <c r="D1075" s="232"/>
      <c r="E1075" s="232"/>
      <c r="F1075" s="232"/>
      <c r="G1075" s="228"/>
    </row>
    <row r="1076" spans="2:7">
      <c r="B1076" s="351"/>
      <c r="C1076" s="232"/>
      <c r="D1076" s="232"/>
      <c r="E1076" s="232"/>
      <c r="F1076" s="232"/>
      <c r="G1076" s="228"/>
    </row>
    <row r="1077" spans="2:7">
      <c r="B1077" s="351"/>
      <c r="C1077" s="232"/>
      <c r="D1077" s="232"/>
      <c r="E1077" s="232"/>
      <c r="F1077" s="232"/>
      <c r="G1077" s="228"/>
    </row>
    <row r="1078" spans="2:7">
      <c r="B1078" s="351"/>
      <c r="C1078" s="232"/>
      <c r="D1078" s="232"/>
      <c r="E1078" s="232"/>
      <c r="F1078" s="232"/>
      <c r="G1078" s="228"/>
    </row>
    <row r="1079" spans="2:7">
      <c r="B1079" s="351"/>
      <c r="C1079" s="232"/>
      <c r="D1079" s="232"/>
      <c r="E1079" s="232"/>
      <c r="F1079" s="232"/>
      <c r="G1079" s="228"/>
    </row>
    <row r="1080" spans="2:7">
      <c r="B1080" s="351"/>
      <c r="C1080" s="232"/>
      <c r="D1080" s="232"/>
      <c r="E1080" s="232"/>
      <c r="F1080" s="232"/>
      <c r="G1080" s="228"/>
    </row>
    <row r="1081" spans="2:7">
      <c r="B1081" s="351"/>
      <c r="C1081" s="232"/>
      <c r="D1081" s="232"/>
      <c r="E1081" s="232"/>
      <c r="F1081" s="232"/>
      <c r="G1081" s="228"/>
    </row>
    <row r="1082" spans="2:7">
      <c r="B1082" s="351"/>
      <c r="C1082" s="232"/>
      <c r="D1082" s="232"/>
      <c r="E1082" s="232"/>
      <c r="F1082" s="232"/>
      <c r="G1082" s="228"/>
    </row>
    <row r="1083" spans="2:7">
      <c r="B1083" s="351"/>
      <c r="C1083" s="232"/>
      <c r="D1083" s="232"/>
      <c r="E1083" s="232"/>
      <c r="F1083" s="232"/>
      <c r="G1083" s="228"/>
    </row>
    <row r="1084" spans="2:7">
      <c r="B1084" s="351"/>
      <c r="C1084" s="232"/>
      <c r="D1084" s="232"/>
      <c r="E1084" s="232"/>
      <c r="F1084" s="232"/>
      <c r="G1084" s="228"/>
    </row>
    <row r="1085" spans="2:7">
      <c r="B1085" s="351"/>
      <c r="C1085" s="232"/>
      <c r="D1085" s="232"/>
      <c r="E1085" s="232"/>
      <c r="F1085" s="232"/>
      <c r="G1085" s="228"/>
    </row>
    <row r="1086" spans="2:7">
      <c r="B1086" s="351"/>
      <c r="C1086" s="232"/>
      <c r="D1086" s="232"/>
      <c r="E1086" s="232"/>
      <c r="F1086" s="232"/>
      <c r="G1086" s="228"/>
    </row>
    <row r="1087" spans="2:7">
      <c r="B1087" s="351"/>
      <c r="C1087" s="232"/>
      <c r="D1087" s="232"/>
      <c r="E1087" s="232"/>
      <c r="F1087" s="232"/>
      <c r="G1087" s="228"/>
    </row>
    <row r="1088" spans="2:7">
      <c r="B1088" s="351"/>
      <c r="C1088" s="232"/>
      <c r="D1088" s="232"/>
      <c r="E1088" s="232"/>
      <c r="F1088" s="232"/>
      <c r="G1088" s="228"/>
    </row>
    <row r="1089" spans="2:7">
      <c r="B1089" s="351"/>
      <c r="C1089" s="232"/>
      <c r="D1089" s="232"/>
      <c r="E1089" s="232"/>
      <c r="F1089" s="232"/>
      <c r="G1089" s="228"/>
    </row>
    <row r="1090" spans="2:7">
      <c r="B1090" s="351"/>
      <c r="C1090" s="232"/>
      <c r="D1090" s="232"/>
      <c r="E1090" s="232"/>
      <c r="F1090" s="232"/>
      <c r="G1090" s="228"/>
    </row>
    <row r="1091" spans="2:7">
      <c r="B1091" s="351"/>
      <c r="C1091" s="232"/>
      <c r="D1091" s="232"/>
      <c r="E1091" s="232"/>
      <c r="F1091" s="232"/>
      <c r="G1091" s="228"/>
    </row>
    <row r="1092" spans="2:7">
      <c r="B1092" s="351"/>
      <c r="C1092" s="232"/>
      <c r="D1092" s="232"/>
      <c r="E1092" s="232"/>
      <c r="F1092" s="232"/>
      <c r="G1092" s="228"/>
    </row>
    <row r="1093" spans="2:7">
      <c r="B1093" s="351"/>
      <c r="C1093" s="232"/>
      <c r="D1093" s="232"/>
      <c r="E1093" s="232"/>
      <c r="F1093" s="232"/>
      <c r="G1093" s="228"/>
    </row>
    <row r="1094" spans="2:7">
      <c r="B1094" s="351"/>
      <c r="C1094" s="232"/>
      <c r="D1094" s="232"/>
      <c r="E1094" s="232"/>
      <c r="F1094" s="232"/>
      <c r="G1094" s="228"/>
    </row>
    <row r="1095" spans="2:7">
      <c r="B1095" s="351"/>
      <c r="C1095" s="232"/>
      <c r="D1095" s="232"/>
      <c r="E1095" s="232"/>
      <c r="F1095" s="232"/>
      <c r="G1095" s="228"/>
    </row>
    <row r="1096" spans="2:7">
      <c r="B1096" s="351"/>
      <c r="C1096" s="232"/>
      <c r="D1096" s="232"/>
      <c r="E1096" s="232"/>
      <c r="F1096" s="232"/>
      <c r="G1096" s="228"/>
    </row>
    <row r="1097" spans="2:7">
      <c r="B1097" s="351"/>
      <c r="C1097" s="232"/>
      <c r="D1097" s="232"/>
      <c r="E1097" s="232"/>
      <c r="F1097" s="232"/>
      <c r="G1097" s="228"/>
    </row>
    <row r="1098" spans="2:7">
      <c r="B1098" s="351"/>
      <c r="C1098" s="232"/>
      <c r="D1098" s="232"/>
      <c r="E1098" s="232"/>
      <c r="F1098" s="232"/>
      <c r="G1098" s="228"/>
    </row>
    <row r="1099" spans="2:7">
      <c r="B1099" s="351"/>
      <c r="C1099" s="232"/>
      <c r="D1099" s="232"/>
      <c r="E1099" s="232"/>
      <c r="F1099" s="232"/>
      <c r="G1099" s="228"/>
    </row>
    <row r="1100" spans="2:7">
      <c r="B1100" s="351"/>
      <c r="C1100" s="232"/>
      <c r="D1100" s="232"/>
      <c r="E1100" s="232"/>
      <c r="F1100" s="232"/>
      <c r="G1100" s="228"/>
    </row>
    <row r="1101" spans="2:7">
      <c r="B1101" s="351"/>
      <c r="C1101" s="232"/>
      <c r="D1101" s="232"/>
      <c r="E1101" s="232"/>
      <c r="F1101" s="232"/>
      <c r="G1101" s="228"/>
    </row>
    <row r="1102" spans="2:7">
      <c r="B1102" s="351"/>
      <c r="C1102" s="232"/>
      <c r="D1102" s="232"/>
      <c r="E1102" s="232"/>
      <c r="F1102" s="232"/>
      <c r="G1102" s="228"/>
    </row>
    <row r="1103" spans="2:7">
      <c r="B1103" s="351"/>
      <c r="C1103" s="232"/>
      <c r="D1103" s="232"/>
      <c r="E1103" s="232"/>
      <c r="F1103" s="232"/>
      <c r="G1103" s="228"/>
    </row>
    <row r="1104" spans="2:7">
      <c r="B1104" s="351"/>
      <c r="C1104" s="232"/>
      <c r="D1104" s="232"/>
      <c r="E1104" s="232"/>
      <c r="F1104" s="232"/>
      <c r="G1104" s="228"/>
    </row>
    <row r="1105" spans="2:7">
      <c r="B1105" s="351"/>
      <c r="C1105" s="232"/>
      <c r="D1105" s="232"/>
      <c r="E1105" s="232"/>
      <c r="F1105" s="232"/>
      <c r="G1105" s="228"/>
    </row>
    <row r="1106" spans="2:7">
      <c r="B1106" s="351"/>
      <c r="C1106" s="232"/>
      <c r="D1106" s="232"/>
      <c r="E1106" s="232"/>
      <c r="F1106" s="232"/>
      <c r="G1106" s="228"/>
    </row>
    <row r="1107" spans="2:7">
      <c r="B1107" s="351"/>
      <c r="C1107" s="232"/>
      <c r="D1107" s="232"/>
      <c r="E1107" s="232"/>
      <c r="F1107" s="232"/>
      <c r="G1107" s="228"/>
    </row>
    <row r="1108" spans="2:7">
      <c r="B1108" s="351"/>
      <c r="C1108" s="232"/>
      <c r="D1108" s="232"/>
      <c r="E1108" s="232"/>
      <c r="F1108" s="232"/>
      <c r="G1108" s="228"/>
    </row>
    <row r="1109" spans="2:7">
      <c r="B1109" s="351"/>
      <c r="C1109" s="232"/>
      <c r="D1109" s="232"/>
      <c r="E1109" s="232"/>
      <c r="F1109" s="232"/>
      <c r="G1109" s="228"/>
    </row>
    <row r="1110" spans="2:7">
      <c r="B1110" s="351"/>
      <c r="C1110" s="232"/>
      <c r="D1110" s="232"/>
      <c r="E1110" s="232"/>
      <c r="F1110" s="232"/>
      <c r="G1110" s="228"/>
    </row>
    <row r="1111" spans="2:7">
      <c r="B1111" s="351"/>
      <c r="C1111" s="232"/>
      <c r="D1111" s="232"/>
      <c r="E1111" s="232"/>
      <c r="F1111" s="232"/>
      <c r="G1111" s="228"/>
    </row>
    <row r="1112" spans="2:7">
      <c r="B1112" s="351"/>
      <c r="C1112" s="232"/>
      <c r="D1112" s="232"/>
      <c r="E1112" s="232"/>
      <c r="F1112" s="232"/>
      <c r="G1112" s="228"/>
    </row>
    <row r="1113" spans="2:7">
      <c r="B1113" s="351"/>
      <c r="C1113" s="232"/>
      <c r="D1113" s="232"/>
      <c r="E1113" s="232"/>
      <c r="F1113" s="232"/>
      <c r="G1113" s="228"/>
    </row>
    <row r="1114" spans="2:7">
      <c r="B1114" s="351"/>
      <c r="C1114" s="232"/>
      <c r="D1114" s="232"/>
      <c r="E1114" s="232"/>
      <c r="F1114" s="232"/>
      <c r="G1114" s="228"/>
    </row>
    <row r="1115" spans="2:7">
      <c r="B1115" s="351"/>
      <c r="C1115" s="232"/>
      <c r="D1115" s="232"/>
      <c r="E1115" s="232"/>
      <c r="F1115" s="232"/>
      <c r="G1115" s="228"/>
    </row>
    <row r="1116" spans="2:7">
      <c r="B1116" s="351"/>
      <c r="C1116" s="232"/>
      <c r="D1116" s="232"/>
      <c r="E1116" s="232"/>
      <c r="F1116" s="232"/>
      <c r="G1116" s="228"/>
    </row>
    <row r="1117" spans="2:7">
      <c r="B1117" s="351"/>
      <c r="C1117" s="232"/>
      <c r="D1117" s="232"/>
      <c r="E1117" s="232"/>
      <c r="F1117" s="232"/>
      <c r="G1117" s="228"/>
    </row>
    <row r="1118" spans="2:7">
      <c r="B1118" s="351"/>
      <c r="C1118" s="232"/>
      <c r="D1118" s="232"/>
      <c r="E1118" s="232"/>
      <c r="F1118" s="232"/>
      <c r="G1118" s="228"/>
    </row>
    <row r="1119" spans="2:7">
      <c r="B1119" s="351"/>
      <c r="C1119" s="232"/>
      <c r="D1119" s="232"/>
      <c r="E1119" s="232"/>
      <c r="F1119" s="232"/>
      <c r="G1119" s="228"/>
    </row>
    <row r="1120" spans="2:7">
      <c r="B1120" s="351"/>
      <c r="C1120" s="232"/>
      <c r="D1120" s="232"/>
      <c r="E1120" s="232"/>
      <c r="F1120" s="232"/>
      <c r="G1120" s="228"/>
    </row>
    <row r="1121" spans="2:7">
      <c r="B1121" s="351"/>
      <c r="C1121" s="232"/>
      <c r="D1121" s="232"/>
      <c r="E1121" s="232"/>
      <c r="F1121" s="232"/>
      <c r="G1121" s="228"/>
    </row>
    <row r="1122" spans="2:7">
      <c r="B1122" s="351"/>
      <c r="C1122" s="232"/>
      <c r="D1122" s="232"/>
      <c r="E1122" s="232"/>
      <c r="F1122" s="232"/>
      <c r="G1122" s="228"/>
    </row>
    <row r="1123" spans="2:7">
      <c r="B1123" s="351"/>
      <c r="C1123" s="232"/>
      <c r="D1123" s="232"/>
      <c r="E1123" s="232"/>
      <c r="F1123" s="232"/>
      <c r="G1123" s="228"/>
    </row>
    <row r="1124" spans="2:7">
      <c r="B1124" s="351"/>
      <c r="C1124" s="232"/>
      <c r="D1124" s="232"/>
      <c r="E1124" s="232"/>
      <c r="F1124" s="232"/>
      <c r="G1124" s="228"/>
    </row>
    <row r="1125" spans="2:7">
      <c r="B1125" s="351"/>
      <c r="C1125" s="232"/>
      <c r="D1125" s="232"/>
      <c r="E1125" s="232"/>
      <c r="F1125" s="232"/>
      <c r="G1125" s="228"/>
    </row>
    <row r="1126" spans="2:7">
      <c r="B1126" s="351"/>
      <c r="C1126" s="232"/>
      <c r="D1126" s="232"/>
      <c r="E1126" s="232"/>
      <c r="F1126" s="232"/>
      <c r="G1126" s="228"/>
    </row>
    <row r="1127" spans="2:7">
      <c r="B1127" s="351"/>
      <c r="C1127" s="232"/>
      <c r="D1127" s="232"/>
      <c r="E1127" s="232"/>
      <c r="F1127" s="232"/>
      <c r="G1127" s="228"/>
    </row>
    <row r="1128" spans="2:7">
      <c r="B1128" s="351"/>
      <c r="C1128" s="232"/>
      <c r="D1128" s="232"/>
      <c r="E1128" s="232"/>
      <c r="F1128" s="232"/>
      <c r="G1128" s="228"/>
    </row>
    <row r="1129" spans="2:7">
      <c r="B1129" s="351"/>
      <c r="C1129" s="232"/>
      <c r="D1129" s="232"/>
      <c r="E1129" s="232"/>
      <c r="F1129" s="232"/>
      <c r="G1129" s="228"/>
    </row>
    <row r="1130" spans="2:7">
      <c r="B1130" s="351"/>
      <c r="C1130" s="232"/>
      <c r="D1130" s="232"/>
      <c r="E1130" s="232"/>
      <c r="F1130" s="232"/>
      <c r="G1130" s="228"/>
    </row>
    <row r="1131" spans="2:7">
      <c r="B1131" s="351"/>
      <c r="C1131" s="232"/>
      <c r="D1131" s="232"/>
      <c r="E1131" s="232"/>
      <c r="F1131" s="232"/>
      <c r="G1131" s="228"/>
    </row>
    <row r="1132" spans="2:7">
      <c r="B1132" s="351"/>
      <c r="C1132" s="232"/>
      <c r="D1132" s="232"/>
      <c r="E1132" s="232"/>
      <c r="F1132" s="232"/>
      <c r="G1132" s="228"/>
    </row>
    <row r="1133" spans="2:7">
      <c r="B1133" s="351"/>
      <c r="C1133" s="232"/>
      <c r="D1133" s="232"/>
      <c r="E1133" s="232"/>
      <c r="F1133" s="232"/>
      <c r="G1133" s="228"/>
    </row>
    <row r="1134" spans="2:7">
      <c r="B1134" s="351"/>
      <c r="C1134" s="232"/>
      <c r="D1134" s="232"/>
      <c r="E1134" s="232"/>
      <c r="F1134" s="232"/>
      <c r="G1134" s="228"/>
    </row>
    <row r="1135" spans="2:7">
      <c r="B1135" s="351"/>
      <c r="C1135" s="232"/>
      <c r="D1135" s="232"/>
      <c r="E1135" s="232"/>
      <c r="F1135" s="232"/>
      <c r="G1135" s="228"/>
    </row>
    <row r="1136" spans="2:7">
      <c r="B1136" s="351"/>
      <c r="C1136" s="232"/>
      <c r="D1136" s="232"/>
      <c r="E1136" s="232"/>
      <c r="F1136" s="232"/>
      <c r="G1136" s="228"/>
    </row>
    <row r="1137" spans="2:7">
      <c r="B1137" s="351"/>
      <c r="C1137" s="232"/>
      <c r="D1137" s="232"/>
      <c r="E1137" s="232"/>
      <c r="F1137" s="232"/>
      <c r="G1137" s="228"/>
    </row>
    <row r="1138" spans="2:7">
      <c r="B1138" s="351"/>
      <c r="C1138" s="232"/>
      <c r="D1138" s="232"/>
      <c r="E1138" s="232"/>
      <c r="F1138" s="232"/>
      <c r="G1138" s="228"/>
    </row>
    <row r="1139" spans="2:7">
      <c r="B1139" s="351"/>
      <c r="C1139" s="232"/>
      <c r="D1139" s="232"/>
      <c r="E1139" s="232"/>
      <c r="F1139" s="232"/>
      <c r="G1139" s="228"/>
    </row>
    <row r="1140" spans="2:7">
      <c r="B1140" s="351"/>
      <c r="C1140" s="232"/>
      <c r="D1140" s="232"/>
      <c r="E1140" s="232"/>
      <c r="F1140" s="232"/>
      <c r="G1140" s="228"/>
    </row>
    <row r="1141" spans="2:7">
      <c r="B1141" s="351"/>
      <c r="C1141" s="232"/>
      <c r="D1141" s="232"/>
      <c r="E1141" s="232"/>
      <c r="F1141" s="232"/>
      <c r="G1141" s="228"/>
    </row>
    <row r="1142" spans="2:7">
      <c r="B1142" s="351"/>
      <c r="C1142" s="232"/>
      <c r="D1142" s="232"/>
      <c r="E1142" s="232"/>
      <c r="F1142" s="232"/>
      <c r="G1142" s="228"/>
    </row>
    <row r="1143" spans="2:7">
      <c r="B1143" s="351"/>
      <c r="C1143" s="232"/>
      <c r="D1143" s="232"/>
      <c r="E1143" s="232"/>
      <c r="F1143" s="232"/>
      <c r="G1143" s="228"/>
    </row>
    <row r="1144" spans="2:7">
      <c r="B1144" s="351"/>
      <c r="C1144" s="232"/>
      <c r="D1144" s="232"/>
      <c r="E1144" s="232"/>
      <c r="F1144" s="232"/>
      <c r="G1144" s="228"/>
    </row>
    <row r="1145" spans="2:7">
      <c r="B1145" s="351"/>
      <c r="C1145" s="232"/>
      <c r="D1145" s="232"/>
      <c r="E1145" s="232"/>
      <c r="F1145" s="232"/>
      <c r="G1145" s="228"/>
    </row>
    <row r="1146" spans="2:7">
      <c r="B1146" s="351"/>
      <c r="C1146" s="232"/>
      <c r="D1146" s="232"/>
      <c r="E1146" s="232"/>
      <c r="F1146" s="232"/>
      <c r="G1146" s="228"/>
    </row>
    <row r="1147" spans="2:7">
      <c r="B1147" s="351"/>
      <c r="C1147" s="232"/>
      <c r="D1147" s="232"/>
      <c r="E1147" s="232"/>
      <c r="F1147" s="232"/>
      <c r="G1147" s="228"/>
    </row>
    <row r="1148" spans="2:7">
      <c r="B1148" s="351"/>
      <c r="C1148" s="232"/>
      <c r="D1148" s="232"/>
      <c r="E1148" s="232"/>
      <c r="F1148" s="232"/>
      <c r="G1148" s="228"/>
    </row>
    <row r="1149" spans="2:7">
      <c r="B1149" s="351"/>
      <c r="C1149" s="232"/>
      <c r="D1149" s="232"/>
      <c r="E1149" s="232"/>
      <c r="F1149" s="232"/>
      <c r="G1149" s="228"/>
    </row>
    <row r="1150" spans="2:7">
      <c r="B1150" s="351"/>
      <c r="C1150" s="232"/>
      <c r="D1150" s="232"/>
      <c r="E1150" s="232"/>
      <c r="F1150" s="232"/>
      <c r="G1150" s="228"/>
    </row>
    <row r="1151" spans="2:7">
      <c r="B1151" s="351"/>
      <c r="C1151" s="232"/>
      <c r="D1151" s="232"/>
      <c r="E1151" s="232"/>
      <c r="F1151" s="232"/>
      <c r="G1151" s="228"/>
    </row>
    <row r="1152" spans="2:7">
      <c r="B1152" s="351"/>
      <c r="C1152" s="232"/>
      <c r="D1152" s="232"/>
      <c r="E1152" s="232"/>
      <c r="F1152" s="232"/>
      <c r="G1152" s="228"/>
    </row>
    <row r="1153" spans="2:7">
      <c r="B1153" s="351"/>
      <c r="C1153" s="232"/>
      <c r="D1153" s="232"/>
      <c r="E1153" s="232"/>
      <c r="F1153" s="232"/>
      <c r="G1153" s="228"/>
    </row>
    <row r="1154" spans="2:7">
      <c r="B1154" s="351"/>
      <c r="C1154" s="232"/>
      <c r="D1154" s="232"/>
      <c r="E1154" s="232"/>
      <c r="F1154" s="232"/>
      <c r="G1154" s="228"/>
    </row>
    <row r="1155" spans="2:7">
      <c r="B1155" s="351"/>
      <c r="C1155" s="232"/>
      <c r="D1155" s="232"/>
      <c r="E1155" s="232"/>
      <c r="F1155" s="232"/>
      <c r="G1155" s="228"/>
    </row>
    <row r="1156" spans="2:7">
      <c r="B1156" s="351"/>
      <c r="C1156" s="232"/>
      <c r="D1156" s="232"/>
      <c r="E1156" s="232"/>
      <c r="F1156" s="232"/>
      <c r="G1156" s="228"/>
    </row>
    <row r="1157" spans="2:7">
      <c r="B1157" s="351"/>
      <c r="C1157" s="232"/>
      <c r="D1157" s="232"/>
      <c r="E1157" s="232"/>
      <c r="F1157" s="232"/>
      <c r="G1157" s="228"/>
    </row>
    <row r="1158" spans="2:7">
      <c r="B1158" s="351"/>
      <c r="C1158" s="232"/>
      <c r="D1158" s="232"/>
      <c r="E1158" s="232"/>
      <c r="F1158" s="232"/>
      <c r="G1158" s="228"/>
    </row>
    <row r="1159" spans="2:7">
      <c r="B1159" s="351"/>
      <c r="C1159" s="232"/>
      <c r="D1159" s="232"/>
      <c r="E1159" s="232"/>
      <c r="F1159" s="232"/>
      <c r="G1159" s="228"/>
    </row>
    <row r="1160" spans="2:7">
      <c r="B1160" s="351"/>
      <c r="C1160" s="232"/>
      <c r="D1160" s="232"/>
      <c r="E1160" s="232"/>
      <c r="F1160" s="232"/>
      <c r="G1160" s="228"/>
    </row>
    <row r="1161" spans="2:7">
      <c r="B1161" s="351"/>
      <c r="C1161" s="232"/>
      <c r="D1161" s="232"/>
      <c r="E1161" s="232"/>
      <c r="F1161" s="232"/>
      <c r="G1161" s="228"/>
    </row>
    <row r="1162" spans="2:7">
      <c r="B1162" s="351"/>
      <c r="C1162" s="232"/>
      <c r="D1162" s="232"/>
      <c r="E1162" s="232"/>
      <c r="F1162" s="232"/>
      <c r="G1162" s="228"/>
    </row>
    <row r="1163" spans="2:7">
      <c r="B1163" s="351"/>
      <c r="C1163" s="232"/>
      <c r="D1163" s="232"/>
      <c r="E1163" s="232"/>
      <c r="F1163" s="232"/>
      <c r="G1163" s="228"/>
    </row>
    <row r="1164" spans="2:7">
      <c r="B1164" s="351"/>
      <c r="C1164" s="232"/>
      <c r="D1164" s="232"/>
      <c r="E1164" s="232"/>
      <c r="F1164" s="232"/>
      <c r="G1164" s="228"/>
    </row>
    <row r="1165" spans="2:7">
      <c r="B1165" s="351"/>
      <c r="C1165" s="232"/>
      <c r="D1165" s="232"/>
      <c r="E1165" s="232"/>
      <c r="F1165" s="232"/>
      <c r="G1165" s="228"/>
    </row>
    <row r="1166" spans="2:7">
      <c r="B1166" s="351"/>
      <c r="C1166" s="232"/>
      <c r="D1166" s="232"/>
      <c r="E1166" s="232"/>
      <c r="F1166" s="232"/>
      <c r="G1166" s="228"/>
    </row>
    <row r="1167" spans="2:7">
      <c r="B1167" s="351"/>
      <c r="C1167" s="232"/>
      <c r="D1167" s="232"/>
      <c r="E1167" s="232"/>
      <c r="F1167" s="232"/>
      <c r="G1167" s="228"/>
    </row>
    <row r="1168" spans="2:7">
      <c r="B1168" s="351"/>
      <c r="C1168" s="232"/>
      <c r="D1168" s="232"/>
      <c r="E1168" s="232"/>
      <c r="F1168" s="232"/>
      <c r="G1168" s="228"/>
    </row>
    <row r="1169" spans="2:7">
      <c r="B1169" s="351"/>
      <c r="C1169" s="232"/>
      <c r="D1169" s="232"/>
      <c r="E1169" s="232"/>
      <c r="F1169" s="232"/>
      <c r="G1169" s="228"/>
    </row>
    <row r="1170" spans="2:7">
      <c r="B1170" s="351"/>
      <c r="C1170" s="232"/>
      <c r="D1170" s="232"/>
      <c r="E1170" s="232"/>
      <c r="F1170" s="232"/>
      <c r="G1170" s="228"/>
    </row>
    <row r="1171" spans="2:7">
      <c r="B1171" s="351"/>
      <c r="C1171" s="232"/>
      <c r="D1171" s="232"/>
      <c r="E1171" s="232"/>
      <c r="F1171" s="232"/>
      <c r="G1171" s="228"/>
    </row>
    <row r="1172" spans="2:7">
      <c r="B1172" s="351"/>
      <c r="C1172" s="232"/>
      <c r="D1172" s="232"/>
      <c r="E1172" s="232"/>
      <c r="F1172" s="232"/>
      <c r="G1172" s="228"/>
    </row>
    <row r="1173" spans="2:7">
      <c r="B1173" s="351"/>
      <c r="C1173" s="232"/>
      <c r="D1173" s="232"/>
      <c r="E1173" s="232"/>
      <c r="F1173" s="232"/>
      <c r="G1173" s="228"/>
    </row>
    <row r="1174" spans="2:7">
      <c r="B1174" s="351"/>
      <c r="C1174" s="232"/>
      <c r="D1174" s="232"/>
      <c r="E1174" s="232"/>
      <c r="F1174" s="232"/>
      <c r="G1174" s="228"/>
    </row>
    <row r="1175" spans="2:7">
      <c r="B1175" s="351"/>
      <c r="C1175" s="232"/>
      <c r="D1175" s="232"/>
      <c r="E1175" s="232"/>
      <c r="F1175" s="232"/>
      <c r="G1175" s="228"/>
    </row>
    <row r="1176" spans="2:7">
      <c r="B1176" s="351"/>
      <c r="C1176" s="232"/>
      <c r="D1176" s="232"/>
      <c r="E1176" s="232"/>
      <c r="F1176" s="232"/>
      <c r="G1176" s="228"/>
    </row>
    <row r="1177" spans="2:7">
      <c r="B1177" s="351"/>
      <c r="C1177" s="232"/>
      <c r="D1177" s="232"/>
      <c r="E1177" s="232"/>
      <c r="F1177" s="232"/>
      <c r="G1177" s="228"/>
    </row>
    <row r="1178" spans="2:7">
      <c r="B1178" s="351"/>
      <c r="C1178" s="232"/>
      <c r="D1178" s="232"/>
      <c r="E1178" s="232"/>
      <c r="F1178" s="232"/>
      <c r="G1178" s="228"/>
    </row>
    <row r="1179" spans="2:7">
      <c r="B1179" s="351"/>
      <c r="C1179" s="232"/>
      <c r="D1179" s="232"/>
      <c r="E1179" s="232"/>
      <c r="F1179" s="232"/>
      <c r="G1179" s="228"/>
    </row>
    <row r="1180" spans="2:7">
      <c r="B1180" s="351"/>
      <c r="C1180" s="232"/>
      <c r="D1180" s="232"/>
      <c r="E1180" s="232"/>
      <c r="F1180" s="232"/>
      <c r="G1180" s="228"/>
    </row>
    <row r="1181" spans="2:7">
      <c r="B1181" s="351"/>
      <c r="C1181" s="232"/>
      <c r="D1181" s="232"/>
      <c r="E1181" s="232"/>
      <c r="F1181" s="232"/>
      <c r="G1181" s="228"/>
    </row>
    <row r="1182" spans="2:7">
      <c r="B1182" s="351"/>
      <c r="C1182" s="232"/>
      <c r="D1182" s="232"/>
      <c r="E1182" s="232"/>
      <c r="F1182" s="232"/>
      <c r="G1182" s="228"/>
    </row>
    <row r="1183" spans="2:7">
      <c r="B1183" s="351"/>
      <c r="C1183" s="232"/>
      <c r="D1183" s="232"/>
      <c r="E1183" s="232"/>
      <c r="F1183" s="232"/>
      <c r="G1183" s="228"/>
    </row>
    <row r="1184" spans="2:7">
      <c r="B1184" s="351"/>
      <c r="C1184" s="232"/>
      <c r="D1184" s="232"/>
      <c r="E1184" s="232"/>
      <c r="F1184" s="232"/>
      <c r="G1184" s="228"/>
    </row>
    <row r="1185" spans="2:7">
      <c r="B1185" s="351"/>
      <c r="C1185" s="232"/>
      <c r="D1185" s="232"/>
      <c r="E1185" s="232"/>
      <c r="F1185" s="232"/>
      <c r="G1185" s="228"/>
    </row>
    <row r="1186" spans="2:7">
      <c r="B1186" s="351"/>
      <c r="C1186" s="232"/>
      <c r="D1186" s="232"/>
      <c r="E1186" s="232"/>
      <c r="F1186" s="232"/>
      <c r="G1186" s="228"/>
    </row>
    <row r="1187" spans="2:7">
      <c r="B1187" s="351"/>
      <c r="C1187" s="232"/>
      <c r="D1187" s="232"/>
      <c r="E1187" s="232"/>
      <c r="F1187" s="232"/>
      <c r="G1187" s="228"/>
    </row>
    <row r="1188" spans="2:7">
      <c r="B1188" s="351"/>
      <c r="C1188" s="232"/>
      <c r="D1188" s="232"/>
      <c r="E1188" s="232"/>
      <c r="F1188" s="232"/>
      <c r="G1188" s="228"/>
    </row>
    <row r="1189" spans="2:7">
      <c r="B1189" s="351"/>
      <c r="C1189" s="232"/>
      <c r="D1189" s="232"/>
      <c r="E1189" s="232"/>
      <c r="F1189" s="232"/>
      <c r="G1189" s="228"/>
    </row>
    <row r="1190" spans="2:7">
      <c r="B1190" s="351"/>
      <c r="C1190" s="232"/>
      <c r="D1190" s="232"/>
      <c r="E1190" s="232"/>
      <c r="F1190" s="232"/>
      <c r="G1190" s="228"/>
    </row>
    <row r="1191" spans="2:7">
      <c r="B1191" s="351"/>
      <c r="C1191" s="232"/>
      <c r="D1191" s="232"/>
      <c r="E1191" s="232"/>
      <c r="F1191" s="232"/>
      <c r="G1191" s="228"/>
    </row>
    <row r="1192" spans="2:7">
      <c r="B1192" s="351"/>
      <c r="C1192" s="232"/>
      <c r="D1192" s="232"/>
      <c r="E1192" s="232"/>
      <c r="F1192" s="232"/>
      <c r="G1192" s="228"/>
    </row>
    <row r="1193" spans="2:7">
      <c r="B1193" s="351"/>
      <c r="C1193" s="232"/>
      <c r="D1193" s="232"/>
      <c r="E1193" s="232"/>
      <c r="F1193" s="232"/>
      <c r="G1193" s="228"/>
    </row>
    <row r="1194" spans="2:7">
      <c r="B1194" s="351"/>
      <c r="C1194" s="232"/>
      <c r="D1194" s="232"/>
      <c r="E1194" s="232"/>
      <c r="F1194" s="232"/>
      <c r="G1194" s="228"/>
    </row>
    <row r="1195" spans="2:7">
      <c r="B1195" s="351"/>
      <c r="C1195" s="232"/>
      <c r="D1195" s="232"/>
      <c r="E1195" s="232"/>
      <c r="F1195" s="232"/>
      <c r="G1195" s="228"/>
    </row>
    <row r="1196" spans="2:7">
      <c r="B1196" s="351"/>
      <c r="C1196" s="232"/>
      <c r="D1196" s="232"/>
      <c r="E1196" s="232"/>
      <c r="F1196" s="232"/>
      <c r="G1196" s="228"/>
    </row>
    <row r="1197" spans="2:7">
      <c r="B1197" s="351"/>
      <c r="C1197" s="232"/>
      <c r="D1197" s="232"/>
      <c r="E1197" s="232"/>
      <c r="F1197" s="232"/>
      <c r="G1197" s="228"/>
    </row>
    <row r="1198" spans="2:7">
      <c r="B1198" s="351"/>
      <c r="C1198" s="232"/>
      <c r="D1198" s="232"/>
      <c r="E1198" s="232"/>
      <c r="F1198" s="232"/>
      <c r="G1198" s="228"/>
    </row>
    <row r="1199" spans="2:7">
      <c r="B1199" s="351"/>
      <c r="C1199" s="232"/>
      <c r="D1199" s="232"/>
      <c r="E1199" s="232"/>
      <c r="F1199" s="232"/>
      <c r="G1199" s="228"/>
    </row>
    <row r="1200" spans="2:7">
      <c r="B1200" s="351"/>
      <c r="C1200" s="232"/>
      <c r="D1200" s="232"/>
      <c r="E1200" s="232"/>
      <c r="F1200" s="232"/>
      <c r="G1200" s="228"/>
    </row>
    <row r="1201" spans="2:7">
      <c r="B1201" s="351"/>
      <c r="C1201" s="232"/>
      <c r="D1201" s="232"/>
      <c r="E1201" s="232"/>
      <c r="F1201" s="232"/>
      <c r="G1201" s="228"/>
    </row>
    <row r="1202" spans="2:7">
      <c r="B1202" s="351"/>
      <c r="C1202" s="232"/>
      <c r="D1202" s="232"/>
      <c r="E1202" s="232"/>
      <c r="F1202" s="232"/>
      <c r="G1202" s="228"/>
    </row>
    <row r="1203" spans="2:7">
      <c r="B1203" s="351"/>
      <c r="C1203" s="232"/>
      <c r="D1203" s="232"/>
      <c r="E1203" s="232"/>
      <c r="F1203" s="232"/>
      <c r="G1203" s="228"/>
    </row>
    <row r="1204" spans="2:7">
      <c r="B1204" s="351"/>
      <c r="C1204" s="232"/>
      <c r="D1204" s="232"/>
      <c r="E1204" s="232"/>
      <c r="F1204" s="232"/>
      <c r="G1204" s="228"/>
    </row>
    <row r="1205" spans="2:7">
      <c r="B1205" s="351"/>
      <c r="C1205" s="232"/>
      <c r="D1205" s="232"/>
      <c r="E1205" s="232"/>
      <c r="F1205" s="232"/>
      <c r="G1205" s="228"/>
    </row>
    <row r="1206" spans="2:7">
      <c r="B1206" s="351"/>
      <c r="C1206" s="232"/>
      <c r="D1206" s="232"/>
      <c r="E1206" s="232"/>
      <c r="F1206" s="232"/>
      <c r="G1206" s="228"/>
    </row>
    <row r="1207" spans="2:7">
      <c r="B1207" s="351"/>
      <c r="C1207" s="232"/>
      <c r="D1207" s="232"/>
      <c r="E1207" s="232"/>
      <c r="F1207" s="232"/>
      <c r="G1207" s="228"/>
    </row>
    <row r="1208" spans="2:7">
      <c r="B1208" s="351"/>
      <c r="C1208" s="232"/>
      <c r="D1208" s="232"/>
      <c r="E1208" s="232"/>
      <c r="F1208" s="232"/>
      <c r="G1208" s="228"/>
    </row>
    <row r="1209" spans="2:7">
      <c r="B1209" s="351"/>
      <c r="C1209" s="232"/>
      <c r="D1209" s="232"/>
      <c r="E1209" s="232"/>
      <c r="F1209" s="232"/>
      <c r="G1209" s="228"/>
    </row>
    <row r="1210" spans="2:7">
      <c r="B1210" s="351"/>
      <c r="C1210" s="232"/>
      <c r="D1210" s="232"/>
      <c r="E1210" s="232"/>
      <c r="F1210" s="232"/>
      <c r="G1210" s="228"/>
    </row>
    <row r="1211" spans="2:7">
      <c r="B1211" s="351"/>
      <c r="C1211" s="232"/>
      <c r="D1211" s="232"/>
      <c r="E1211" s="232"/>
      <c r="F1211" s="232"/>
      <c r="G1211" s="228"/>
    </row>
    <row r="1212" spans="2:7">
      <c r="B1212" s="351"/>
      <c r="C1212" s="232"/>
      <c r="D1212" s="232"/>
      <c r="E1212" s="232"/>
      <c r="F1212" s="232"/>
      <c r="G1212" s="228"/>
    </row>
    <row r="1213" spans="2:7">
      <c r="B1213" s="351"/>
      <c r="C1213" s="232"/>
      <c r="D1213" s="232"/>
      <c r="E1213" s="232"/>
      <c r="F1213" s="232"/>
      <c r="G1213" s="228"/>
    </row>
    <row r="1214" spans="2:7">
      <c r="B1214" s="351"/>
      <c r="C1214" s="232"/>
      <c r="D1214" s="232"/>
      <c r="E1214" s="232"/>
      <c r="F1214" s="232"/>
      <c r="G1214" s="228"/>
    </row>
    <row r="1215" spans="2:7">
      <c r="B1215" s="351"/>
      <c r="C1215" s="232"/>
      <c r="D1215" s="232"/>
      <c r="E1215" s="232"/>
      <c r="F1215" s="232"/>
      <c r="G1215" s="228"/>
    </row>
    <row r="1216" spans="2:7">
      <c r="B1216" s="351"/>
      <c r="C1216" s="232"/>
      <c r="D1216" s="232"/>
      <c r="E1216" s="232"/>
      <c r="F1216" s="232"/>
      <c r="G1216" s="228"/>
    </row>
    <row r="1217" spans="2:7">
      <c r="B1217" s="351"/>
      <c r="C1217" s="232"/>
      <c r="D1217" s="232"/>
      <c r="E1217" s="232"/>
      <c r="F1217" s="232"/>
      <c r="G1217" s="228"/>
    </row>
    <row r="1218" spans="2:7">
      <c r="B1218" s="351"/>
      <c r="C1218" s="232"/>
      <c r="D1218" s="232"/>
      <c r="E1218" s="232"/>
      <c r="F1218" s="232"/>
      <c r="G1218" s="228"/>
    </row>
    <row r="1219" spans="2:7">
      <c r="B1219" s="351"/>
      <c r="C1219" s="232"/>
      <c r="D1219" s="232"/>
      <c r="E1219" s="232"/>
      <c r="F1219" s="232"/>
      <c r="G1219" s="228"/>
    </row>
    <row r="1220" spans="2:7">
      <c r="B1220" s="351"/>
      <c r="C1220" s="232"/>
      <c r="D1220" s="232"/>
      <c r="E1220" s="232"/>
      <c r="F1220" s="232"/>
      <c r="G1220" s="228"/>
    </row>
    <row r="1221" spans="2:7">
      <c r="B1221" s="351"/>
      <c r="C1221" s="232"/>
      <c r="D1221" s="232"/>
      <c r="E1221" s="232"/>
      <c r="F1221" s="232"/>
      <c r="G1221" s="228"/>
    </row>
    <row r="1222" spans="2:7">
      <c r="B1222" s="351"/>
      <c r="C1222" s="232"/>
      <c r="D1222" s="232"/>
      <c r="E1222" s="232"/>
      <c r="F1222" s="232"/>
      <c r="G1222" s="228"/>
    </row>
    <row r="1223" spans="2:7">
      <c r="B1223" s="351"/>
      <c r="C1223" s="232"/>
      <c r="D1223" s="232"/>
      <c r="E1223" s="232"/>
      <c r="F1223" s="232"/>
      <c r="G1223" s="228"/>
    </row>
    <row r="1224" spans="2:7">
      <c r="B1224" s="351"/>
      <c r="C1224" s="232"/>
      <c r="D1224" s="232"/>
      <c r="E1224" s="232"/>
      <c r="F1224" s="232"/>
      <c r="G1224" s="228"/>
    </row>
    <row r="1225" spans="2:7">
      <c r="B1225" s="351"/>
      <c r="C1225" s="232"/>
      <c r="D1225" s="232"/>
      <c r="E1225" s="232"/>
      <c r="F1225" s="232"/>
      <c r="G1225" s="228"/>
    </row>
    <row r="1226" spans="2:7">
      <c r="B1226" s="351"/>
      <c r="C1226" s="232"/>
      <c r="D1226" s="232"/>
      <c r="E1226" s="232"/>
      <c r="F1226" s="232"/>
      <c r="G1226" s="228"/>
    </row>
    <row r="1227" spans="2:7">
      <c r="B1227" s="351"/>
      <c r="C1227" s="232"/>
      <c r="D1227" s="232"/>
      <c r="E1227" s="232"/>
      <c r="F1227" s="232"/>
      <c r="G1227" s="228"/>
    </row>
    <row r="1228" spans="2:7">
      <c r="B1228" s="351"/>
      <c r="C1228" s="232"/>
      <c r="D1228" s="232"/>
      <c r="E1228" s="232"/>
      <c r="F1228" s="232"/>
      <c r="G1228" s="228"/>
    </row>
    <row r="1229" spans="2:7">
      <c r="B1229" s="351"/>
      <c r="C1229" s="232"/>
      <c r="D1229" s="232"/>
      <c r="E1229" s="232"/>
      <c r="F1229" s="232"/>
      <c r="G1229" s="228"/>
    </row>
    <row r="1230" spans="2:7">
      <c r="B1230" s="351"/>
      <c r="C1230" s="232"/>
      <c r="D1230" s="232"/>
      <c r="E1230" s="232"/>
      <c r="F1230" s="232"/>
      <c r="G1230" s="228"/>
    </row>
    <row r="1231" spans="2:7">
      <c r="B1231" s="351"/>
      <c r="C1231" s="232"/>
      <c r="D1231" s="232"/>
      <c r="E1231" s="232"/>
      <c r="F1231" s="232"/>
      <c r="G1231" s="228"/>
    </row>
    <row r="1232" spans="2:7">
      <c r="B1232" s="351"/>
      <c r="C1232" s="232"/>
      <c r="D1232" s="232"/>
      <c r="E1232" s="232"/>
      <c r="F1232" s="232"/>
      <c r="G1232" s="228"/>
    </row>
    <row r="1233" spans="2:7">
      <c r="B1233" s="351"/>
      <c r="C1233" s="232"/>
      <c r="D1233" s="232"/>
      <c r="E1233" s="232"/>
      <c r="F1233" s="232"/>
      <c r="G1233" s="228"/>
    </row>
    <row r="1234" spans="2:7">
      <c r="B1234" s="351"/>
      <c r="C1234" s="232"/>
      <c r="D1234" s="232"/>
      <c r="E1234" s="232"/>
      <c r="F1234" s="232"/>
      <c r="G1234" s="228"/>
    </row>
    <row r="1235" spans="2:7">
      <c r="B1235" s="351"/>
      <c r="C1235" s="232"/>
      <c r="D1235" s="232"/>
      <c r="E1235" s="232"/>
      <c r="F1235" s="232"/>
      <c r="G1235" s="228"/>
    </row>
    <row r="1236" spans="2:7">
      <c r="B1236" s="351"/>
      <c r="C1236" s="232"/>
      <c r="D1236" s="232"/>
      <c r="E1236" s="232"/>
      <c r="F1236" s="232"/>
      <c r="G1236" s="228"/>
    </row>
    <row r="1237" spans="2:7">
      <c r="B1237" s="351"/>
      <c r="C1237" s="232"/>
      <c r="D1237" s="232"/>
      <c r="E1237" s="232"/>
      <c r="F1237" s="232"/>
      <c r="G1237" s="228"/>
    </row>
    <row r="1238" spans="2:7">
      <c r="B1238" s="351"/>
      <c r="C1238" s="232"/>
      <c r="D1238" s="232"/>
      <c r="E1238" s="232"/>
      <c r="F1238" s="232"/>
      <c r="G1238" s="228"/>
    </row>
    <row r="1239" spans="2:7">
      <c r="B1239" s="351"/>
      <c r="C1239" s="232"/>
      <c r="D1239" s="232"/>
      <c r="E1239" s="232"/>
      <c r="F1239" s="232"/>
      <c r="G1239" s="228"/>
    </row>
    <row r="1240" spans="2:7">
      <c r="B1240" s="351"/>
      <c r="C1240" s="232"/>
      <c r="D1240" s="232"/>
      <c r="E1240" s="232"/>
      <c r="F1240" s="232"/>
      <c r="G1240" s="228"/>
    </row>
    <row r="1241" spans="2:7">
      <c r="B1241" s="351"/>
      <c r="C1241" s="232"/>
      <c r="D1241" s="232"/>
      <c r="E1241" s="232"/>
      <c r="F1241" s="232"/>
      <c r="G1241" s="228"/>
    </row>
    <row r="1242" spans="2:7">
      <c r="B1242" s="351"/>
      <c r="C1242" s="232"/>
      <c r="D1242" s="232"/>
      <c r="E1242" s="232"/>
      <c r="F1242" s="232"/>
      <c r="G1242" s="228"/>
    </row>
    <row r="1243" spans="2:7">
      <c r="B1243" s="351"/>
      <c r="C1243" s="232"/>
      <c r="D1243" s="232"/>
      <c r="E1243" s="232"/>
      <c r="F1243" s="232"/>
      <c r="G1243" s="228"/>
    </row>
    <row r="1244" spans="2:7">
      <c r="B1244" s="351"/>
      <c r="C1244" s="232"/>
      <c r="D1244" s="232"/>
      <c r="E1244" s="232"/>
      <c r="F1244" s="232"/>
      <c r="G1244" s="228"/>
    </row>
    <row r="1245" spans="2:7">
      <c r="B1245" s="351"/>
      <c r="C1245" s="232"/>
      <c r="D1245" s="232"/>
      <c r="E1245" s="232"/>
      <c r="F1245" s="232"/>
      <c r="G1245" s="228"/>
    </row>
    <row r="1246" spans="2:7">
      <c r="B1246" s="351"/>
      <c r="C1246" s="232"/>
      <c r="D1246" s="232"/>
      <c r="E1246" s="232"/>
      <c r="F1246" s="232"/>
      <c r="G1246" s="228"/>
    </row>
    <row r="1247" spans="2:7">
      <c r="B1247" s="351"/>
      <c r="C1247" s="232"/>
      <c r="D1247" s="232"/>
      <c r="E1247" s="232"/>
      <c r="F1247" s="232"/>
      <c r="G1247" s="228"/>
    </row>
    <row r="1248" spans="2:7">
      <c r="B1248" s="351"/>
      <c r="C1248" s="232"/>
      <c r="D1248" s="232"/>
      <c r="E1248" s="232"/>
      <c r="F1248" s="232"/>
      <c r="G1248" s="228"/>
    </row>
    <row r="1249" spans="2:7">
      <c r="B1249" s="351"/>
      <c r="C1249" s="232"/>
      <c r="D1249" s="232"/>
      <c r="E1249" s="232"/>
      <c r="F1249" s="232"/>
      <c r="G1249" s="228"/>
    </row>
    <row r="1250" spans="2:7">
      <c r="B1250" s="351"/>
      <c r="C1250" s="232"/>
      <c r="D1250" s="232"/>
      <c r="E1250" s="232"/>
      <c r="F1250" s="232"/>
      <c r="G1250" s="228"/>
    </row>
    <row r="1251" spans="2:7">
      <c r="B1251" s="351"/>
      <c r="C1251" s="232"/>
      <c r="D1251" s="232"/>
      <c r="E1251" s="232"/>
      <c r="F1251" s="232"/>
      <c r="G1251" s="228"/>
    </row>
    <row r="1252" spans="2:7">
      <c r="B1252" s="351"/>
      <c r="C1252" s="232"/>
      <c r="D1252" s="232"/>
      <c r="E1252" s="232"/>
      <c r="F1252" s="232"/>
      <c r="G1252" s="228"/>
    </row>
    <row r="1253" spans="2:7">
      <c r="B1253" s="351"/>
      <c r="C1253" s="232"/>
      <c r="D1253" s="232"/>
      <c r="E1253" s="232"/>
      <c r="F1253" s="232"/>
      <c r="G1253" s="228"/>
    </row>
    <row r="1254" spans="2:7">
      <c r="B1254" s="351"/>
      <c r="C1254" s="232"/>
      <c r="D1254" s="232"/>
      <c r="E1254" s="232"/>
      <c r="F1254" s="232"/>
      <c r="G1254" s="228"/>
    </row>
    <row r="1255" spans="2:7">
      <c r="B1255" s="351"/>
      <c r="C1255" s="232"/>
      <c r="D1255" s="232"/>
      <c r="E1255" s="232"/>
      <c r="F1255" s="232"/>
      <c r="G1255" s="228"/>
    </row>
    <row r="1256" spans="2:7">
      <c r="B1256" s="351"/>
      <c r="C1256" s="232"/>
      <c r="D1256" s="232"/>
      <c r="E1256" s="232"/>
      <c r="F1256" s="232"/>
      <c r="G1256" s="228"/>
    </row>
    <row r="1257" spans="2:7">
      <c r="B1257" s="351"/>
      <c r="C1257" s="232"/>
      <c r="D1257" s="232"/>
      <c r="E1257" s="232"/>
      <c r="F1257" s="232"/>
      <c r="G1257" s="228"/>
    </row>
    <row r="1258" spans="2:7">
      <c r="B1258" s="351"/>
      <c r="C1258" s="232"/>
      <c r="D1258" s="232"/>
      <c r="E1258" s="232"/>
      <c r="F1258" s="232"/>
      <c r="G1258" s="228"/>
    </row>
    <row r="1259" spans="2:7">
      <c r="B1259" s="351"/>
      <c r="C1259" s="232"/>
      <c r="D1259" s="232"/>
      <c r="E1259" s="232"/>
      <c r="F1259" s="232"/>
      <c r="G1259" s="228"/>
    </row>
    <row r="1260" spans="2:7">
      <c r="B1260" s="351"/>
      <c r="C1260" s="232"/>
      <c r="D1260" s="232"/>
      <c r="E1260" s="232"/>
      <c r="F1260" s="232"/>
      <c r="G1260" s="228"/>
    </row>
    <row r="1261" spans="2:7">
      <c r="B1261" s="351"/>
      <c r="C1261" s="232"/>
      <c r="D1261" s="232"/>
      <c r="E1261" s="232"/>
      <c r="F1261" s="232"/>
      <c r="G1261" s="228"/>
    </row>
    <row r="1262" spans="2:7">
      <c r="B1262" s="351"/>
      <c r="C1262" s="232"/>
      <c r="D1262" s="232"/>
      <c r="E1262" s="232"/>
      <c r="F1262" s="232"/>
      <c r="G1262" s="228"/>
    </row>
    <row r="1263" spans="2:7">
      <c r="B1263" s="351"/>
      <c r="C1263" s="232"/>
      <c r="D1263" s="232"/>
      <c r="E1263" s="232"/>
      <c r="F1263" s="232"/>
      <c r="G1263" s="228"/>
    </row>
    <row r="1264" spans="2:7">
      <c r="B1264" s="351"/>
      <c r="C1264" s="232"/>
      <c r="D1264" s="232"/>
      <c r="E1264" s="232"/>
      <c r="F1264" s="232"/>
      <c r="G1264" s="228"/>
    </row>
    <row r="1265" spans="2:7">
      <c r="B1265" s="351"/>
      <c r="C1265" s="232"/>
      <c r="D1265" s="232"/>
      <c r="E1265" s="232"/>
      <c r="F1265" s="232"/>
      <c r="G1265" s="228"/>
    </row>
    <row r="1266" spans="2:7">
      <c r="B1266" s="351"/>
      <c r="C1266" s="232"/>
      <c r="D1266" s="232"/>
      <c r="E1266" s="232"/>
      <c r="F1266" s="232"/>
      <c r="G1266" s="228"/>
    </row>
    <row r="1267" spans="2:7">
      <c r="B1267" s="351"/>
      <c r="C1267" s="232"/>
      <c r="D1267" s="232"/>
      <c r="E1267" s="232"/>
      <c r="F1267" s="232"/>
      <c r="G1267" s="228"/>
    </row>
    <row r="1268" spans="2:7">
      <c r="B1268" s="351"/>
      <c r="C1268" s="232"/>
      <c r="D1268" s="232"/>
      <c r="E1268" s="232"/>
      <c r="F1268" s="232"/>
      <c r="G1268" s="228"/>
    </row>
    <row r="1269" spans="2:7">
      <c r="B1269" s="351"/>
      <c r="C1269" s="232"/>
      <c r="D1269" s="232"/>
      <c r="E1269" s="232"/>
      <c r="F1269" s="232"/>
      <c r="G1269" s="228"/>
    </row>
    <row r="1270" spans="2:7">
      <c r="B1270" s="351"/>
      <c r="C1270" s="232"/>
      <c r="D1270" s="232"/>
      <c r="E1270" s="232"/>
      <c r="F1270" s="232"/>
      <c r="G1270" s="228"/>
    </row>
    <row r="1271" spans="2:7">
      <c r="B1271" s="351"/>
      <c r="C1271" s="232"/>
      <c r="D1271" s="232"/>
      <c r="E1271" s="232"/>
      <c r="F1271" s="232"/>
      <c r="G1271" s="228"/>
    </row>
    <row r="1272" spans="2:7">
      <c r="B1272" s="351"/>
      <c r="C1272" s="232"/>
      <c r="D1272" s="232"/>
      <c r="E1272" s="232"/>
      <c r="F1272" s="232"/>
      <c r="G1272" s="228"/>
    </row>
    <row r="1273" spans="2:7">
      <c r="B1273" s="351"/>
      <c r="C1273" s="232"/>
      <c r="D1273" s="232"/>
      <c r="E1273" s="232"/>
      <c r="F1273" s="232"/>
      <c r="G1273" s="228"/>
    </row>
    <row r="1274" spans="2:7">
      <c r="B1274" s="351"/>
      <c r="C1274" s="232"/>
      <c r="D1274" s="232"/>
      <c r="E1274" s="232"/>
      <c r="F1274" s="232"/>
      <c r="G1274" s="228"/>
    </row>
    <row r="1275" spans="2:7">
      <c r="B1275" s="351"/>
      <c r="C1275" s="232"/>
      <c r="D1275" s="232"/>
      <c r="E1275" s="232"/>
      <c r="F1275" s="232"/>
      <c r="G1275" s="228"/>
    </row>
    <row r="1276" spans="2:7">
      <c r="B1276" s="351"/>
      <c r="C1276" s="232"/>
      <c r="D1276" s="232"/>
      <c r="E1276" s="232"/>
      <c r="F1276" s="232"/>
      <c r="G1276" s="228"/>
    </row>
    <row r="1277" spans="2:7">
      <c r="B1277" s="351"/>
      <c r="C1277" s="232"/>
      <c r="D1277" s="232"/>
      <c r="E1277" s="232"/>
      <c r="F1277" s="232"/>
      <c r="G1277" s="228"/>
    </row>
    <row r="1278" spans="2:7">
      <c r="B1278" s="351"/>
      <c r="C1278" s="232"/>
      <c r="D1278" s="232"/>
      <c r="E1278" s="232"/>
      <c r="F1278" s="232"/>
      <c r="G1278" s="228"/>
    </row>
    <row r="1279" spans="2:7">
      <c r="B1279" s="351"/>
      <c r="C1279" s="232"/>
      <c r="D1279" s="232"/>
      <c r="E1279" s="232"/>
      <c r="F1279" s="232"/>
      <c r="G1279" s="228"/>
    </row>
    <row r="1280" spans="2:7">
      <c r="B1280" s="351"/>
      <c r="C1280" s="232"/>
      <c r="D1280" s="232"/>
      <c r="E1280" s="232"/>
      <c r="F1280" s="232"/>
      <c r="G1280" s="228"/>
    </row>
    <row r="1281" spans="2:7">
      <c r="B1281" s="351"/>
      <c r="C1281" s="232"/>
      <c r="D1281" s="232"/>
      <c r="E1281" s="232"/>
      <c r="F1281" s="232"/>
      <c r="G1281" s="228"/>
    </row>
    <row r="1282" spans="2:7">
      <c r="B1282" s="351"/>
      <c r="C1282" s="232"/>
      <c r="D1282" s="232"/>
      <c r="E1282" s="232"/>
      <c r="F1282" s="232"/>
      <c r="G1282" s="228"/>
    </row>
    <row r="1283" spans="2:7">
      <c r="B1283" s="351"/>
      <c r="C1283" s="232"/>
      <c r="D1283" s="232"/>
      <c r="E1283" s="232"/>
      <c r="F1283" s="232"/>
      <c r="G1283" s="228"/>
    </row>
    <row r="1284" spans="2:7">
      <c r="B1284" s="351"/>
      <c r="C1284" s="232"/>
      <c r="D1284" s="232"/>
      <c r="E1284" s="232"/>
      <c r="F1284" s="232"/>
      <c r="G1284" s="228"/>
    </row>
    <row r="1285" spans="2:7">
      <c r="B1285" s="351"/>
      <c r="C1285" s="232"/>
      <c r="D1285" s="232"/>
      <c r="E1285" s="232"/>
      <c r="F1285" s="232"/>
      <c r="G1285" s="228"/>
    </row>
    <row r="1286" spans="2:7">
      <c r="B1286" s="351"/>
      <c r="C1286" s="232"/>
      <c r="D1286" s="232"/>
      <c r="E1286" s="232"/>
      <c r="F1286" s="232"/>
      <c r="G1286" s="228"/>
    </row>
    <row r="1287" spans="2:7">
      <c r="B1287" s="351"/>
      <c r="C1287" s="232"/>
      <c r="D1287" s="232"/>
      <c r="E1287" s="232"/>
      <c r="F1287" s="232"/>
      <c r="G1287" s="228"/>
    </row>
    <row r="1288" spans="2:7">
      <c r="B1288" s="351"/>
      <c r="C1288" s="232"/>
      <c r="D1288" s="232"/>
      <c r="E1288" s="232"/>
      <c r="F1288" s="232"/>
      <c r="G1288" s="228"/>
    </row>
    <row r="1289" spans="2:7">
      <c r="B1289" s="351"/>
      <c r="C1289" s="232"/>
      <c r="D1289" s="232"/>
      <c r="E1289" s="232"/>
      <c r="F1289" s="232"/>
      <c r="G1289" s="228"/>
    </row>
    <row r="1290" spans="2:7">
      <c r="B1290" s="351"/>
      <c r="C1290" s="232"/>
      <c r="D1290" s="232"/>
      <c r="E1290" s="232"/>
      <c r="F1290" s="232"/>
      <c r="G1290" s="228"/>
    </row>
    <row r="1291" spans="2:7">
      <c r="B1291" s="351"/>
      <c r="C1291" s="232"/>
      <c r="D1291" s="232"/>
      <c r="E1291" s="232"/>
      <c r="F1291" s="232"/>
      <c r="G1291" s="228"/>
    </row>
    <row r="1292" spans="2:7">
      <c r="B1292" s="351"/>
      <c r="C1292" s="232"/>
      <c r="D1292" s="232"/>
      <c r="E1292" s="232"/>
      <c r="F1292" s="232"/>
      <c r="G1292" s="228"/>
    </row>
    <row r="1293" spans="2:7">
      <c r="B1293" s="351"/>
      <c r="C1293" s="232"/>
      <c r="D1293" s="232"/>
      <c r="E1293" s="232"/>
      <c r="F1293" s="232"/>
      <c r="G1293" s="228"/>
    </row>
    <row r="1294" spans="2:7">
      <c r="B1294" s="351"/>
      <c r="C1294" s="232"/>
      <c r="D1294" s="232"/>
      <c r="E1294" s="232"/>
      <c r="F1294" s="232"/>
      <c r="G1294" s="228"/>
    </row>
    <row r="1295" spans="2:7">
      <c r="B1295" s="351"/>
      <c r="C1295" s="232"/>
      <c r="D1295" s="232"/>
      <c r="E1295" s="232"/>
      <c r="F1295" s="232"/>
      <c r="G1295" s="228"/>
    </row>
    <row r="1296" spans="2:7">
      <c r="B1296" s="351"/>
      <c r="C1296" s="232"/>
      <c r="D1296" s="232"/>
      <c r="E1296" s="232"/>
      <c r="F1296" s="232"/>
      <c r="G1296" s="228"/>
    </row>
    <row r="1297" spans="2:7">
      <c r="B1297" s="351"/>
      <c r="C1297" s="232"/>
      <c r="D1297" s="232"/>
      <c r="E1297" s="232"/>
      <c r="F1297" s="232"/>
      <c r="G1297" s="228"/>
    </row>
    <row r="1298" spans="2:7">
      <c r="B1298" s="351"/>
      <c r="C1298" s="232"/>
      <c r="D1298" s="232"/>
      <c r="E1298" s="232"/>
      <c r="F1298" s="232"/>
      <c r="G1298" s="228"/>
    </row>
    <row r="1299" spans="2:7">
      <c r="B1299" s="351"/>
      <c r="C1299" s="232"/>
      <c r="D1299" s="232"/>
      <c r="E1299" s="232"/>
      <c r="F1299" s="232"/>
      <c r="G1299" s="228"/>
    </row>
    <row r="1300" spans="2:7">
      <c r="B1300" s="351"/>
      <c r="C1300" s="232"/>
      <c r="D1300" s="232"/>
      <c r="E1300" s="232"/>
      <c r="F1300" s="232"/>
      <c r="G1300" s="228"/>
    </row>
    <row r="1301" spans="2:7">
      <c r="B1301" s="351"/>
      <c r="C1301" s="232"/>
      <c r="D1301" s="232"/>
      <c r="E1301" s="232"/>
      <c r="F1301" s="232"/>
      <c r="G1301" s="228"/>
    </row>
    <row r="1302" spans="2:7">
      <c r="B1302" s="351"/>
      <c r="C1302" s="232"/>
      <c r="D1302" s="232"/>
      <c r="E1302" s="232"/>
      <c r="F1302" s="232"/>
      <c r="G1302" s="228"/>
    </row>
    <row r="1303" spans="2:7">
      <c r="B1303" s="351"/>
      <c r="C1303" s="232"/>
      <c r="D1303" s="232"/>
      <c r="E1303" s="232"/>
      <c r="F1303" s="232"/>
      <c r="G1303" s="228"/>
    </row>
    <row r="1304" spans="2:7">
      <c r="B1304" s="351"/>
      <c r="C1304" s="232"/>
      <c r="D1304" s="232"/>
      <c r="E1304" s="232"/>
      <c r="F1304" s="232"/>
      <c r="G1304" s="228"/>
    </row>
    <row r="1305" spans="2:7">
      <c r="B1305" s="351"/>
      <c r="C1305" s="232"/>
      <c r="D1305" s="232"/>
      <c r="E1305" s="232"/>
      <c r="F1305" s="232"/>
      <c r="G1305" s="228"/>
    </row>
    <row r="1306" spans="2:7">
      <c r="B1306" s="351"/>
      <c r="C1306" s="232"/>
      <c r="D1306" s="232"/>
      <c r="E1306" s="232"/>
      <c r="F1306" s="232"/>
      <c r="G1306" s="228"/>
    </row>
    <row r="1307" spans="2:7">
      <c r="B1307" s="351"/>
      <c r="C1307" s="232"/>
      <c r="D1307" s="232"/>
      <c r="E1307" s="232"/>
      <c r="F1307" s="232"/>
      <c r="G1307" s="228"/>
    </row>
    <row r="1308" spans="2:7">
      <c r="B1308" s="351"/>
      <c r="C1308" s="232"/>
      <c r="D1308" s="232"/>
      <c r="E1308" s="232"/>
      <c r="F1308" s="232"/>
      <c r="G1308" s="228"/>
    </row>
    <row r="1309" spans="2:7">
      <c r="B1309" s="351"/>
      <c r="C1309" s="232"/>
      <c r="D1309" s="232"/>
      <c r="E1309" s="232"/>
      <c r="F1309" s="232"/>
      <c r="G1309" s="228"/>
    </row>
    <row r="1310" spans="2:7">
      <c r="B1310" s="351"/>
      <c r="C1310" s="232"/>
      <c r="D1310" s="232"/>
      <c r="E1310" s="232"/>
      <c r="F1310" s="232"/>
      <c r="G1310" s="228"/>
    </row>
    <row r="1311" spans="2:7">
      <c r="B1311" s="351"/>
      <c r="C1311" s="232"/>
      <c r="D1311" s="232"/>
      <c r="E1311" s="232"/>
      <c r="F1311" s="232"/>
      <c r="G1311" s="228"/>
    </row>
    <row r="1312" spans="2:7">
      <c r="B1312" s="351"/>
      <c r="C1312" s="232"/>
      <c r="D1312" s="232"/>
      <c r="E1312" s="232"/>
      <c r="F1312" s="232"/>
      <c r="G1312" s="228"/>
    </row>
    <row r="1313" spans="2:7">
      <c r="B1313" s="351"/>
      <c r="C1313" s="232"/>
      <c r="D1313" s="232"/>
      <c r="E1313" s="232"/>
      <c r="F1313" s="232"/>
      <c r="G1313" s="228"/>
    </row>
    <row r="1314" spans="2:7">
      <c r="B1314" s="351"/>
      <c r="C1314" s="232"/>
      <c r="D1314" s="232"/>
      <c r="E1314" s="232"/>
      <c r="F1314" s="232"/>
      <c r="G1314" s="228"/>
    </row>
    <row r="1315" spans="2:7">
      <c r="B1315" s="351"/>
      <c r="C1315" s="232"/>
      <c r="D1315" s="232"/>
      <c r="E1315" s="232"/>
      <c r="F1315" s="232"/>
      <c r="G1315" s="228"/>
    </row>
    <row r="1316" spans="2:7">
      <c r="B1316" s="351"/>
      <c r="C1316" s="232"/>
      <c r="D1316" s="232"/>
      <c r="E1316" s="232"/>
      <c r="F1316" s="232"/>
      <c r="G1316" s="228"/>
    </row>
    <row r="1317" spans="2:7">
      <c r="B1317" s="351"/>
      <c r="C1317" s="232"/>
      <c r="D1317" s="232"/>
      <c r="E1317" s="232"/>
      <c r="F1317" s="232"/>
      <c r="G1317" s="228"/>
    </row>
    <row r="1318" spans="2:7">
      <c r="B1318" s="351"/>
      <c r="C1318" s="232"/>
      <c r="D1318" s="232"/>
      <c r="E1318" s="232"/>
      <c r="F1318" s="232"/>
      <c r="G1318" s="228"/>
    </row>
    <row r="1319" spans="2:7">
      <c r="B1319" s="351"/>
      <c r="C1319" s="232"/>
      <c r="D1319" s="232"/>
      <c r="E1319" s="232"/>
      <c r="F1319" s="232"/>
      <c r="G1319" s="228"/>
    </row>
    <row r="1320" spans="2:7">
      <c r="B1320" s="351"/>
      <c r="C1320" s="232"/>
      <c r="D1320" s="232"/>
      <c r="E1320" s="232"/>
      <c r="F1320" s="232"/>
      <c r="G1320" s="228"/>
    </row>
    <row r="1321" spans="2:7">
      <c r="B1321" s="351"/>
      <c r="C1321" s="232"/>
      <c r="D1321" s="232"/>
      <c r="E1321" s="232"/>
      <c r="F1321" s="232"/>
      <c r="G1321" s="228"/>
    </row>
    <row r="1322" spans="2:7">
      <c r="B1322" s="351"/>
      <c r="C1322" s="232"/>
      <c r="D1322" s="232"/>
      <c r="E1322" s="232"/>
      <c r="F1322" s="232"/>
      <c r="G1322" s="228"/>
    </row>
    <row r="1323" spans="2:7">
      <c r="B1323" s="351"/>
      <c r="C1323" s="232"/>
      <c r="D1323" s="232"/>
      <c r="E1323" s="232"/>
      <c r="F1323" s="232"/>
      <c r="G1323" s="228"/>
    </row>
    <row r="1324" spans="2:7">
      <c r="B1324" s="351"/>
      <c r="C1324" s="232"/>
      <c r="D1324" s="232"/>
      <c r="E1324" s="232"/>
      <c r="F1324" s="232"/>
      <c r="G1324" s="228"/>
    </row>
    <row r="1325" spans="2:7">
      <c r="B1325" s="351"/>
      <c r="C1325" s="232"/>
      <c r="D1325" s="232"/>
      <c r="E1325" s="232"/>
      <c r="F1325" s="232"/>
      <c r="G1325" s="228"/>
    </row>
    <row r="1326" spans="2:7">
      <c r="B1326" s="351"/>
      <c r="C1326" s="232"/>
      <c r="D1326" s="232"/>
      <c r="E1326" s="232"/>
      <c r="F1326" s="232"/>
      <c r="G1326" s="228"/>
    </row>
    <row r="1327" spans="2:7">
      <c r="B1327" s="351"/>
      <c r="C1327" s="232"/>
      <c r="D1327" s="232"/>
      <c r="E1327" s="232"/>
      <c r="F1327" s="232"/>
      <c r="G1327" s="228"/>
    </row>
    <row r="1328" spans="2:7">
      <c r="B1328" s="351"/>
      <c r="C1328" s="232"/>
      <c r="D1328" s="232"/>
      <c r="E1328" s="232"/>
      <c r="F1328" s="232"/>
      <c r="G1328" s="228"/>
    </row>
    <row r="1329" spans="2:7">
      <c r="B1329" s="351"/>
      <c r="C1329" s="232"/>
      <c r="D1329" s="232"/>
      <c r="E1329" s="232"/>
      <c r="F1329" s="232"/>
      <c r="G1329" s="228"/>
    </row>
    <row r="1330" spans="2:7">
      <c r="B1330" s="351"/>
      <c r="C1330" s="232"/>
      <c r="D1330" s="232"/>
      <c r="E1330" s="232"/>
      <c r="F1330" s="232"/>
      <c r="G1330" s="228"/>
    </row>
    <row r="1331" spans="2:7">
      <c r="B1331" s="351"/>
      <c r="C1331" s="232"/>
      <c r="D1331" s="232"/>
      <c r="E1331" s="232"/>
      <c r="F1331" s="232"/>
      <c r="G1331" s="228"/>
    </row>
    <row r="1332" spans="2:7">
      <c r="B1332" s="351"/>
      <c r="C1332" s="232"/>
      <c r="D1332" s="232"/>
      <c r="E1332" s="232"/>
      <c r="F1332" s="232"/>
      <c r="G1332" s="228"/>
    </row>
    <row r="1333" spans="2:7">
      <c r="B1333" s="351"/>
      <c r="C1333" s="232"/>
      <c r="D1333" s="232"/>
      <c r="E1333" s="232"/>
      <c r="F1333" s="232"/>
      <c r="G1333" s="228"/>
    </row>
    <row r="1334" spans="2:7">
      <c r="B1334" s="351"/>
      <c r="C1334" s="232"/>
      <c r="D1334" s="232"/>
      <c r="E1334" s="232"/>
      <c r="F1334" s="232"/>
      <c r="G1334" s="228"/>
    </row>
    <row r="1335" spans="2:7">
      <c r="B1335" s="351"/>
      <c r="C1335" s="232"/>
      <c r="D1335" s="232"/>
      <c r="E1335" s="232"/>
      <c r="F1335" s="232"/>
      <c r="G1335" s="228"/>
    </row>
    <row r="1336" spans="2:7">
      <c r="B1336" s="351"/>
      <c r="C1336" s="232"/>
      <c r="D1336" s="232"/>
      <c r="E1336" s="232"/>
      <c r="F1336" s="232"/>
      <c r="G1336" s="228"/>
    </row>
    <row r="1337" spans="2:7">
      <c r="B1337" s="351"/>
      <c r="C1337" s="232"/>
      <c r="D1337" s="232"/>
      <c r="E1337" s="232"/>
      <c r="F1337" s="232"/>
      <c r="G1337" s="228"/>
    </row>
    <row r="1338" spans="2:7">
      <c r="B1338" s="351"/>
      <c r="C1338" s="232"/>
      <c r="D1338" s="232"/>
      <c r="E1338" s="232"/>
      <c r="F1338" s="232"/>
      <c r="G1338" s="228"/>
    </row>
    <row r="1339" spans="2:7">
      <c r="B1339" s="351"/>
      <c r="C1339" s="232"/>
      <c r="D1339" s="232"/>
      <c r="E1339" s="232"/>
      <c r="F1339" s="232"/>
      <c r="G1339" s="228"/>
    </row>
    <row r="1340" spans="2:7">
      <c r="B1340" s="351"/>
      <c r="C1340" s="232"/>
      <c r="D1340" s="232"/>
      <c r="E1340" s="232"/>
      <c r="F1340" s="232"/>
      <c r="G1340" s="228"/>
    </row>
    <row r="1341" spans="2:7">
      <c r="B1341" s="351"/>
      <c r="C1341" s="232"/>
      <c r="D1341" s="232"/>
      <c r="E1341" s="232"/>
      <c r="F1341" s="232"/>
      <c r="G1341" s="228"/>
    </row>
    <row r="1342" spans="2:7">
      <c r="B1342" s="351"/>
      <c r="C1342" s="232"/>
      <c r="D1342" s="232"/>
      <c r="E1342" s="232"/>
      <c r="F1342" s="232"/>
      <c r="G1342" s="228"/>
    </row>
    <row r="1343" spans="2:7">
      <c r="B1343" s="351"/>
      <c r="C1343" s="232"/>
      <c r="D1343" s="232"/>
      <c r="E1343" s="232"/>
      <c r="F1343" s="232"/>
      <c r="G1343" s="228"/>
    </row>
    <row r="1344" spans="2:7">
      <c r="B1344" s="351"/>
      <c r="C1344" s="232"/>
      <c r="D1344" s="232"/>
      <c r="E1344" s="232"/>
      <c r="F1344" s="232"/>
      <c r="G1344" s="228"/>
    </row>
    <row r="1345" spans="2:7">
      <c r="B1345" s="351"/>
      <c r="C1345" s="232"/>
      <c r="D1345" s="232"/>
      <c r="E1345" s="232"/>
      <c r="F1345" s="232"/>
      <c r="G1345" s="228"/>
    </row>
    <row r="1346" spans="2:7">
      <c r="B1346" s="351"/>
      <c r="C1346" s="232"/>
      <c r="D1346" s="232"/>
      <c r="E1346" s="232"/>
      <c r="F1346" s="232"/>
      <c r="G1346" s="228"/>
    </row>
    <row r="1347" spans="2:7">
      <c r="B1347" s="351"/>
      <c r="C1347" s="232"/>
      <c r="D1347" s="232"/>
      <c r="E1347" s="232"/>
      <c r="F1347" s="232"/>
      <c r="G1347" s="228"/>
    </row>
    <row r="1348" spans="2:7">
      <c r="B1348" s="351"/>
      <c r="C1348" s="232"/>
      <c r="D1348" s="232"/>
      <c r="E1348" s="232"/>
      <c r="F1348" s="232"/>
      <c r="G1348" s="228"/>
    </row>
    <row r="1349" spans="2:7">
      <c r="B1349" s="351"/>
      <c r="C1349" s="232"/>
      <c r="D1349" s="232"/>
      <c r="E1349" s="232"/>
      <c r="F1349" s="232"/>
      <c r="G1349" s="228"/>
    </row>
    <row r="1350" spans="2:7">
      <c r="B1350" s="351"/>
      <c r="C1350" s="232"/>
      <c r="D1350" s="232"/>
      <c r="E1350" s="232"/>
      <c r="F1350" s="232"/>
      <c r="G1350" s="228"/>
    </row>
    <row r="1351" spans="2:7">
      <c r="B1351" s="351"/>
      <c r="C1351" s="232"/>
      <c r="D1351" s="232"/>
      <c r="E1351" s="232"/>
      <c r="F1351" s="232"/>
      <c r="G1351" s="228"/>
    </row>
    <row r="1352" spans="2:7">
      <c r="B1352" s="351"/>
      <c r="C1352" s="232"/>
      <c r="D1352" s="232"/>
      <c r="E1352" s="232"/>
      <c r="F1352" s="232"/>
      <c r="G1352" s="228"/>
    </row>
    <row r="1353" spans="2:7">
      <c r="B1353" s="351"/>
      <c r="C1353" s="232"/>
      <c r="D1353" s="232"/>
      <c r="E1353" s="232"/>
      <c r="F1353" s="232"/>
      <c r="G1353" s="228"/>
    </row>
    <row r="1354" spans="2:7">
      <c r="B1354" s="351"/>
      <c r="C1354" s="232"/>
      <c r="D1354" s="232"/>
      <c r="E1354" s="232"/>
      <c r="F1354" s="232"/>
      <c r="G1354" s="228"/>
    </row>
    <row r="1355" spans="2:7">
      <c r="B1355" s="351"/>
      <c r="C1355" s="232"/>
      <c r="D1355" s="232"/>
      <c r="E1355" s="232"/>
      <c r="F1355" s="232"/>
      <c r="G1355" s="228"/>
    </row>
    <row r="1356" spans="2:7">
      <c r="B1356" s="351"/>
      <c r="C1356" s="232"/>
      <c r="D1356" s="232"/>
      <c r="E1356" s="232"/>
      <c r="F1356" s="232"/>
      <c r="G1356" s="228"/>
    </row>
    <row r="1357" spans="2:7">
      <c r="B1357" s="351"/>
      <c r="C1357" s="232"/>
      <c r="D1357" s="232"/>
      <c r="E1357" s="232"/>
      <c r="F1357" s="232"/>
      <c r="G1357" s="228"/>
    </row>
    <row r="1358" spans="2:7">
      <c r="B1358" s="351"/>
      <c r="C1358" s="232"/>
      <c r="D1358" s="232"/>
      <c r="E1358" s="232"/>
      <c r="F1358" s="232"/>
      <c r="G1358" s="228"/>
    </row>
    <row r="1359" spans="2:7">
      <c r="B1359" s="351"/>
      <c r="C1359" s="232"/>
      <c r="D1359" s="232"/>
      <c r="E1359" s="232"/>
      <c r="F1359" s="232"/>
      <c r="G1359" s="228"/>
    </row>
    <row r="1360" spans="2:7">
      <c r="B1360" s="351"/>
      <c r="C1360" s="232"/>
      <c r="D1360" s="232"/>
      <c r="E1360" s="232"/>
      <c r="F1360" s="232"/>
      <c r="G1360" s="228"/>
    </row>
    <row r="1361" spans="2:7">
      <c r="B1361" s="351"/>
      <c r="C1361" s="232"/>
      <c r="D1361" s="232"/>
      <c r="E1361" s="232"/>
      <c r="F1361" s="232"/>
      <c r="G1361" s="228"/>
    </row>
    <row r="1362" spans="2:7">
      <c r="B1362" s="351"/>
      <c r="C1362" s="232"/>
      <c r="D1362" s="232"/>
      <c r="E1362" s="232"/>
      <c r="F1362" s="232"/>
      <c r="G1362" s="228"/>
    </row>
    <row r="1363" spans="2:7">
      <c r="B1363" s="351"/>
      <c r="C1363" s="232"/>
      <c r="D1363" s="232"/>
      <c r="E1363" s="232"/>
      <c r="F1363" s="232"/>
      <c r="G1363" s="228"/>
    </row>
    <row r="1364" spans="2:7">
      <c r="B1364" s="351"/>
      <c r="C1364" s="232"/>
      <c r="D1364" s="232"/>
      <c r="E1364" s="232"/>
      <c r="F1364" s="232"/>
      <c r="G1364" s="228"/>
    </row>
    <row r="1365" spans="2:7">
      <c r="B1365" s="351"/>
      <c r="C1365" s="232"/>
      <c r="D1365" s="232"/>
      <c r="E1365" s="232"/>
      <c r="F1365" s="232"/>
      <c r="G1365" s="228"/>
    </row>
    <row r="1366" spans="2:7">
      <c r="B1366" s="351"/>
      <c r="C1366" s="232"/>
      <c r="D1366" s="232"/>
      <c r="E1366" s="232"/>
      <c r="F1366" s="232"/>
      <c r="G1366" s="228"/>
    </row>
    <row r="1367" spans="2:7">
      <c r="B1367" s="351"/>
      <c r="C1367" s="232"/>
      <c r="D1367" s="232"/>
      <c r="E1367" s="232"/>
      <c r="F1367" s="232"/>
      <c r="G1367" s="228"/>
    </row>
    <row r="1368" spans="2:7">
      <c r="B1368" s="351"/>
      <c r="C1368" s="232"/>
      <c r="D1368" s="232"/>
      <c r="E1368" s="232"/>
      <c r="F1368" s="232"/>
      <c r="G1368" s="228"/>
    </row>
    <row r="1369" spans="2:7">
      <c r="B1369" s="351"/>
      <c r="C1369" s="232"/>
      <c r="D1369" s="232"/>
      <c r="E1369" s="232"/>
      <c r="F1369" s="232"/>
      <c r="G1369" s="228"/>
    </row>
    <row r="1370" spans="2:7">
      <c r="B1370" s="351"/>
      <c r="C1370" s="232"/>
      <c r="D1370" s="232"/>
      <c r="E1370" s="232"/>
      <c r="F1370" s="232"/>
      <c r="G1370" s="228"/>
    </row>
    <row r="1371" spans="2:7">
      <c r="B1371" s="351"/>
      <c r="C1371" s="232"/>
      <c r="D1371" s="232"/>
      <c r="E1371" s="232"/>
      <c r="F1371" s="232"/>
      <c r="G1371" s="228"/>
    </row>
    <row r="1372" spans="2:7">
      <c r="B1372" s="351"/>
      <c r="C1372" s="232"/>
      <c r="D1372" s="232"/>
      <c r="E1372" s="232"/>
      <c r="F1372" s="232"/>
      <c r="G1372" s="228"/>
    </row>
    <row r="1373" spans="2:7">
      <c r="B1373" s="351"/>
      <c r="C1373" s="232"/>
      <c r="D1373" s="232"/>
      <c r="E1373" s="232"/>
      <c r="F1373" s="232"/>
      <c r="G1373" s="228"/>
    </row>
    <row r="1374" spans="2:7">
      <c r="B1374" s="351"/>
      <c r="C1374" s="232"/>
      <c r="D1374" s="232"/>
      <c r="E1374" s="232"/>
      <c r="F1374" s="232"/>
      <c r="G1374" s="228"/>
    </row>
    <row r="1375" spans="2:7">
      <c r="B1375" s="351"/>
      <c r="C1375" s="232"/>
      <c r="D1375" s="232"/>
      <c r="E1375" s="232"/>
      <c r="F1375" s="232"/>
      <c r="G1375" s="228"/>
    </row>
    <row r="1376" spans="2:7">
      <c r="B1376" s="351"/>
      <c r="C1376" s="232"/>
      <c r="D1376" s="232"/>
      <c r="E1376" s="232"/>
      <c r="F1376" s="232"/>
      <c r="G1376" s="228"/>
    </row>
    <row r="1377" spans="2:7">
      <c r="B1377" s="351"/>
      <c r="C1377" s="232"/>
      <c r="D1377" s="232"/>
      <c r="E1377" s="232"/>
      <c r="F1377" s="232"/>
      <c r="G1377" s="228"/>
    </row>
    <row r="1378" spans="2:7">
      <c r="B1378" s="351"/>
      <c r="C1378" s="232"/>
      <c r="D1378" s="232"/>
      <c r="E1378" s="232"/>
      <c r="F1378" s="232"/>
      <c r="G1378" s="228"/>
    </row>
    <row r="1379" spans="2:7">
      <c r="B1379" s="351"/>
      <c r="C1379" s="232"/>
      <c r="D1379" s="232"/>
      <c r="E1379" s="232"/>
      <c r="F1379" s="232"/>
      <c r="G1379" s="228"/>
    </row>
    <row r="1380" spans="2:7">
      <c r="B1380" s="351"/>
      <c r="C1380" s="232"/>
      <c r="D1380" s="232"/>
      <c r="E1380" s="232"/>
      <c r="F1380" s="232"/>
      <c r="G1380" s="228"/>
    </row>
    <row r="1381" spans="2:7">
      <c r="B1381" s="351"/>
      <c r="C1381" s="232"/>
      <c r="D1381" s="232"/>
      <c r="E1381" s="232"/>
      <c r="F1381" s="232"/>
      <c r="G1381" s="228"/>
    </row>
    <row r="1382" spans="2:7">
      <c r="B1382" s="351"/>
      <c r="C1382" s="232"/>
      <c r="D1382" s="232"/>
      <c r="E1382" s="232"/>
      <c r="F1382" s="232"/>
      <c r="G1382" s="228"/>
    </row>
    <row r="1383" spans="2:7">
      <c r="B1383" s="351"/>
      <c r="C1383" s="232"/>
      <c r="D1383" s="232"/>
      <c r="E1383" s="232"/>
      <c r="F1383" s="232"/>
      <c r="G1383" s="228"/>
    </row>
    <row r="1384" spans="2:7">
      <c r="B1384" s="351"/>
      <c r="C1384" s="232"/>
      <c r="D1384" s="232"/>
      <c r="E1384" s="232"/>
      <c r="F1384" s="232"/>
      <c r="G1384" s="228"/>
    </row>
    <row r="1385" spans="2:7">
      <c r="B1385" s="351"/>
      <c r="C1385" s="232"/>
      <c r="D1385" s="232"/>
      <c r="E1385" s="232"/>
      <c r="F1385" s="232"/>
      <c r="G1385" s="228"/>
    </row>
    <row r="1386" spans="2:7">
      <c r="B1386" s="351"/>
      <c r="C1386" s="232"/>
      <c r="D1386" s="232"/>
      <c r="E1386" s="232"/>
      <c r="F1386" s="232"/>
      <c r="G1386" s="228"/>
    </row>
    <row r="1387" spans="2:7">
      <c r="B1387" s="351"/>
      <c r="C1387" s="232"/>
      <c r="D1387" s="232"/>
      <c r="E1387" s="232"/>
      <c r="F1387" s="232"/>
      <c r="G1387" s="228"/>
    </row>
    <row r="1388" spans="2:7">
      <c r="B1388" s="351"/>
      <c r="C1388" s="232"/>
      <c r="D1388" s="232"/>
      <c r="E1388" s="232"/>
      <c r="F1388" s="232"/>
      <c r="G1388" s="228"/>
    </row>
    <row r="1389" spans="2:7">
      <c r="B1389" s="351"/>
      <c r="C1389" s="232"/>
      <c r="D1389" s="232"/>
      <c r="E1389" s="232"/>
      <c r="F1389" s="232"/>
      <c r="G1389" s="228"/>
    </row>
    <row r="1390" spans="2:7">
      <c r="B1390" s="351"/>
      <c r="C1390" s="232"/>
      <c r="D1390" s="232"/>
      <c r="E1390" s="232"/>
      <c r="F1390" s="232"/>
      <c r="G1390" s="228"/>
    </row>
    <row r="1391" spans="2:7">
      <c r="B1391" s="351"/>
      <c r="C1391" s="232"/>
      <c r="D1391" s="232"/>
      <c r="E1391" s="232"/>
      <c r="F1391" s="232"/>
      <c r="G1391" s="228"/>
    </row>
    <row r="1392" spans="2:7">
      <c r="B1392" s="351"/>
      <c r="C1392" s="232"/>
      <c r="D1392" s="232"/>
      <c r="E1392" s="232"/>
      <c r="F1392" s="232"/>
      <c r="G1392" s="228"/>
    </row>
    <row r="1393" spans="2:7">
      <c r="B1393" s="351"/>
      <c r="C1393" s="232"/>
      <c r="D1393" s="232"/>
      <c r="E1393" s="232"/>
      <c r="F1393" s="232"/>
      <c r="G1393" s="228"/>
    </row>
    <row r="1394" spans="2:7">
      <c r="B1394" s="351"/>
      <c r="C1394" s="232"/>
      <c r="D1394" s="232"/>
      <c r="E1394" s="232"/>
      <c r="F1394" s="232"/>
      <c r="G1394" s="228"/>
    </row>
    <row r="1395" spans="2:7">
      <c r="B1395" s="351"/>
      <c r="C1395" s="232"/>
      <c r="D1395" s="232"/>
      <c r="E1395" s="232"/>
      <c r="F1395" s="232"/>
      <c r="G1395" s="228"/>
    </row>
    <row r="1396" spans="2:7">
      <c r="B1396" s="351"/>
      <c r="C1396" s="232"/>
      <c r="D1396" s="232"/>
      <c r="E1396" s="232"/>
      <c r="F1396" s="232"/>
      <c r="G1396" s="228"/>
    </row>
    <row r="1397" spans="2:7">
      <c r="B1397" s="351"/>
      <c r="C1397" s="232"/>
      <c r="D1397" s="232"/>
      <c r="E1397" s="232"/>
      <c r="F1397" s="232"/>
      <c r="G1397" s="228"/>
    </row>
    <row r="1398" spans="2:7">
      <c r="B1398" s="351"/>
      <c r="C1398" s="232"/>
      <c r="D1398" s="232"/>
      <c r="E1398" s="232"/>
      <c r="F1398" s="232"/>
      <c r="G1398" s="228"/>
    </row>
    <row r="1399" spans="2:7">
      <c r="B1399" s="351"/>
      <c r="C1399" s="232"/>
      <c r="D1399" s="232"/>
      <c r="E1399" s="232"/>
      <c r="F1399" s="232"/>
      <c r="G1399" s="228"/>
    </row>
    <row r="1400" spans="2:7">
      <c r="B1400" s="351"/>
      <c r="C1400" s="232"/>
      <c r="D1400" s="232"/>
      <c r="E1400" s="232"/>
      <c r="F1400" s="232"/>
      <c r="G1400" s="228"/>
    </row>
    <row r="1401" spans="2:7">
      <c r="B1401" s="351"/>
      <c r="C1401" s="232"/>
      <c r="D1401" s="232"/>
      <c r="E1401" s="232"/>
      <c r="F1401" s="232"/>
      <c r="G1401" s="228"/>
    </row>
    <row r="1402" spans="2:7">
      <c r="B1402" s="351"/>
      <c r="C1402" s="232"/>
      <c r="D1402" s="232"/>
      <c r="E1402" s="232"/>
      <c r="F1402" s="232"/>
      <c r="G1402" s="228"/>
    </row>
    <row r="1403" spans="2:7">
      <c r="B1403" s="351"/>
      <c r="C1403" s="232"/>
      <c r="D1403" s="232"/>
      <c r="E1403" s="232"/>
      <c r="F1403" s="232"/>
      <c r="G1403" s="228"/>
    </row>
    <row r="1404" spans="2:7">
      <c r="B1404" s="351"/>
      <c r="C1404" s="232"/>
      <c r="D1404" s="232"/>
      <c r="E1404" s="232"/>
      <c r="F1404" s="232"/>
      <c r="G1404" s="228"/>
    </row>
    <row r="1405" spans="2:7">
      <c r="B1405" s="351"/>
      <c r="C1405" s="232"/>
      <c r="D1405" s="232"/>
      <c r="E1405" s="232"/>
      <c r="F1405" s="232"/>
      <c r="G1405" s="228"/>
    </row>
    <row r="1406" spans="2:7">
      <c r="B1406" s="351"/>
      <c r="C1406" s="232"/>
      <c r="D1406" s="232"/>
      <c r="E1406" s="232"/>
      <c r="F1406" s="232"/>
      <c r="G1406" s="228"/>
    </row>
    <row r="1407" spans="2:7">
      <c r="B1407" s="351"/>
      <c r="C1407" s="232"/>
      <c r="D1407" s="232"/>
      <c r="E1407" s="232"/>
      <c r="F1407" s="232"/>
      <c r="G1407" s="228"/>
    </row>
    <row r="1408" spans="2:7">
      <c r="B1408" s="351"/>
      <c r="C1408" s="232"/>
      <c r="D1408" s="232"/>
      <c r="E1408" s="232"/>
      <c r="F1408" s="232"/>
      <c r="G1408" s="228"/>
    </row>
    <row r="1409" spans="2:7">
      <c r="B1409" s="351"/>
      <c r="C1409" s="232"/>
      <c r="D1409" s="232"/>
      <c r="E1409" s="232"/>
      <c r="F1409" s="232"/>
      <c r="G1409" s="228"/>
    </row>
    <row r="1410" spans="2:7">
      <c r="B1410" s="351"/>
      <c r="C1410" s="232"/>
      <c r="D1410" s="232"/>
      <c r="E1410" s="232"/>
      <c r="F1410" s="232"/>
      <c r="G1410" s="228"/>
    </row>
    <row r="1411" spans="2:7">
      <c r="B1411" s="351"/>
      <c r="C1411" s="232"/>
      <c r="D1411" s="232"/>
      <c r="E1411" s="232"/>
      <c r="F1411" s="232"/>
      <c r="G1411" s="228"/>
    </row>
    <row r="1412" spans="2:7">
      <c r="B1412" s="351"/>
      <c r="C1412" s="232"/>
      <c r="D1412" s="232"/>
      <c r="E1412" s="232"/>
      <c r="F1412" s="232"/>
      <c r="G1412" s="228"/>
    </row>
    <row r="1413" spans="2:7">
      <c r="B1413" s="351"/>
      <c r="C1413" s="232"/>
      <c r="D1413" s="232"/>
      <c r="E1413" s="232"/>
      <c r="F1413" s="232"/>
      <c r="G1413" s="228"/>
    </row>
    <row r="1414" spans="2:7">
      <c r="B1414" s="351"/>
      <c r="C1414" s="232"/>
      <c r="D1414" s="232"/>
      <c r="E1414" s="232"/>
      <c r="F1414" s="232"/>
      <c r="G1414" s="228"/>
    </row>
    <row r="1415" spans="2:7">
      <c r="B1415" s="351"/>
      <c r="C1415" s="232"/>
      <c r="D1415" s="232"/>
      <c r="E1415" s="232"/>
      <c r="F1415" s="232"/>
      <c r="G1415" s="228"/>
    </row>
    <row r="1416" spans="2:7">
      <c r="B1416" s="351"/>
      <c r="C1416" s="232"/>
      <c r="D1416" s="232"/>
      <c r="E1416" s="232"/>
      <c r="F1416" s="232"/>
      <c r="G1416" s="228"/>
    </row>
    <row r="1417" spans="2:7">
      <c r="B1417" s="351"/>
      <c r="C1417" s="232"/>
      <c r="D1417" s="232"/>
      <c r="E1417" s="232"/>
      <c r="F1417" s="232"/>
      <c r="G1417" s="228"/>
    </row>
    <row r="1418" spans="2:7">
      <c r="B1418" s="351"/>
      <c r="C1418" s="232"/>
      <c r="D1418" s="232"/>
      <c r="E1418" s="232"/>
      <c r="F1418" s="232"/>
      <c r="G1418" s="228"/>
    </row>
    <row r="1419" spans="2:7">
      <c r="B1419" s="351"/>
      <c r="C1419" s="232"/>
      <c r="D1419" s="232"/>
      <c r="E1419" s="232"/>
      <c r="F1419" s="232"/>
      <c r="G1419" s="228"/>
    </row>
    <row r="1420" spans="2:7">
      <c r="B1420" s="351"/>
      <c r="C1420" s="232"/>
      <c r="D1420" s="232"/>
      <c r="E1420" s="232"/>
      <c r="F1420" s="232"/>
      <c r="G1420" s="228"/>
    </row>
    <row r="1421" spans="2:7">
      <c r="B1421" s="351"/>
      <c r="C1421" s="232"/>
      <c r="D1421" s="232"/>
      <c r="E1421" s="232"/>
      <c r="F1421" s="232"/>
      <c r="G1421" s="228"/>
    </row>
    <row r="1422" spans="2:7">
      <c r="B1422" s="351"/>
      <c r="C1422" s="232"/>
      <c r="D1422" s="232"/>
      <c r="E1422" s="232"/>
      <c r="F1422" s="232"/>
      <c r="G1422" s="228"/>
    </row>
    <row r="1423" spans="2:7">
      <c r="B1423" s="351"/>
      <c r="C1423" s="232"/>
      <c r="D1423" s="232"/>
      <c r="E1423" s="232"/>
      <c r="F1423" s="232"/>
      <c r="G1423" s="228"/>
    </row>
    <row r="1424" spans="2:7">
      <c r="B1424" s="351"/>
      <c r="C1424" s="232"/>
      <c r="D1424" s="232"/>
      <c r="E1424" s="232"/>
      <c r="F1424" s="232"/>
      <c r="G1424" s="228"/>
    </row>
    <row r="1425" spans="2:7">
      <c r="B1425" s="351"/>
      <c r="C1425" s="232"/>
      <c r="D1425" s="232"/>
      <c r="E1425" s="232"/>
      <c r="F1425" s="232"/>
      <c r="G1425" s="228"/>
    </row>
    <row r="1426" spans="2:7">
      <c r="B1426" s="351"/>
      <c r="C1426" s="232"/>
      <c r="D1426" s="232"/>
      <c r="E1426" s="232"/>
      <c r="F1426" s="232"/>
      <c r="G1426" s="228"/>
    </row>
    <row r="1427" spans="2:7">
      <c r="B1427" s="351"/>
      <c r="C1427" s="232"/>
      <c r="D1427" s="232"/>
      <c r="E1427" s="232"/>
      <c r="F1427" s="232"/>
      <c r="G1427" s="228"/>
    </row>
    <row r="1428" spans="2:7">
      <c r="B1428" s="351"/>
      <c r="C1428" s="232"/>
      <c r="D1428" s="232"/>
      <c r="E1428" s="232"/>
      <c r="F1428" s="232"/>
      <c r="G1428" s="228"/>
    </row>
    <row r="1429" spans="2:7">
      <c r="B1429" s="351"/>
      <c r="C1429" s="232"/>
      <c r="D1429" s="232"/>
      <c r="E1429" s="232"/>
      <c r="F1429" s="232"/>
      <c r="G1429" s="228"/>
    </row>
    <row r="1430" spans="2:7">
      <c r="B1430" s="351"/>
      <c r="C1430" s="232"/>
      <c r="D1430" s="232"/>
      <c r="E1430" s="232"/>
      <c r="F1430" s="232"/>
      <c r="G1430" s="228"/>
    </row>
    <row r="1431" spans="2:7">
      <c r="B1431" s="351"/>
      <c r="C1431" s="232"/>
      <c r="D1431" s="232"/>
      <c r="E1431" s="232"/>
      <c r="F1431" s="232"/>
      <c r="G1431" s="228"/>
    </row>
    <row r="1432" spans="2:7">
      <c r="B1432" s="351"/>
      <c r="C1432" s="232"/>
      <c r="D1432" s="232"/>
      <c r="E1432" s="232"/>
      <c r="F1432" s="232"/>
      <c r="G1432" s="228"/>
    </row>
    <row r="1433" spans="2:7">
      <c r="B1433" s="351"/>
      <c r="C1433" s="232"/>
      <c r="D1433" s="232"/>
      <c r="E1433" s="232"/>
      <c r="F1433" s="232"/>
      <c r="G1433" s="228"/>
    </row>
    <row r="1434" spans="2:7">
      <c r="B1434" s="351"/>
      <c r="C1434" s="232"/>
      <c r="D1434" s="232"/>
      <c r="E1434" s="232"/>
      <c r="F1434" s="232"/>
      <c r="G1434" s="228"/>
    </row>
    <row r="1435" spans="2:7">
      <c r="B1435" s="351"/>
      <c r="C1435" s="232"/>
      <c r="D1435" s="232"/>
      <c r="E1435" s="232"/>
      <c r="F1435" s="232"/>
      <c r="G1435" s="228"/>
    </row>
    <row r="1436" spans="2:7">
      <c r="B1436" s="351"/>
      <c r="C1436" s="232"/>
      <c r="D1436" s="232"/>
      <c r="E1436" s="232"/>
      <c r="F1436" s="232"/>
      <c r="G1436" s="228"/>
    </row>
    <row r="1437" spans="2:7">
      <c r="B1437" s="351"/>
      <c r="C1437" s="232"/>
      <c r="D1437" s="232"/>
      <c r="E1437" s="232"/>
      <c r="F1437" s="232"/>
      <c r="G1437" s="228"/>
    </row>
    <row r="1438" spans="2:7">
      <c r="B1438" s="351"/>
      <c r="C1438" s="232"/>
      <c r="D1438" s="232"/>
      <c r="E1438" s="232"/>
      <c r="F1438" s="232"/>
      <c r="G1438" s="228"/>
    </row>
    <row r="1439" spans="2:7">
      <c r="B1439" s="351"/>
      <c r="C1439" s="232"/>
      <c r="D1439" s="232"/>
      <c r="E1439" s="232"/>
      <c r="F1439" s="232"/>
      <c r="G1439" s="228"/>
    </row>
    <row r="1440" spans="2:7">
      <c r="B1440" s="351"/>
      <c r="C1440" s="232"/>
      <c r="D1440" s="232"/>
      <c r="E1440" s="232"/>
      <c r="F1440" s="232"/>
      <c r="G1440" s="228"/>
    </row>
    <row r="1441" spans="2:7">
      <c r="B1441" s="351"/>
      <c r="C1441" s="232"/>
      <c r="D1441" s="232"/>
      <c r="E1441" s="232"/>
      <c r="F1441" s="232"/>
      <c r="G1441" s="228"/>
    </row>
    <row r="1442" spans="2:7">
      <c r="B1442" s="351"/>
      <c r="C1442" s="232"/>
      <c r="D1442" s="232"/>
      <c r="E1442" s="232"/>
      <c r="F1442" s="232"/>
      <c r="G1442" s="228"/>
    </row>
    <row r="1443" spans="2:7">
      <c r="B1443" s="351"/>
      <c r="C1443" s="232"/>
      <c r="D1443" s="232"/>
      <c r="E1443" s="232"/>
      <c r="F1443" s="232"/>
      <c r="G1443" s="228"/>
    </row>
    <row r="1444" spans="2:7">
      <c r="B1444" s="351"/>
      <c r="C1444" s="232"/>
      <c r="D1444" s="232"/>
      <c r="E1444" s="232"/>
      <c r="F1444" s="232"/>
      <c r="G1444" s="228"/>
    </row>
    <row r="1445" spans="2:7">
      <c r="B1445" s="351"/>
      <c r="C1445" s="232"/>
      <c r="D1445" s="232"/>
      <c r="E1445" s="232"/>
      <c r="F1445" s="232"/>
      <c r="G1445" s="228"/>
    </row>
    <row r="1446" spans="2:7">
      <c r="B1446" s="351"/>
      <c r="C1446" s="232"/>
      <c r="D1446" s="232"/>
      <c r="E1446" s="232"/>
      <c r="F1446" s="232"/>
      <c r="G1446" s="228"/>
    </row>
    <row r="1447" spans="2:7">
      <c r="B1447" s="351"/>
      <c r="C1447" s="232"/>
      <c r="D1447" s="232"/>
      <c r="E1447" s="232"/>
      <c r="F1447" s="232"/>
      <c r="G1447" s="228"/>
    </row>
    <row r="1448" spans="2:7">
      <c r="B1448" s="351"/>
      <c r="C1448" s="232"/>
      <c r="D1448" s="232"/>
      <c r="E1448" s="232"/>
      <c r="F1448" s="232"/>
      <c r="G1448" s="228"/>
    </row>
    <row r="1449" spans="2:7">
      <c r="B1449" s="351"/>
      <c r="C1449" s="232"/>
      <c r="D1449" s="232"/>
      <c r="E1449" s="232"/>
      <c r="F1449" s="232"/>
      <c r="G1449" s="228"/>
    </row>
    <row r="1450" spans="2:7">
      <c r="B1450" s="351"/>
      <c r="C1450" s="232"/>
      <c r="D1450" s="232"/>
      <c r="E1450" s="232"/>
      <c r="F1450" s="232"/>
      <c r="G1450" s="228"/>
    </row>
    <row r="1451" spans="2:7">
      <c r="B1451" s="351"/>
      <c r="C1451" s="232"/>
      <c r="D1451" s="232"/>
      <c r="E1451" s="232"/>
      <c r="F1451" s="232"/>
      <c r="G1451" s="228"/>
    </row>
    <row r="1452" spans="2:7">
      <c r="B1452" s="351"/>
      <c r="C1452" s="232"/>
      <c r="D1452" s="232"/>
      <c r="E1452" s="232"/>
      <c r="F1452" s="232"/>
      <c r="G1452" s="228"/>
    </row>
    <row r="1453" spans="2:7">
      <c r="B1453" s="351"/>
      <c r="C1453" s="232"/>
      <c r="D1453" s="232"/>
      <c r="E1453" s="232"/>
      <c r="F1453" s="232"/>
      <c r="G1453" s="228"/>
    </row>
    <row r="1454" spans="2:7">
      <c r="B1454" s="351"/>
      <c r="C1454" s="232"/>
      <c r="D1454" s="232"/>
      <c r="E1454" s="232"/>
      <c r="F1454" s="232"/>
      <c r="G1454" s="228"/>
    </row>
    <row r="1455" spans="2:7">
      <c r="B1455" s="351"/>
      <c r="C1455" s="232"/>
      <c r="D1455" s="232"/>
      <c r="E1455" s="232"/>
      <c r="F1455" s="232"/>
      <c r="G1455" s="228"/>
    </row>
    <row r="1456" spans="2:7">
      <c r="B1456" s="351"/>
      <c r="C1456" s="232"/>
      <c r="D1456" s="232"/>
      <c r="E1456" s="232"/>
      <c r="F1456" s="232"/>
      <c r="G1456" s="228"/>
    </row>
    <row r="1457" spans="2:7">
      <c r="B1457" s="351"/>
      <c r="C1457" s="232"/>
      <c r="D1457" s="232"/>
      <c r="E1457" s="232"/>
      <c r="F1457" s="232"/>
      <c r="G1457" s="228"/>
    </row>
    <row r="1458" spans="2:7">
      <c r="B1458" s="351"/>
      <c r="C1458" s="232"/>
      <c r="D1458" s="232"/>
      <c r="E1458" s="232"/>
      <c r="F1458" s="232"/>
      <c r="G1458" s="228"/>
    </row>
    <row r="1459" spans="2:7">
      <c r="B1459" s="351"/>
      <c r="C1459" s="232"/>
      <c r="D1459" s="232"/>
      <c r="E1459" s="232"/>
      <c r="F1459" s="232"/>
      <c r="G1459" s="228"/>
    </row>
    <row r="1460" spans="2:7">
      <c r="B1460" s="351"/>
      <c r="C1460" s="232"/>
      <c r="D1460" s="232"/>
      <c r="E1460" s="232"/>
      <c r="F1460" s="232"/>
      <c r="G1460" s="228"/>
    </row>
    <row r="1461" spans="2:7">
      <c r="B1461" s="351"/>
      <c r="C1461" s="232"/>
      <c r="D1461" s="232"/>
      <c r="E1461" s="232"/>
      <c r="F1461" s="232"/>
      <c r="G1461" s="228"/>
    </row>
    <row r="1462" spans="2:7">
      <c r="B1462" s="351"/>
      <c r="C1462" s="232"/>
      <c r="D1462" s="232"/>
      <c r="E1462" s="232"/>
      <c r="F1462" s="232"/>
      <c r="G1462" s="228"/>
    </row>
    <row r="1463" spans="2:7">
      <c r="B1463" s="351"/>
      <c r="C1463" s="232"/>
      <c r="D1463" s="232"/>
      <c r="E1463" s="232"/>
      <c r="F1463" s="232"/>
      <c r="G1463" s="228"/>
    </row>
    <row r="1464" spans="2:7">
      <c r="B1464" s="351"/>
      <c r="C1464" s="232"/>
      <c r="D1464" s="232"/>
      <c r="E1464" s="232"/>
      <c r="F1464" s="232"/>
      <c r="G1464" s="228"/>
    </row>
    <row r="1465" spans="2:7">
      <c r="B1465" s="351"/>
      <c r="C1465" s="232"/>
      <c r="D1465" s="232"/>
      <c r="E1465" s="232"/>
      <c r="F1465" s="232"/>
      <c r="G1465" s="228"/>
    </row>
    <row r="1466" spans="2:7">
      <c r="B1466" s="351"/>
      <c r="C1466" s="232"/>
      <c r="D1466" s="232"/>
      <c r="E1466" s="232"/>
      <c r="F1466" s="232"/>
      <c r="G1466" s="228"/>
    </row>
    <row r="1467" spans="2:7">
      <c r="B1467" s="351"/>
      <c r="C1467" s="232"/>
      <c r="D1467" s="232"/>
      <c r="E1467" s="232"/>
      <c r="F1467" s="232"/>
      <c r="G1467" s="228"/>
    </row>
    <row r="1468" spans="2:7">
      <c r="B1468" s="351"/>
      <c r="C1468" s="232"/>
      <c r="D1468" s="232"/>
      <c r="E1468" s="232"/>
      <c r="F1468" s="232"/>
      <c r="G1468" s="228"/>
    </row>
    <row r="1469" spans="2:7">
      <c r="B1469" s="351"/>
      <c r="C1469" s="232"/>
      <c r="D1469" s="232"/>
      <c r="E1469" s="232"/>
      <c r="F1469" s="232"/>
      <c r="G1469" s="228"/>
    </row>
    <row r="1470" spans="2:7">
      <c r="B1470" s="351"/>
      <c r="C1470" s="232"/>
      <c r="D1470" s="232"/>
      <c r="E1470" s="232"/>
      <c r="F1470" s="232"/>
      <c r="G1470" s="228"/>
    </row>
    <row r="1471" spans="2:7">
      <c r="B1471" s="351"/>
      <c r="C1471" s="232"/>
      <c r="D1471" s="232"/>
      <c r="E1471" s="232"/>
      <c r="F1471" s="232"/>
      <c r="G1471" s="228"/>
    </row>
    <row r="1472" spans="2:7">
      <c r="B1472" s="351"/>
      <c r="C1472" s="232"/>
      <c r="D1472" s="232"/>
      <c r="E1472" s="232"/>
      <c r="F1472" s="232"/>
      <c r="G1472" s="228"/>
    </row>
    <row r="1473" spans="2:7">
      <c r="B1473" s="351"/>
      <c r="C1473" s="232"/>
      <c r="D1473" s="232"/>
      <c r="E1473" s="232"/>
      <c r="F1473" s="232"/>
      <c r="G1473" s="228"/>
    </row>
    <row r="1474" spans="2:7">
      <c r="B1474" s="351"/>
      <c r="C1474" s="232"/>
      <c r="D1474" s="232"/>
      <c r="E1474" s="232"/>
      <c r="F1474" s="232"/>
      <c r="G1474" s="228"/>
    </row>
    <row r="1475" spans="2:7">
      <c r="B1475" s="351"/>
      <c r="C1475" s="232"/>
      <c r="D1475" s="232"/>
      <c r="E1475" s="232"/>
      <c r="F1475" s="232"/>
      <c r="G1475" s="228"/>
    </row>
    <row r="1476" spans="2:7">
      <c r="B1476" s="351"/>
      <c r="C1476" s="232"/>
      <c r="D1476" s="232"/>
      <c r="E1476" s="232"/>
      <c r="F1476" s="232"/>
      <c r="G1476" s="228"/>
    </row>
    <row r="1477" spans="2:7">
      <c r="B1477" s="351"/>
      <c r="C1477" s="232"/>
      <c r="D1477" s="232"/>
      <c r="E1477" s="232"/>
      <c r="F1477" s="232"/>
      <c r="G1477" s="228"/>
    </row>
    <row r="1478" spans="2:7">
      <c r="B1478" s="351"/>
      <c r="C1478" s="232"/>
      <c r="D1478" s="232"/>
      <c r="E1478" s="232"/>
      <c r="F1478" s="232"/>
      <c r="G1478" s="228"/>
    </row>
    <row r="1479" spans="2:7">
      <c r="B1479" s="351"/>
      <c r="C1479" s="232"/>
      <c r="D1479" s="232"/>
      <c r="E1479" s="232"/>
      <c r="F1479" s="232"/>
      <c r="G1479" s="228"/>
    </row>
    <row r="1480" spans="2:7">
      <c r="B1480" s="351"/>
      <c r="C1480" s="232"/>
      <c r="D1480" s="232"/>
      <c r="E1480" s="232"/>
      <c r="F1480" s="232"/>
      <c r="G1480" s="228"/>
    </row>
    <row r="1481" spans="2:7">
      <c r="B1481" s="351"/>
      <c r="C1481" s="232"/>
      <c r="D1481" s="232"/>
      <c r="E1481" s="232"/>
      <c r="F1481" s="232"/>
      <c r="G1481" s="228"/>
    </row>
    <row r="1482" spans="2:7">
      <c r="B1482" s="351"/>
      <c r="C1482" s="232"/>
      <c r="D1482" s="232"/>
      <c r="E1482" s="232"/>
      <c r="F1482" s="232"/>
      <c r="G1482" s="228"/>
    </row>
    <row r="1483" spans="2:7">
      <c r="B1483" s="351"/>
      <c r="C1483" s="232"/>
      <c r="D1483" s="232"/>
      <c r="E1483" s="232"/>
      <c r="F1483" s="232"/>
      <c r="G1483" s="228"/>
    </row>
    <row r="1484" spans="2:7">
      <c r="B1484" s="351"/>
      <c r="C1484" s="232"/>
      <c r="D1484" s="232"/>
      <c r="E1484" s="232"/>
      <c r="F1484" s="232"/>
      <c r="G1484" s="228"/>
    </row>
    <row r="1485" spans="2:7">
      <c r="B1485" s="351"/>
      <c r="C1485" s="232"/>
      <c r="D1485" s="232"/>
      <c r="E1485" s="232"/>
      <c r="F1485" s="232"/>
      <c r="G1485" s="228"/>
    </row>
    <row r="1486" spans="2:7">
      <c r="B1486" s="351"/>
      <c r="C1486" s="232"/>
      <c r="D1486" s="232"/>
      <c r="E1486" s="232"/>
      <c r="F1486" s="232"/>
      <c r="G1486" s="228"/>
    </row>
    <row r="1487" spans="2:7">
      <c r="B1487" s="351"/>
      <c r="C1487" s="232"/>
      <c r="D1487" s="232"/>
      <c r="E1487" s="232"/>
      <c r="F1487" s="232"/>
      <c r="G1487" s="228"/>
    </row>
    <row r="1488" spans="2:7">
      <c r="B1488" s="351"/>
      <c r="C1488" s="232"/>
      <c r="D1488" s="232"/>
      <c r="E1488" s="232"/>
      <c r="F1488" s="232"/>
      <c r="G1488" s="228"/>
    </row>
    <row r="1489" spans="2:7">
      <c r="B1489" s="351"/>
      <c r="C1489" s="232"/>
      <c r="D1489" s="232"/>
      <c r="E1489" s="232"/>
      <c r="F1489" s="232"/>
      <c r="G1489" s="228"/>
    </row>
    <row r="1490" spans="2:7">
      <c r="B1490" s="351"/>
      <c r="C1490" s="232"/>
      <c r="D1490" s="232"/>
      <c r="E1490" s="232"/>
      <c r="F1490" s="232"/>
      <c r="G1490" s="228"/>
    </row>
    <row r="1491" spans="2:7">
      <c r="B1491" s="351"/>
      <c r="C1491" s="232"/>
      <c r="D1491" s="232"/>
      <c r="E1491" s="232"/>
      <c r="F1491" s="232"/>
      <c r="G1491" s="228"/>
    </row>
    <row r="1492" spans="2:7">
      <c r="B1492" s="351"/>
      <c r="C1492" s="232"/>
      <c r="D1492" s="232"/>
      <c r="E1492" s="232"/>
      <c r="F1492" s="232"/>
      <c r="G1492" s="228"/>
    </row>
    <row r="1493" spans="2:7">
      <c r="B1493" s="351"/>
      <c r="C1493" s="232"/>
      <c r="D1493" s="232"/>
      <c r="E1493" s="232"/>
      <c r="F1493" s="232"/>
      <c r="G1493" s="228"/>
    </row>
    <row r="1494" spans="2:7">
      <c r="B1494" s="351"/>
      <c r="C1494" s="232"/>
      <c r="D1494" s="232"/>
      <c r="E1494" s="232"/>
      <c r="F1494" s="232"/>
      <c r="G1494" s="228"/>
    </row>
    <row r="1495" spans="2:7">
      <c r="B1495" s="351"/>
      <c r="C1495" s="232"/>
      <c r="D1495" s="232"/>
      <c r="E1495" s="232"/>
      <c r="F1495" s="232"/>
      <c r="G1495" s="228"/>
    </row>
    <row r="1496" spans="2:7">
      <c r="B1496" s="351"/>
      <c r="C1496" s="232"/>
      <c r="D1496" s="232"/>
      <c r="E1496" s="232"/>
      <c r="F1496" s="232"/>
      <c r="G1496" s="228"/>
    </row>
    <row r="1497" spans="2:7">
      <c r="B1497" s="351"/>
      <c r="C1497" s="232"/>
      <c r="D1497" s="232"/>
      <c r="E1497" s="232"/>
      <c r="F1497" s="232"/>
      <c r="G1497" s="228"/>
    </row>
    <row r="1498" spans="2:7">
      <c r="B1498" s="351"/>
      <c r="C1498" s="232"/>
      <c r="D1498" s="232"/>
      <c r="E1498" s="232"/>
      <c r="F1498" s="232"/>
      <c r="G1498" s="228"/>
    </row>
    <row r="1499" spans="2:7">
      <c r="B1499" s="351"/>
      <c r="C1499" s="232"/>
      <c r="D1499" s="232"/>
      <c r="E1499" s="232"/>
      <c r="F1499" s="232"/>
      <c r="G1499" s="228"/>
    </row>
    <row r="1500" spans="2:7">
      <c r="B1500" s="351"/>
      <c r="C1500" s="232"/>
      <c r="D1500" s="232"/>
      <c r="E1500" s="232"/>
      <c r="F1500" s="232"/>
      <c r="G1500" s="228"/>
    </row>
    <row r="1501" spans="2:7">
      <c r="B1501" s="351"/>
      <c r="C1501" s="232"/>
      <c r="D1501" s="232"/>
      <c r="E1501" s="232"/>
      <c r="F1501" s="232"/>
      <c r="G1501" s="228"/>
    </row>
    <row r="1502" spans="2:7">
      <c r="B1502" s="351"/>
      <c r="C1502" s="232"/>
      <c r="D1502" s="232"/>
      <c r="E1502" s="232"/>
      <c r="F1502" s="232"/>
      <c r="G1502" s="228"/>
    </row>
    <row r="1503" spans="2:7">
      <c r="B1503" s="351"/>
      <c r="C1503" s="232"/>
      <c r="D1503" s="232"/>
      <c r="E1503" s="232"/>
      <c r="F1503" s="232"/>
      <c r="G1503" s="228"/>
    </row>
    <row r="1504" spans="2:7">
      <c r="B1504" s="351"/>
      <c r="C1504" s="232"/>
      <c r="D1504" s="232"/>
      <c r="E1504" s="232"/>
      <c r="F1504" s="232"/>
      <c r="G1504" s="228"/>
    </row>
    <row r="1505" spans="2:7">
      <c r="B1505" s="351"/>
      <c r="C1505" s="232"/>
      <c r="D1505" s="232"/>
      <c r="E1505" s="232"/>
      <c r="F1505" s="232"/>
      <c r="G1505" s="228"/>
    </row>
    <row r="1506" spans="2:7">
      <c r="B1506" s="351"/>
      <c r="C1506" s="232"/>
      <c r="D1506" s="232"/>
      <c r="E1506" s="232"/>
      <c r="F1506" s="232"/>
      <c r="G1506" s="228"/>
    </row>
    <row r="1507" spans="2:7">
      <c r="B1507" s="351"/>
      <c r="C1507" s="232"/>
      <c r="D1507" s="232"/>
      <c r="E1507" s="232"/>
      <c r="F1507" s="232"/>
      <c r="G1507" s="228"/>
    </row>
    <row r="1508" spans="2:7">
      <c r="B1508" s="351"/>
      <c r="C1508" s="232"/>
      <c r="D1508" s="232"/>
      <c r="E1508" s="232"/>
      <c r="F1508" s="232"/>
      <c r="G1508" s="228"/>
    </row>
    <row r="1509" spans="2:7">
      <c r="B1509" s="351"/>
      <c r="C1509" s="232"/>
      <c r="D1509" s="232"/>
      <c r="E1509" s="232"/>
      <c r="F1509" s="232"/>
      <c r="G1509" s="228"/>
    </row>
    <row r="1510" spans="2:7">
      <c r="B1510" s="351"/>
      <c r="C1510" s="232"/>
      <c r="D1510" s="232"/>
      <c r="E1510" s="232"/>
      <c r="F1510" s="232"/>
      <c r="G1510" s="228"/>
    </row>
    <row r="1511" spans="2:7">
      <c r="B1511" s="351"/>
      <c r="C1511" s="232"/>
      <c r="D1511" s="232"/>
      <c r="E1511" s="232"/>
      <c r="F1511" s="232"/>
      <c r="G1511" s="228"/>
    </row>
    <row r="1512" spans="2:7">
      <c r="B1512" s="351"/>
      <c r="C1512" s="232"/>
      <c r="D1512" s="232"/>
      <c r="E1512" s="232"/>
      <c r="F1512" s="232"/>
      <c r="G1512" s="228"/>
    </row>
    <row r="1513" spans="2:7">
      <c r="B1513" s="351"/>
      <c r="C1513" s="232"/>
      <c r="D1513" s="232"/>
      <c r="E1513" s="232"/>
      <c r="F1513" s="232"/>
      <c r="G1513" s="228"/>
    </row>
    <row r="1514" spans="2:7">
      <c r="B1514" s="351"/>
      <c r="C1514" s="232"/>
      <c r="D1514" s="232"/>
      <c r="E1514" s="232"/>
      <c r="F1514" s="232"/>
      <c r="G1514" s="228"/>
    </row>
    <row r="1515" spans="2:7">
      <c r="B1515" s="351"/>
      <c r="C1515" s="232"/>
      <c r="D1515" s="232"/>
      <c r="E1515" s="232"/>
      <c r="F1515" s="232"/>
      <c r="G1515" s="228"/>
    </row>
    <row r="1516" spans="2:7">
      <c r="B1516" s="351"/>
      <c r="C1516" s="232"/>
      <c r="D1516" s="232"/>
      <c r="E1516" s="232"/>
      <c r="F1516" s="232"/>
      <c r="G1516" s="228"/>
    </row>
    <row r="1517" spans="2:7">
      <c r="B1517" s="351"/>
      <c r="C1517" s="232"/>
      <c r="D1517" s="232"/>
      <c r="E1517" s="232"/>
      <c r="F1517" s="232"/>
      <c r="G1517" s="228"/>
    </row>
    <row r="1518" spans="2:7">
      <c r="B1518" s="351"/>
      <c r="C1518" s="232"/>
      <c r="D1518" s="232"/>
      <c r="E1518" s="232"/>
      <c r="F1518" s="232"/>
      <c r="G1518" s="228"/>
    </row>
    <row r="1519" spans="2:7">
      <c r="B1519" s="351"/>
      <c r="C1519" s="232"/>
      <c r="D1519" s="232"/>
      <c r="E1519" s="232"/>
      <c r="F1519" s="232"/>
      <c r="G1519" s="228"/>
    </row>
    <row r="1520" spans="2:7">
      <c r="B1520" s="351"/>
      <c r="C1520" s="232"/>
      <c r="D1520" s="232"/>
      <c r="E1520" s="232"/>
      <c r="F1520" s="232"/>
      <c r="G1520" s="228"/>
    </row>
    <row r="1521" spans="2:7">
      <c r="B1521" s="351"/>
      <c r="C1521" s="232"/>
      <c r="D1521" s="232"/>
      <c r="E1521" s="232"/>
      <c r="F1521" s="232"/>
      <c r="G1521" s="228"/>
    </row>
    <row r="1522" spans="2:7">
      <c r="B1522" s="351"/>
      <c r="C1522" s="232"/>
      <c r="D1522" s="232"/>
      <c r="E1522" s="232"/>
      <c r="F1522" s="232"/>
      <c r="G1522" s="228"/>
    </row>
    <row r="1523" spans="2:7">
      <c r="B1523" s="351"/>
      <c r="C1523" s="232"/>
      <c r="D1523" s="232"/>
      <c r="E1523" s="232"/>
      <c r="F1523" s="232"/>
      <c r="G1523" s="228"/>
    </row>
    <row r="1524" spans="2:7">
      <c r="B1524" s="351"/>
      <c r="C1524" s="232"/>
      <c r="D1524" s="232"/>
      <c r="E1524" s="232"/>
      <c r="F1524" s="232"/>
      <c r="G1524" s="228"/>
    </row>
    <row r="1525" spans="2:7">
      <c r="B1525" s="351"/>
      <c r="C1525" s="232"/>
      <c r="D1525" s="232"/>
      <c r="E1525" s="232"/>
      <c r="F1525" s="232"/>
      <c r="G1525" s="228"/>
    </row>
    <row r="1526" spans="2:7">
      <c r="B1526" s="351"/>
      <c r="C1526" s="232"/>
      <c r="D1526" s="232"/>
      <c r="E1526" s="232"/>
      <c r="F1526" s="232"/>
      <c r="G1526" s="228"/>
    </row>
    <row r="1527" spans="2:7">
      <c r="B1527" s="351"/>
      <c r="C1527" s="232"/>
      <c r="D1527" s="232"/>
      <c r="E1527" s="232"/>
      <c r="F1527" s="232"/>
      <c r="G1527" s="228"/>
    </row>
    <row r="1528" spans="2:7">
      <c r="B1528" s="351"/>
      <c r="C1528" s="232"/>
      <c r="D1528" s="232"/>
      <c r="E1528" s="232"/>
      <c r="F1528" s="232"/>
      <c r="G1528" s="228"/>
    </row>
    <row r="1529" spans="2:7">
      <c r="B1529" s="351"/>
      <c r="C1529" s="232"/>
      <c r="D1529" s="232"/>
      <c r="E1529" s="232"/>
      <c r="F1529" s="232"/>
      <c r="G1529" s="228"/>
    </row>
    <row r="1530" spans="2:7">
      <c r="B1530" s="351"/>
      <c r="C1530" s="232"/>
      <c r="D1530" s="232"/>
      <c r="E1530" s="232"/>
      <c r="F1530" s="232"/>
      <c r="G1530" s="228"/>
    </row>
    <row r="1531" spans="2:7">
      <c r="B1531" s="351"/>
      <c r="C1531" s="232"/>
      <c r="D1531" s="232"/>
      <c r="E1531" s="232"/>
      <c r="F1531" s="232"/>
      <c r="G1531" s="228"/>
    </row>
    <row r="1532" spans="2:7">
      <c r="B1532" s="351"/>
      <c r="C1532" s="232"/>
      <c r="D1532" s="232"/>
      <c r="E1532" s="232"/>
      <c r="F1532" s="232"/>
      <c r="G1532" s="228"/>
    </row>
    <row r="1533" spans="2:7">
      <c r="B1533" s="351"/>
      <c r="C1533" s="232"/>
      <c r="D1533" s="232"/>
      <c r="E1533" s="232"/>
      <c r="F1533" s="232"/>
      <c r="G1533" s="228"/>
    </row>
    <row r="1534" spans="2:7">
      <c r="B1534" s="351"/>
      <c r="C1534" s="232"/>
      <c r="D1534" s="232"/>
      <c r="E1534" s="232"/>
      <c r="F1534" s="232"/>
      <c r="G1534" s="228"/>
    </row>
    <row r="1535" spans="2:7">
      <c r="B1535" s="351"/>
      <c r="C1535" s="232"/>
      <c r="D1535" s="232"/>
      <c r="E1535" s="232"/>
      <c r="F1535" s="232"/>
      <c r="G1535" s="228"/>
    </row>
    <row r="1536" spans="2:7">
      <c r="B1536" s="351"/>
      <c r="C1536" s="232"/>
      <c r="D1536" s="232"/>
      <c r="E1536" s="232"/>
      <c r="F1536" s="232"/>
      <c r="G1536" s="228"/>
    </row>
    <row r="1537" spans="2:7">
      <c r="B1537" s="351"/>
      <c r="C1537" s="232"/>
      <c r="D1537" s="232"/>
      <c r="E1537" s="232"/>
      <c r="F1537" s="232"/>
      <c r="G1537" s="228"/>
    </row>
    <row r="1538" spans="2:7">
      <c r="B1538" s="351"/>
      <c r="C1538" s="232"/>
      <c r="D1538" s="232"/>
      <c r="E1538" s="232"/>
      <c r="F1538" s="232"/>
      <c r="G1538" s="228"/>
    </row>
    <row r="1539" spans="2:7">
      <c r="B1539" s="351"/>
      <c r="C1539" s="232"/>
      <c r="D1539" s="232"/>
      <c r="E1539" s="232"/>
      <c r="F1539" s="232"/>
      <c r="G1539" s="228"/>
    </row>
    <row r="1540" spans="2:7">
      <c r="B1540" s="351"/>
      <c r="C1540" s="232"/>
      <c r="D1540" s="232"/>
      <c r="E1540" s="232"/>
      <c r="F1540" s="232"/>
      <c r="G1540" s="228"/>
    </row>
    <row r="1541" spans="2:7">
      <c r="B1541" s="351"/>
      <c r="C1541" s="232"/>
      <c r="D1541" s="232"/>
      <c r="E1541" s="232"/>
      <c r="F1541" s="232"/>
      <c r="G1541" s="228"/>
    </row>
    <row r="1542" spans="2:7">
      <c r="B1542" s="351"/>
      <c r="C1542" s="232"/>
      <c r="D1542" s="232"/>
      <c r="E1542" s="232"/>
      <c r="F1542" s="232"/>
      <c r="G1542" s="228"/>
    </row>
    <row r="1543" spans="2:7">
      <c r="B1543" s="351"/>
      <c r="C1543" s="232"/>
      <c r="D1543" s="232"/>
      <c r="E1543" s="232"/>
      <c r="F1543" s="232"/>
      <c r="G1543" s="228"/>
    </row>
    <row r="1544" spans="2:7">
      <c r="B1544" s="351"/>
      <c r="C1544" s="232"/>
      <c r="D1544" s="232"/>
      <c r="E1544" s="232"/>
      <c r="F1544" s="232"/>
      <c r="G1544" s="228"/>
    </row>
    <row r="1545" spans="2:7">
      <c r="B1545" s="351"/>
      <c r="C1545" s="232"/>
      <c r="D1545" s="232"/>
      <c r="E1545" s="232"/>
      <c r="F1545" s="232"/>
      <c r="G1545" s="228"/>
    </row>
    <row r="1546" spans="2:7">
      <c r="B1546" s="351"/>
      <c r="C1546" s="232"/>
      <c r="D1546" s="232"/>
      <c r="E1546" s="232"/>
      <c r="F1546" s="232"/>
      <c r="G1546" s="228"/>
    </row>
    <row r="1547" spans="2:7">
      <c r="B1547" s="351"/>
      <c r="C1547" s="232"/>
      <c r="D1547" s="232"/>
      <c r="E1547" s="232"/>
      <c r="F1547" s="232"/>
      <c r="G1547" s="228"/>
    </row>
    <row r="1548" spans="2:7">
      <c r="B1548" s="351"/>
      <c r="C1548" s="232"/>
      <c r="D1548" s="232"/>
      <c r="E1548" s="232"/>
      <c r="F1548" s="232"/>
      <c r="G1548" s="228"/>
    </row>
    <row r="1549" spans="2:7">
      <c r="B1549" s="351"/>
      <c r="C1549" s="232"/>
      <c r="D1549" s="232"/>
      <c r="E1549" s="232"/>
      <c r="F1549" s="232"/>
      <c r="G1549" s="228"/>
    </row>
    <row r="1550" spans="2:7">
      <c r="B1550" s="351"/>
      <c r="C1550" s="232"/>
      <c r="D1550" s="232"/>
      <c r="E1550" s="232"/>
      <c r="F1550" s="232"/>
      <c r="G1550" s="228"/>
    </row>
    <row r="1551" spans="2:7">
      <c r="B1551" s="351"/>
      <c r="C1551" s="232"/>
      <c r="D1551" s="232"/>
      <c r="E1551" s="232"/>
      <c r="F1551" s="232"/>
      <c r="G1551" s="228"/>
    </row>
    <row r="1552" spans="2:7">
      <c r="B1552" s="351"/>
      <c r="C1552" s="232"/>
      <c r="D1552" s="232"/>
      <c r="E1552" s="232"/>
      <c r="F1552" s="232"/>
      <c r="G1552" s="228"/>
    </row>
    <row r="1553" spans="2:7">
      <c r="B1553" s="351"/>
      <c r="C1553" s="232"/>
      <c r="D1553" s="232"/>
      <c r="E1553" s="232"/>
      <c r="F1553" s="232"/>
      <c r="G1553" s="228"/>
    </row>
    <row r="1554" spans="2:7">
      <c r="B1554" s="351"/>
      <c r="C1554" s="232"/>
      <c r="D1554" s="232"/>
      <c r="E1554" s="232"/>
      <c r="F1554" s="232"/>
      <c r="G1554" s="228"/>
    </row>
    <row r="1555" spans="2:7">
      <c r="B1555" s="351"/>
      <c r="C1555" s="232"/>
      <c r="D1555" s="232"/>
      <c r="E1555" s="232"/>
      <c r="F1555" s="232"/>
      <c r="G1555" s="228"/>
    </row>
    <row r="1556" spans="2:7">
      <c r="B1556" s="351"/>
      <c r="C1556" s="232"/>
      <c r="D1556" s="232"/>
      <c r="E1556" s="232"/>
      <c r="F1556" s="232"/>
      <c r="G1556" s="228"/>
    </row>
    <row r="1557" spans="2:7">
      <c r="B1557" s="351"/>
      <c r="C1557" s="232"/>
      <c r="D1557" s="232"/>
      <c r="E1557" s="232"/>
      <c r="F1557" s="232"/>
      <c r="G1557" s="228"/>
    </row>
    <row r="1558" spans="2:7">
      <c r="B1558" s="351"/>
      <c r="C1558" s="232"/>
      <c r="D1558" s="232"/>
      <c r="E1558" s="232"/>
      <c r="F1558" s="232"/>
      <c r="G1558" s="228"/>
    </row>
    <row r="1559" spans="2:7">
      <c r="B1559" s="351"/>
      <c r="C1559" s="232"/>
      <c r="D1559" s="232"/>
      <c r="E1559" s="232"/>
      <c r="F1559" s="232"/>
      <c r="G1559" s="228"/>
    </row>
    <row r="1560" spans="2:7">
      <c r="B1560" s="351"/>
      <c r="C1560" s="232"/>
      <c r="D1560" s="232"/>
      <c r="E1560" s="232"/>
      <c r="F1560" s="232"/>
      <c r="G1560" s="228"/>
    </row>
    <row r="1561" spans="2:7">
      <c r="B1561" s="351"/>
      <c r="C1561" s="232"/>
      <c r="D1561" s="232"/>
      <c r="E1561" s="232"/>
      <c r="F1561" s="232"/>
      <c r="G1561" s="228"/>
    </row>
    <row r="1562" spans="2:7">
      <c r="B1562" s="351"/>
      <c r="C1562" s="232"/>
      <c r="D1562" s="232"/>
      <c r="E1562" s="232"/>
      <c r="F1562" s="232"/>
      <c r="G1562" s="228"/>
    </row>
    <row r="1563" spans="2:7">
      <c r="B1563" s="351"/>
      <c r="C1563" s="232"/>
      <c r="D1563" s="232"/>
      <c r="E1563" s="232"/>
      <c r="F1563" s="232"/>
      <c r="G1563" s="228"/>
    </row>
    <row r="1564" spans="2:7">
      <c r="B1564" s="351"/>
      <c r="C1564" s="232"/>
      <c r="D1564" s="232"/>
      <c r="E1564" s="232"/>
      <c r="F1564" s="232"/>
      <c r="G1564" s="228"/>
    </row>
    <row r="1565" spans="2:7">
      <c r="B1565" s="351"/>
      <c r="C1565" s="232"/>
      <c r="D1565" s="232"/>
      <c r="E1565" s="232"/>
      <c r="F1565" s="232"/>
      <c r="G1565" s="228"/>
    </row>
    <row r="1566" spans="2:7">
      <c r="B1566" s="351"/>
      <c r="C1566" s="232"/>
      <c r="D1566" s="232"/>
      <c r="E1566" s="232"/>
      <c r="F1566" s="232"/>
      <c r="G1566" s="228"/>
    </row>
    <row r="1567" spans="2:7">
      <c r="B1567" s="351"/>
      <c r="C1567" s="232"/>
      <c r="D1567" s="232"/>
      <c r="E1567" s="232"/>
      <c r="F1567" s="232"/>
      <c r="G1567" s="228"/>
    </row>
    <row r="1568" spans="2:7">
      <c r="B1568" s="351"/>
      <c r="C1568" s="232"/>
      <c r="D1568" s="232"/>
      <c r="E1568" s="232"/>
      <c r="F1568" s="232"/>
      <c r="G1568" s="228"/>
    </row>
    <row r="1569" spans="2:7">
      <c r="B1569" s="351"/>
      <c r="C1569" s="232"/>
      <c r="D1569" s="232"/>
      <c r="E1569" s="232"/>
      <c r="F1569" s="232"/>
      <c r="G1569" s="228"/>
    </row>
    <row r="1570" spans="2:7">
      <c r="B1570" s="351"/>
      <c r="C1570" s="232"/>
      <c r="D1570" s="232"/>
      <c r="E1570" s="232"/>
      <c r="F1570" s="232"/>
      <c r="G1570" s="228"/>
    </row>
    <row r="1571" spans="2:7">
      <c r="B1571" s="351"/>
      <c r="C1571" s="232"/>
      <c r="D1571" s="232"/>
      <c r="E1571" s="232"/>
      <c r="F1571" s="232"/>
      <c r="G1571" s="228"/>
    </row>
    <row r="1572" spans="2:7">
      <c r="B1572" s="351"/>
      <c r="C1572" s="232"/>
      <c r="D1572" s="232"/>
      <c r="E1572" s="232"/>
      <c r="F1572" s="232"/>
      <c r="G1572" s="228"/>
    </row>
    <row r="1573" spans="2:7">
      <c r="B1573" s="351"/>
      <c r="C1573" s="232"/>
      <c r="D1573" s="232"/>
      <c r="E1573" s="232"/>
      <c r="F1573" s="232"/>
      <c r="G1573" s="228"/>
    </row>
    <row r="1574" spans="2:7">
      <c r="B1574" s="351"/>
      <c r="C1574" s="232"/>
      <c r="D1574" s="232"/>
      <c r="E1574" s="232"/>
      <c r="F1574" s="232"/>
      <c r="G1574" s="228"/>
    </row>
    <row r="1575" spans="2:7">
      <c r="B1575" s="351"/>
      <c r="C1575" s="232"/>
      <c r="D1575" s="232"/>
      <c r="E1575" s="232"/>
      <c r="F1575" s="232"/>
      <c r="G1575" s="228"/>
    </row>
    <row r="1576" spans="2:7">
      <c r="B1576" s="351"/>
      <c r="C1576" s="232"/>
      <c r="D1576" s="232"/>
      <c r="E1576" s="232"/>
      <c r="F1576" s="232"/>
      <c r="G1576" s="228"/>
    </row>
    <row r="1577" spans="2:7">
      <c r="B1577" s="351"/>
      <c r="C1577" s="232"/>
      <c r="D1577" s="232"/>
      <c r="E1577" s="232"/>
      <c r="F1577" s="232"/>
      <c r="G1577" s="228"/>
    </row>
    <row r="1578" spans="2:7">
      <c r="B1578" s="351"/>
      <c r="C1578" s="232"/>
      <c r="D1578" s="232"/>
      <c r="E1578" s="232"/>
      <c r="F1578" s="232"/>
      <c r="G1578" s="228"/>
    </row>
    <row r="1579" spans="2:7">
      <c r="B1579" s="351"/>
      <c r="C1579" s="232"/>
      <c r="D1579" s="232"/>
      <c r="E1579" s="232"/>
      <c r="F1579" s="232"/>
      <c r="G1579" s="228"/>
    </row>
    <row r="1580" spans="2:7">
      <c r="B1580" s="351"/>
      <c r="C1580" s="232"/>
      <c r="D1580" s="232"/>
      <c r="E1580" s="232"/>
      <c r="F1580" s="232"/>
      <c r="G1580" s="228"/>
    </row>
    <row r="1581" spans="2:7">
      <c r="B1581" s="351"/>
      <c r="C1581" s="232"/>
      <c r="D1581" s="232"/>
      <c r="E1581" s="232"/>
      <c r="F1581" s="232"/>
      <c r="G1581" s="228"/>
    </row>
    <row r="1582" spans="2:7">
      <c r="B1582" s="351"/>
      <c r="C1582" s="232"/>
      <c r="D1582" s="232"/>
      <c r="E1582" s="232"/>
      <c r="F1582" s="232"/>
      <c r="G1582" s="228"/>
    </row>
    <row r="1583" spans="2:7">
      <c r="B1583" s="351"/>
      <c r="C1583" s="232"/>
      <c r="D1583" s="232"/>
      <c r="E1583" s="232"/>
      <c r="F1583" s="232"/>
      <c r="G1583" s="228"/>
    </row>
    <row r="1584" spans="2:7">
      <c r="B1584" s="351"/>
      <c r="C1584" s="232"/>
      <c r="D1584" s="232"/>
      <c r="E1584" s="232"/>
      <c r="F1584" s="232"/>
      <c r="G1584" s="228"/>
    </row>
    <row r="1585" spans="2:7">
      <c r="B1585" s="351"/>
      <c r="C1585" s="232"/>
      <c r="D1585" s="232"/>
      <c r="E1585" s="232"/>
      <c r="F1585" s="232"/>
      <c r="G1585" s="228"/>
    </row>
    <row r="1586" spans="2:7">
      <c r="B1586" s="351"/>
      <c r="C1586" s="232"/>
      <c r="D1586" s="232"/>
      <c r="E1586" s="232"/>
      <c r="F1586" s="232"/>
      <c r="G1586" s="228"/>
    </row>
    <row r="1587" spans="2:7">
      <c r="B1587" s="351"/>
      <c r="C1587" s="232"/>
      <c r="D1587" s="232"/>
      <c r="E1587" s="232"/>
      <c r="F1587" s="232"/>
      <c r="G1587" s="228"/>
    </row>
    <row r="1588" spans="2:7">
      <c r="B1588" s="351"/>
      <c r="C1588" s="232"/>
      <c r="D1588" s="232"/>
      <c r="E1588" s="232"/>
      <c r="F1588" s="232"/>
      <c r="G1588" s="228"/>
    </row>
    <row r="1589" spans="2:7">
      <c r="B1589" s="351"/>
      <c r="C1589" s="232"/>
      <c r="D1589" s="232"/>
      <c r="E1589" s="232"/>
      <c r="F1589" s="232"/>
      <c r="G1589" s="228"/>
    </row>
    <row r="1590" spans="2:7">
      <c r="B1590" s="351"/>
      <c r="C1590" s="232"/>
      <c r="D1590" s="232"/>
      <c r="E1590" s="232"/>
      <c r="F1590" s="232"/>
      <c r="G1590" s="228"/>
    </row>
    <row r="1591" spans="2:7">
      <c r="B1591" s="351"/>
      <c r="C1591" s="232"/>
      <c r="D1591" s="232"/>
      <c r="E1591" s="232"/>
      <c r="F1591" s="232"/>
      <c r="G1591" s="228"/>
    </row>
    <row r="1592" spans="2:7">
      <c r="B1592" s="351"/>
      <c r="C1592" s="232"/>
      <c r="D1592" s="232"/>
      <c r="E1592" s="232"/>
      <c r="F1592" s="232"/>
      <c r="G1592" s="228"/>
    </row>
    <row r="1593" spans="2:7">
      <c r="B1593" s="351"/>
      <c r="C1593" s="232"/>
      <c r="D1593" s="232"/>
      <c r="E1593" s="232"/>
      <c r="F1593" s="232"/>
      <c r="G1593" s="228"/>
    </row>
    <row r="1594" spans="2:7">
      <c r="B1594" s="351"/>
      <c r="C1594" s="232"/>
      <c r="D1594" s="232"/>
      <c r="E1594" s="232"/>
      <c r="F1594" s="232"/>
      <c r="G1594" s="228"/>
    </row>
    <row r="1595" spans="2:7">
      <c r="B1595" s="351"/>
      <c r="C1595" s="232"/>
      <c r="D1595" s="232"/>
      <c r="E1595" s="232"/>
      <c r="F1595" s="232"/>
      <c r="G1595" s="228"/>
    </row>
    <row r="1596" spans="2:7">
      <c r="B1596" s="351"/>
      <c r="C1596" s="232"/>
      <c r="D1596" s="232"/>
      <c r="E1596" s="232"/>
      <c r="F1596" s="232"/>
      <c r="G1596" s="228"/>
    </row>
    <row r="1597" spans="2:7">
      <c r="B1597" s="351"/>
      <c r="C1597" s="232"/>
      <c r="D1597" s="232"/>
      <c r="E1597" s="232"/>
      <c r="F1597" s="232"/>
      <c r="G1597" s="228"/>
    </row>
    <row r="1598" spans="2:7">
      <c r="B1598" s="351"/>
      <c r="C1598" s="232"/>
      <c r="D1598" s="232"/>
      <c r="E1598" s="232"/>
      <c r="F1598" s="232"/>
      <c r="G1598" s="228"/>
    </row>
    <row r="1599" spans="2:7">
      <c r="B1599" s="351"/>
      <c r="C1599" s="232"/>
      <c r="D1599" s="232"/>
      <c r="E1599" s="232"/>
      <c r="F1599" s="232"/>
      <c r="G1599" s="228"/>
    </row>
    <row r="1600" spans="2:7">
      <c r="B1600" s="351"/>
      <c r="C1600" s="232"/>
      <c r="D1600" s="232"/>
      <c r="E1600" s="232"/>
      <c r="F1600" s="232"/>
      <c r="G1600" s="228"/>
    </row>
    <row r="1601" spans="2:7">
      <c r="B1601" s="351"/>
      <c r="C1601" s="232"/>
      <c r="D1601" s="232"/>
      <c r="E1601" s="232"/>
      <c r="F1601" s="232"/>
      <c r="G1601" s="228"/>
    </row>
    <row r="1602" spans="2:7">
      <c r="B1602" s="351"/>
      <c r="C1602" s="232"/>
      <c r="D1602" s="232"/>
      <c r="E1602" s="232"/>
      <c r="F1602" s="232"/>
      <c r="G1602" s="228"/>
    </row>
    <row r="1603" spans="2:7">
      <c r="B1603" s="351"/>
      <c r="C1603" s="232"/>
      <c r="D1603" s="232"/>
      <c r="E1603" s="232"/>
      <c r="F1603" s="232"/>
      <c r="G1603" s="228"/>
    </row>
    <row r="1604" spans="2:7">
      <c r="B1604" s="351"/>
      <c r="C1604" s="232"/>
      <c r="D1604" s="232"/>
      <c r="E1604" s="232"/>
      <c r="F1604" s="232"/>
      <c r="G1604" s="228"/>
    </row>
    <row r="1605" spans="2:7">
      <c r="B1605" s="351"/>
      <c r="C1605" s="232"/>
      <c r="D1605" s="232"/>
      <c r="E1605" s="232"/>
      <c r="F1605" s="232"/>
      <c r="G1605" s="228"/>
    </row>
    <row r="1606" spans="2:7">
      <c r="B1606" s="351"/>
      <c r="C1606" s="232"/>
      <c r="D1606" s="232"/>
      <c r="E1606" s="232"/>
      <c r="F1606" s="232"/>
      <c r="G1606" s="228"/>
    </row>
    <row r="1607" spans="2:7">
      <c r="B1607" s="351"/>
      <c r="C1607" s="232"/>
      <c r="D1607" s="232"/>
      <c r="E1607" s="232"/>
      <c r="F1607" s="232"/>
      <c r="G1607" s="228"/>
    </row>
    <row r="1608" spans="2:7">
      <c r="B1608" s="351"/>
      <c r="C1608" s="232"/>
      <c r="D1608" s="232"/>
      <c r="E1608" s="232"/>
      <c r="F1608" s="232"/>
      <c r="G1608" s="228"/>
    </row>
    <row r="1609" spans="2:7">
      <c r="B1609" s="351"/>
      <c r="C1609" s="232"/>
      <c r="D1609" s="232"/>
      <c r="E1609" s="232"/>
      <c r="F1609" s="232"/>
      <c r="G1609" s="228"/>
    </row>
    <row r="1610" spans="2:7">
      <c r="B1610" s="351"/>
      <c r="C1610" s="232"/>
      <c r="D1610" s="232"/>
      <c r="E1610" s="232"/>
      <c r="F1610" s="232"/>
      <c r="G1610" s="228"/>
    </row>
    <row r="1611" spans="2:7">
      <c r="B1611" s="351"/>
      <c r="C1611" s="232"/>
      <c r="D1611" s="232"/>
      <c r="E1611" s="232"/>
      <c r="F1611" s="232"/>
      <c r="G1611" s="228"/>
    </row>
    <row r="1612" spans="2:7">
      <c r="B1612" s="351"/>
      <c r="C1612" s="232"/>
      <c r="D1612" s="232"/>
      <c r="E1612" s="232"/>
      <c r="F1612" s="232"/>
      <c r="G1612" s="228"/>
    </row>
    <row r="1613" spans="2:7">
      <c r="B1613" s="351"/>
      <c r="C1613" s="232"/>
      <c r="D1613" s="232"/>
      <c r="E1613" s="232"/>
      <c r="F1613" s="232"/>
      <c r="G1613" s="228"/>
    </row>
    <row r="1614" spans="2:7">
      <c r="B1614" s="351"/>
      <c r="C1614" s="232"/>
      <c r="D1614" s="232"/>
      <c r="E1614" s="232"/>
      <c r="F1614" s="232"/>
      <c r="G1614" s="228"/>
    </row>
    <row r="1615" spans="2:7">
      <c r="B1615" s="351"/>
      <c r="C1615" s="232"/>
      <c r="D1615" s="232"/>
      <c r="E1615" s="232"/>
      <c r="F1615" s="232"/>
      <c r="G1615" s="228"/>
    </row>
    <row r="1616" spans="2:7">
      <c r="B1616" s="351"/>
      <c r="C1616" s="232"/>
      <c r="D1616" s="232"/>
      <c r="E1616" s="232"/>
      <c r="F1616" s="232"/>
      <c r="G1616" s="228"/>
    </row>
    <row r="1617" spans="2:7">
      <c r="B1617" s="351"/>
      <c r="C1617" s="232"/>
      <c r="D1617" s="232"/>
      <c r="E1617" s="232"/>
      <c r="F1617" s="232"/>
      <c r="G1617" s="228"/>
    </row>
    <row r="1618" spans="2:7">
      <c r="B1618" s="351"/>
      <c r="C1618" s="232"/>
      <c r="D1618" s="232"/>
      <c r="E1618" s="232"/>
      <c r="F1618" s="232"/>
      <c r="G1618" s="228"/>
    </row>
    <row r="1619" spans="2:7">
      <c r="B1619" s="351"/>
      <c r="C1619" s="232"/>
      <c r="D1619" s="232"/>
      <c r="E1619" s="232"/>
      <c r="F1619" s="232"/>
      <c r="G1619" s="228"/>
    </row>
    <row r="1620" spans="2:7">
      <c r="B1620" s="351"/>
      <c r="C1620" s="232"/>
      <c r="D1620" s="232"/>
      <c r="E1620" s="232"/>
      <c r="F1620" s="232"/>
      <c r="G1620" s="228"/>
    </row>
    <row r="1621" spans="2:7">
      <c r="B1621" s="351"/>
      <c r="C1621" s="232"/>
      <c r="D1621" s="232"/>
      <c r="E1621" s="232"/>
      <c r="F1621" s="232"/>
      <c r="G1621" s="228"/>
    </row>
    <row r="1622" spans="2:7">
      <c r="B1622" s="351"/>
      <c r="C1622" s="232"/>
      <c r="D1622" s="232"/>
      <c r="E1622" s="232"/>
      <c r="F1622" s="232"/>
      <c r="G1622" s="228"/>
    </row>
    <row r="1623" spans="2:7">
      <c r="B1623" s="351"/>
      <c r="C1623" s="232"/>
      <c r="D1623" s="232"/>
      <c r="E1623" s="232"/>
      <c r="F1623" s="232"/>
      <c r="G1623" s="228"/>
    </row>
    <row r="1624" spans="2:7">
      <c r="B1624" s="351"/>
      <c r="C1624" s="232"/>
      <c r="D1624" s="232"/>
      <c r="E1624" s="232"/>
      <c r="F1624" s="232"/>
      <c r="G1624" s="228"/>
    </row>
    <row r="1625" spans="2:7">
      <c r="B1625" s="351"/>
      <c r="C1625" s="232"/>
      <c r="D1625" s="232"/>
      <c r="E1625" s="232"/>
      <c r="F1625" s="232"/>
      <c r="G1625" s="228"/>
    </row>
    <row r="1626" spans="2:7">
      <c r="B1626" s="351"/>
      <c r="C1626" s="232"/>
      <c r="D1626" s="232"/>
      <c r="E1626" s="232"/>
      <c r="F1626" s="232"/>
      <c r="G1626" s="228"/>
    </row>
    <row r="1627" spans="2:7">
      <c r="B1627" s="351"/>
      <c r="C1627" s="232"/>
      <c r="D1627" s="232"/>
      <c r="E1627" s="232"/>
      <c r="F1627" s="232"/>
      <c r="G1627" s="228"/>
    </row>
    <row r="1628" spans="2:7">
      <c r="B1628" s="351"/>
      <c r="C1628" s="232"/>
      <c r="D1628" s="232"/>
      <c r="E1628" s="232"/>
      <c r="F1628" s="232"/>
      <c r="G1628" s="228"/>
    </row>
    <row r="1629" spans="2:7">
      <c r="B1629" s="351"/>
      <c r="C1629" s="232"/>
      <c r="D1629" s="232"/>
      <c r="E1629" s="232"/>
      <c r="F1629" s="232"/>
      <c r="G1629" s="228"/>
    </row>
    <row r="1630" spans="2:7">
      <c r="B1630" s="351"/>
      <c r="C1630" s="232"/>
      <c r="D1630" s="232"/>
      <c r="E1630" s="232"/>
      <c r="F1630" s="232"/>
      <c r="G1630" s="228"/>
    </row>
    <row r="1631" spans="2:7">
      <c r="B1631" s="351"/>
      <c r="C1631" s="232"/>
      <c r="D1631" s="232"/>
      <c r="E1631" s="232"/>
      <c r="F1631" s="232"/>
      <c r="G1631" s="228"/>
    </row>
    <row r="1632" spans="2:7">
      <c r="B1632" s="351"/>
      <c r="C1632" s="232"/>
      <c r="D1632" s="232"/>
      <c r="E1632" s="232"/>
      <c r="F1632" s="232"/>
      <c r="G1632" s="228"/>
    </row>
    <row r="1633" spans="2:7">
      <c r="B1633" s="351"/>
      <c r="C1633" s="232"/>
      <c r="D1633" s="232"/>
      <c r="E1633" s="232"/>
      <c r="F1633" s="232"/>
      <c r="G1633" s="228"/>
    </row>
    <row r="1634" spans="2:7">
      <c r="B1634" s="351"/>
      <c r="C1634" s="232"/>
      <c r="D1634" s="232"/>
      <c r="E1634" s="232"/>
      <c r="F1634" s="232"/>
      <c r="G1634" s="228"/>
    </row>
    <row r="1635" spans="2:7">
      <c r="B1635" s="351"/>
      <c r="C1635" s="232"/>
      <c r="D1635" s="232"/>
      <c r="E1635" s="232"/>
      <c r="F1635" s="232"/>
      <c r="G1635" s="228"/>
    </row>
    <row r="1636" spans="2:7">
      <c r="B1636" s="351"/>
      <c r="C1636" s="232"/>
      <c r="D1636" s="232"/>
      <c r="E1636" s="232"/>
      <c r="F1636" s="232"/>
      <c r="G1636" s="228"/>
    </row>
    <row r="1637" spans="2:7">
      <c r="B1637" s="351"/>
      <c r="C1637" s="232"/>
      <c r="D1637" s="232"/>
      <c r="E1637" s="232"/>
      <c r="F1637" s="232"/>
      <c r="G1637" s="228"/>
    </row>
    <row r="1638" spans="2:7">
      <c r="B1638" s="351"/>
      <c r="C1638" s="232"/>
      <c r="D1638" s="232"/>
      <c r="E1638" s="232"/>
      <c r="F1638" s="232"/>
      <c r="G1638" s="228"/>
    </row>
    <row r="1639" spans="2:7">
      <c r="B1639" s="351"/>
      <c r="C1639" s="232"/>
      <c r="D1639" s="232"/>
      <c r="E1639" s="232"/>
      <c r="F1639" s="232"/>
      <c r="G1639" s="228"/>
    </row>
    <row r="1640" spans="2:7">
      <c r="B1640" s="351"/>
      <c r="C1640" s="232"/>
      <c r="D1640" s="232"/>
      <c r="E1640" s="232"/>
      <c r="F1640" s="232"/>
      <c r="G1640" s="228"/>
    </row>
    <row r="1641" spans="2:7">
      <c r="B1641" s="351"/>
      <c r="C1641" s="232"/>
      <c r="D1641" s="232"/>
      <c r="E1641" s="232"/>
      <c r="F1641" s="232"/>
      <c r="G1641" s="228"/>
    </row>
    <row r="1642" spans="2:7">
      <c r="B1642" s="351"/>
      <c r="C1642" s="232"/>
      <c r="D1642" s="232"/>
      <c r="E1642" s="232"/>
      <c r="F1642" s="232"/>
      <c r="G1642" s="228"/>
    </row>
    <row r="1643" spans="2:7">
      <c r="B1643" s="351"/>
      <c r="C1643" s="232"/>
      <c r="D1643" s="232"/>
      <c r="E1643" s="232"/>
      <c r="F1643" s="232"/>
      <c r="G1643" s="228"/>
    </row>
    <row r="1644" spans="2:7">
      <c r="B1644" s="351"/>
      <c r="C1644" s="232"/>
      <c r="D1644" s="232"/>
      <c r="E1644" s="232"/>
      <c r="F1644" s="232"/>
      <c r="G1644" s="228"/>
    </row>
    <row r="1645" spans="2:7">
      <c r="B1645" s="351"/>
      <c r="C1645" s="232"/>
      <c r="D1645" s="232"/>
      <c r="E1645" s="232"/>
      <c r="F1645" s="232"/>
      <c r="G1645" s="228"/>
    </row>
    <row r="1646" spans="2:7">
      <c r="C1646" s="232"/>
      <c r="D1646" s="232"/>
      <c r="E1646" s="232"/>
      <c r="F1646" s="232"/>
      <c r="G1646" s="228"/>
    </row>
    <row r="1647" spans="2:7">
      <c r="C1647" s="232"/>
      <c r="D1647" s="232"/>
      <c r="E1647" s="232"/>
      <c r="F1647" s="232"/>
      <c r="G1647" s="228"/>
    </row>
    <row r="1648" spans="2:7">
      <c r="C1648" s="232"/>
      <c r="D1648" s="232"/>
      <c r="E1648" s="232"/>
      <c r="F1648" s="232"/>
      <c r="G1648" s="228"/>
    </row>
    <row r="1649" spans="3:7">
      <c r="C1649" s="232"/>
      <c r="D1649" s="232"/>
      <c r="E1649" s="232"/>
      <c r="F1649" s="232"/>
      <c r="G1649" s="228"/>
    </row>
    <row r="1650" spans="3:7">
      <c r="C1650" s="232"/>
      <c r="D1650" s="232"/>
      <c r="E1650" s="232"/>
      <c r="F1650" s="232"/>
      <c r="G1650" s="228"/>
    </row>
    <row r="1651" spans="3:7">
      <c r="C1651" s="232"/>
      <c r="D1651" s="232"/>
      <c r="E1651" s="232"/>
      <c r="F1651" s="232"/>
      <c r="G1651" s="228"/>
    </row>
    <row r="1652" spans="3:7">
      <c r="C1652" s="232"/>
      <c r="D1652" s="232"/>
      <c r="E1652" s="232"/>
      <c r="F1652" s="232"/>
      <c r="G1652" s="228"/>
    </row>
    <row r="1653" spans="3:7">
      <c r="C1653" s="232"/>
      <c r="D1653" s="232"/>
      <c r="E1653" s="232"/>
      <c r="F1653" s="232"/>
      <c r="G1653" s="228"/>
    </row>
  </sheetData>
  <sheetProtection algorithmName="SHA-512" hashValue="+x7o+6SM4aPkvDKhsJI6OdtgNlkMLgX51qgvppvLOt3TABoz9eKULrV0KdkKp2W5XoMpIRagEkx3sqA15KMm2A==" saltValue="Ztdn5Rm5544MwI2X0TxvLA==" spinCount="100000" sheet="1" selectLockedCells="1"/>
  <mergeCells count="203">
    <mergeCell ref="C208:D208"/>
    <mergeCell ref="C202:D202"/>
    <mergeCell ref="C203:D203"/>
    <mergeCell ref="C204:D204"/>
    <mergeCell ref="C205:D205"/>
    <mergeCell ref="C206:D206"/>
    <mergeCell ref="C207:D207"/>
    <mergeCell ref="C196:D196"/>
    <mergeCell ref="C197:D197"/>
    <mergeCell ref="C198:D198"/>
    <mergeCell ref="C199:D199"/>
    <mergeCell ref="C200:D200"/>
    <mergeCell ref="C201:D201"/>
    <mergeCell ref="C190:D190"/>
    <mergeCell ref="C191:D191"/>
    <mergeCell ref="C192:D192"/>
    <mergeCell ref="C193:D193"/>
    <mergeCell ref="C194:D194"/>
    <mergeCell ref="C195:D195"/>
    <mergeCell ref="C184:D184"/>
    <mergeCell ref="C185:D185"/>
    <mergeCell ref="C186:D186"/>
    <mergeCell ref="C187:D187"/>
    <mergeCell ref="C188:D188"/>
    <mergeCell ref="C189:D189"/>
    <mergeCell ref="C178:D178"/>
    <mergeCell ref="C179:D179"/>
    <mergeCell ref="C180:D180"/>
    <mergeCell ref="C181:D181"/>
    <mergeCell ref="C182:D182"/>
    <mergeCell ref="C183:D183"/>
    <mergeCell ref="C172:D172"/>
    <mergeCell ref="C173:D173"/>
    <mergeCell ref="C174:D174"/>
    <mergeCell ref="C175:D175"/>
    <mergeCell ref="C176:D176"/>
    <mergeCell ref="C177:D177"/>
    <mergeCell ref="C166:D166"/>
    <mergeCell ref="C167:D167"/>
    <mergeCell ref="C168:D168"/>
    <mergeCell ref="C169:D169"/>
    <mergeCell ref="C170:D170"/>
    <mergeCell ref="C171:D171"/>
    <mergeCell ref="C160:D160"/>
    <mergeCell ref="C161:D161"/>
    <mergeCell ref="C162:D162"/>
    <mergeCell ref="C163:D163"/>
    <mergeCell ref="C164:D164"/>
    <mergeCell ref="C165:D165"/>
    <mergeCell ref="C154:D154"/>
    <mergeCell ref="C155:D155"/>
    <mergeCell ref="C156:D156"/>
    <mergeCell ref="C157:D157"/>
    <mergeCell ref="C158:D158"/>
    <mergeCell ref="C159:D159"/>
    <mergeCell ref="C148:D148"/>
    <mergeCell ref="C149:D149"/>
    <mergeCell ref="C150:D150"/>
    <mergeCell ref="C151:D151"/>
    <mergeCell ref="C152:D152"/>
    <mergeCell ref="C153:D153"/>
    <mergeCell ref="C142:D142"/>
    <mergeCell ref="C143:D143"/>
    <mergeCell ref="C144:D144"/>
    <mergeCell ref="C145:D145"/>
    <mergeCell ref="C146:D146"/>
    <mergeCell ref="C147:D147"/>
    <mergeCell ref="C136:D136"/>
    <mergeCell ref="C137:D137"/>
    <mergeCell ref="C138:D138"/>
    <mergeCell ref="C139:D139"/>
    <mergeCell ref="C140:D140"/>
    <mergeCell ref="C141:D141"/>
    <mergeCell ref="C130:D130"/>
    <mergeCell ref="C131:D131"/>
    <mergeCell ref="C132:D132"/>
    <mergeCell ref="C133:D133"/>
    <mergeCell ref="C134:D134"/>
    <mergeCell ref="C135:D135"/>
    <mergeCell ref="C124:D124"/>
    <mergeCell ref="C125:D125"/>
    <mergeCell ref="C126:D126"/>
    <mergeCell ref="C127:D127"/>
    <mergeCell ref="C128:D128"/>
    <mergeCell ref="C129:D129"/>
    <mergeCell ref="C118:D118"/>
    <mergeCell ref="C119:D119"/>
    <mergeCell ref="C120:D120"/>
    <mergeCell ref="C121:D121"/>
    <mergeCell ref="C122:D122"/>
    <mergeCell ref="C123:D123"/>
    <mergeCell ref="C112:D112"/>
    <mergeCell ref="C113:D113"/>
    <mergeCell ref="C114:D114"/>
    <mergeCell ref="C115:D115"/>
    <mergeCell ref="C116:D116"/>
    <mergeCell ref="C117:D117"/>
    <mergeCell ref="C106:D106"/>
    <mergeCell ref="C107:D107"/>
    <mergeCell ref="C108:D108"/>
    <mergeCell ref="C109:D109"/>
    <mergeCell ref="C110:D110"/>
    <mergeCell ref="C111:D111"/>
    <mergeCell ref="C100:D100"/>
    <mergeCell ref="C101:D101"/>
    <mergeCell ref="C102:D102"/>
    <mergeCell ref="C103:D103"/>
    <mergeCell ref="C104:D104"/>
    <mergeCell ref="C105:D105"/>
    <mergeCell ref="C94:D94"/>
    <mergeCell ref="C95:D95"/>
    <mergeCell ref="C96:D96"/>
    <mergeCell ref="C97:D97"/>
    <mergeCell ref="C98:D98"/>
    <mergeCell ref="C99:D99"/>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9:D49"/>
    <mergeCell ref="C50:D50"/>
    <mergeCell ref="C51:D51"/>
    <mergeCell ref="C46:D46"/>
    <mergeCell ref="C19:G19"/>
    <mergeCell ref="C20:G20"/>
    <mergeCell ref="C21:E21"/>
    <mergeCell ref="C22:E22"/>
    <mergeCell ref="C40:D40"/>
    <mergeCell ref="C41:D41"/>
    <mergeCell ref="C42:D42"/>
    <mergeCell ref="C43:D43"/>
    <mergeCell ref="C44:D44"/>
    <mergeCell ref="C45:D45"/>
    <mergeCell ref="C36:D36"/>
    <mergeCell ref="C37:D37"/>
    <mergeCell ref="C38:D38"/>
    <mergeCell ref="C39:D39"/>
    <mergeCell ref="C26:E26"/>
    <mergeCell ref="C23:G23"/>
    <mergeCell ref="C25:E25"/>
    <mergeCell ref="C24:E24"/>
    <mergeCell ref="B1:C1"/>
    <mergeCell ref="B2:G2"/>
    <mergeCell ref="B3:G3"/>
    <mergeCell ref="B4:G4"/>
    <mergeCell ref="B6:B7"/>
    <mergeCell ref="C6:E7"/>
    <mergeCell ref="F6:G6"/>
    <mergeCell ref="C47:D47"/>
    <mergeCell ref="C48:D48"/>
    <mergeCell ref="C18:E18"/>
    <mergeCell ref="C17:E17"/>
    <mergeCell ref="C16:E16"/>
    <mergeCell ref="B23:B26"/>
    <mergeCell ref="B19:B22"/>
    <mergeCell ref="B10:B18"/>
    <mergeCell ref="B8:B9"/>
    <mergeCell ref="C15:G15"/>
    <mergeCell ref="C8:G8"/>
    <mergeCell ref="C9:E9"/>
    <mergeCell ref="C10:G10"/>
    <mergeCell ref="C11:G11"/>
    <mergeCell ref="C14:E14"/>
    <mergeCell ref="C13:E13"/>
    <mergeCell ref="C12:E12"/>
  </mergeCells>
  <printOptions horizontalCentered="1"/>
  <pageMargins left="0.75" right="0.75" top="0.75" bottom="0.75" header="0" footer="0.5"/>
  <pageSetup scale="89" orientation="portrait" r:id="rId1"/>
  <headerFooter>
    <oddHeader xml:space="preserve">&amp;R
</oddHeader>
    <oddFooter>&amp;L&amp;"Arial Narrow,Bold"HOME - HTF&amp;C&amp;"Arial Narrow,Bold"Page 29 of 30&amp;R&amp;"Arial Narrow,Bold" Updated 2020</oddFooter>
  </headerFooter>
  <rowBreaks count="1" manualBreakCount="1">
    <brk id="406" max="6" man="1"/>
  </rowBreaks>
  <ignoredErrors>
    <ignoredError sqref="A1"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pageSetUpPr fitToPage="1"/>
  </sheetPr>
  <dimension ref="A1:R56"/>
  <sheetViews>
    <sheetView showGridLines="0" showRowColHeaders="0" topLeftCell="A5" zoomScaleNormal="100" workbookViewId="0">
      <selection activeCell="J11" sqref="J11"/>
    </sheetView>
  </sheetViews>
  <sheetFormatPr defaultColWidth="9.140625" defaultRowHeight="12.75"/>
  <cols>
    <col min="1" max="2" width="3.85546875" style="56" customWidth="1"/>
    <col min="3" max="5" width="9.140625" style="56"/>
    <col min="6" max="6" width="7.42578125" style="56" customWidth="1"/>
    <col min="7" max="7" width="10" style="56" customWidth="1"/>
    <col min="8" max="8" width="8.85546875" style="56" customWidth="1"/>
    <col min="9" max="10" width="9.140625" style="56"/>
    <col min="11" max="12" width="7.5703125" style="56" customWidth="1"/>
    <col min="13" max="15" width="9.42578125" style="56" customWidth="1"/>
    <col min="16" max="16" width="7.5703125" style="56" customWidth="1"/>
    <col min="17" max="17" width="4.42578125" style="56" customWidth="1"/>
    <col min="18" max="18" width="2.7109375" style="56" customWidth="1"/>
    <col min="19" max="16384" width="9.140625" style="56"/>
  </cols>
  <sheetData>
    <row r="1" spans="1:18" ht="18.95" customHeight="1">
      <c r="A1" s="684" t="s">
        <v>83</v>
      </c>
      <c r="B1" s="128" t="s">
        <v>560</v>
      </c>
      <c r="C1" s="128"/>
      <c r="D1" s="128"/>
      <c r="E1" s="128"/>
      <c r="F1" s="128"/>
      <c r="G1" s="128"/>
      <c r="H1" s="128"/>
      <c r="I1" s="128"/>
      <c r="J1" s="128"/>
      <c r="K1" s="128"/>
      <c r="L1" s="128"/>
      <c r="M1" s="128"/>
      <c r="N1" s="128"/>
      <c r="O1" s="128"/>
      <c r="P1" s="128"/>
      <c r="Q1" s="128"/>
      <c r="R1" s="133"/>
    </row>
    <row r="2" spans="1:18" ht="27" customHeight="1">
      <c r="A2" s="130"/>
      <c r="B2" s="882" t="s">
        <v>647</v>
      </c>
      <c r="C2" s="882"/>
      <c r="D2" s="882"/>
      <c r="E2" s="882"/>
      <c r="F2" s="882"/>
      <c r="G2" s="882"/>
      <c r="H2" s="882"/>
      <c r="I2" s="882"/>
      <c r="J2" s="882"/>
      <c r="K2" s="882"/>
      <c r="L2" s="882"/>
      <c r="M2" s="882"/>
      <c r="N2" s="882"/>
      <c r="O2" s="882"/>
      <c r="P2" s="882"/>
      <c r="Q2" s="882"/>
      <c r="R2" s="60"/>
    </row>
    <row r="3" spans="1:18" ht="10.5" customHeight="1">
      <c r="A3" s="130"/>
      <c r="B3" s="60"/>
      <c r="C3" s="482"/>
      <c r="D3" s="482"/>
      <c r="E3" s="482"/>
      <c r="F3" s="482"/>
      <c r="G3" s="482"/>
      <c r="H3" s="482"/>
      <c r="I3" s="482"/>
      <c r="J3" s="482"/>
      <c r="K3" s="482"/>
      <c r="L3" s="482"/>
      <c r="M3" s="482"/>
      <c r="N3" s="482"/>
      <c r="O3" s="482"/>
      <c r="P3" s="482"/>
      <c r="Q3" s="482"/>
      <c r="R3" s="60"/>
    </row>
    <row r="4" spans="1:18" ht="25.5" customHeight="1">
      <c r="A4" s="130"/>
      <c r="B4" s="882" t="s">
        <v>648</v>
      </c>
      <c r="C4" s="882"/>
      <c r="D4" s="882"/>
      <c r="E4" s="882"/>
      <c r="F4" s="882"/>
      <c r="G4" s="882"/>
      <c r="H4" s="882"/>
      <c r="I4" s="882"/>
      <c r="J4" s="882"/>
      <c r="K4" s="882"/>
      <c r="L4" s="882"/>
      <c r="M4" s="882"/>
      <c r="N4" s="882"/>
      <c r="O4" s="882"/>
      <c r="P4" s="882"/>
      <c r="Q4" s="882"/>
      <c r="R4" s="60"/>
    </row>
    <row r="5" spans="1:18" ht="10.5" customHeight="1">
      <c r="A5" s="130"/>
      <c r="B5" s="60"/>
      <c r="C5" s="482"/>
      <c r="D5" s="482"/>
      <c r="E5" s="482"/>
      <c r="F5" s="482"/>
      <c r="G5" s="482"/>
      <c r="H5" s="482"/>
      <c r="I5" s="482"/>
      <c r="J5" s="482"/>
      <c r="K5" s="482"/>
      <c r="L5" s="482"/>
      <c r="M5" s="482"/>
      <c r="N5" s="482"/>
      <c r="O5" s="482"/>
      <c r="P5" s="482"/>
      <c r="Q5" s="482"/>
      <c r="R5" s="60"/>
    </row>
    <row r="6" spans="1:18" ht="27.75" customHeight="1">
      <c r="A6" s="138"/>
      <c r="B6" s="882" t="s">
        <v>686</v>
      </c>
      <c r="C6" s="882"/>
      <c r="D6" s="882"/>
      <c r="E6" s="882"/>
      <c r="F6" s="882"/>
      <c r="G6" s="882"/>
      <c r="H6" s="882"/>
      <c r="I6" s="882"/>
      <c r="J6" s="882"/>
      <c r="K6" s="882"/>
      <c r="L6" s="882"/>
      <c r="M6" s="882"/>
      <c r="N6" s="882"/>
      <c r="O6" s="882"/>
      <c r="P6" s="882"/>
      <c r="Q6" s="882"/>
      <c r="R6" s="60"/>
    </row>
    <row r="7" spans="1:18" ht="10.5" customHeight="1">
      <c r="A7" s="130"/>
      <c r="B7" s="60"/>
      <c r="C7" s="124"/>
      <c r="D7" s="124"/>
      <c r="E7" s="124"/>
      <c r="F7" s="124"/>
      <c r="G7" s="124"/>
      <c r="H7" s="124"/>
      <c r="I7" s="124"/>
      <c r="J7" s="124"/>
      <c r="K7" s="124"/>
      <c r="L7" s="124"/>
      <c r="M7" s="124"/>
      <c r="N7" s="124"/>
      <c r="O7" s="124"/>
      <c r="P7" s="124"/>
      <c r="Q7" s="124"/>
      <c r="R7" s="60"/>
    </row>
    <row r="8" spans="1:18" ht="18.95" customHeight="1">
      <c r="A8" s="685" t="s">
        <v>84</v>
      </c>
      <c r="B8" s="883" t="s">
        <v>273</v>
      </c>
      <c r="C8" s="883"/>
      <c r="D8" s="883"/>
      <c r="E8" s="883"/>
      <c r="F8" s="883"/>
      <c r="G8" s="883"/>
      <c r="H8" s="883"/>
      <c r="I8" s="883"/>
      <c r="J8" s="883"/>
      <c r="K8" s="883"/>
      <c r="L8" s="883"/>
      <c r="M8" s="883"/>
      <c r="N8" s="883"/>
      <c r="O8" s="883"/>
      <c r="P8" s="883"/>
      <c r="Q8" s="883"/>
      <c r="R8" s="133"/>
    </row>
    <row r="9" spans="1:18" ht="18.95" customHeight="1">
      <c r="A9" s="130"/>
      <c r="B9" s="139" t="s">
        <v>1</v>
      </c>
      <c r="C9" s="880" t="s">
        <v>140</v>
      </c>
      <c r="D9" s="880"/>
      <c r="E9" s="880"/>
      <c r="F9" s="880"/>
      <c r="G9" s="880"/>
      <c r="H9" s="880"/>
      <c r="I9" s="880"/>
      <c r="J9" s="880"/>
      <c r="K9" s="880"/>
      <c r="L9" s="880"/>
      <c r="M9" s="880"/>
      <c r="N9" s="880"/>
      <c r="O9" s="880"/>
      <c r="P9" s="880"/>
      <c r="Q9" s="880"/>
      <c r="R9" s="60"/>
    </row>
    <row r="10" spans="1:18" ht="18.95" customHeight="1">
      <c r="A10" s="130"/>
      <c r="B10" s="139" t="s">
        <v>2</v>
      </c>
      <c r="C10" s="880" t="s">
        <v>459</v>
      </c>
      <c r="D10" s="880"/>
      <c r="E10" s="880"/>
      <c r="F10" s="880"/>
      <c r="G10" s="880"/>
      <c r="H10" s="880"/>
      <c r="I10" s="880"/>
      <c r="J10" s="880"/>
      <c r="K10" s="880"/>
      <c r="L10" s="880"/>
      <c r="M10" s="880"/>
      <c r="N10" s="880"/>
      <c r="O10" s="880"/>
      <c r="P10" s="880"/>
      <c r="Q10" s="880"/>
      <c r="R10" s="60"/>
    </row>
    <row r="11" spans="1:18" ht="18.95" customHeight="1">
      <c r="A11" s="130"/>
      <c r="B11" s="139" t="s">
        <v>3</v>
      </c>
      <c r="C11" s="880" t="s">
        <v>465</v>
      </c>
      <c r="D11" s="880"/>
      <c r="E11" s="880"/>
      <c r="F11" s="880"/>
      <c r="G11" s="880"/>
      <c r="H11" s="880"/>
      <c r="I11" s="880"/>
      <c r="J11" s="116" t="s">
        <v>461</v>
      </c>
      <c r="K11" s="127"/>
      <c r="L11" s="127"/>
      <c r="M11" s="127"/>
      <c r="N11" s="127"/>
      <c r="O11" s="127"/>
      <c r="P11" s="127"/>
      <c r="Q11" s="133"/>
      <c r="R11" s="128"/>
    </row>
    <row r="12" spans="1:18" ht="10.5" customHeight="1">
      <c r="A12" s="130"/>
      <c r="B12" s="60"/>
      <c r="C12" s="124"/>
      <c r="D12" s="124"/>
      <c r="E12" s="124"/>
      <c r="F12" s="124"/>
      <c r="G12" s="124"/>
      <c r="H12" s="124"/>
      <c r="I12" s="124"/>
      <c r="J12" s="124"/>
      <c r="K12" s="124"/>
      <c r="L12" s="124"/>
      <c r="M12" s="124"/>
      <c r="N12" s="124"/>
      <c r="O12" s="124"/>
      <c r="P12" s="124"/>
      <c r="Q12" s="124"/>
      <c r="R12" s="60"/>
    </row>
    <row r="13" spans="1:18" ht="18.95" customHeight="1">
      <c r="A13" s="685" t="s">
        <v>85</v>
      </c>
      <c r="B13" s="883" t="s">
        <v>754</v>
      </c>
      <c r="C13" s="883"/>
      <c r="D13" s="883"/>
      <c r="E13" s="883"/>
      <c r="F13" s="883"/>
      <c r="G13" s="883"/>
      <c r="H13" s="883"/>
      <c r="I13" s="883"/>
      <c r="J13" s="883"/>
      <c r="K13" s="883"/>
      <c r="L13" s="883"/>
      <c r="M13" s="883"/>
      <c r="N13" s="883"/>
      <c r="O13" s="883"/>
      <c r="P13" s="883"/>
      <c r="Q13" s="883"/>
      <c r="R13" s="132"/>
    </row>
    <row r="14" spans="1:18" ht="18.95" customHeight="1">
      <c r="A14" s="155"/>
      <c r="B14" s="156" t="s">
        <v>1</v>
      </c>
      <c r="C14" s="884" t="s">
        <v>463</v>
      </c>
      <c r="D14" s="884"/>
      <c r="E14" s="884"/>
      <c r="F14" s="884"/>
      <c r="G14" s="884"/>
      <c r="H14" s="884"/>
      <c r="I14" s="157"/>
      <c r="J14" s="131" t="s">
        <v>461</v>
      </c>
      <c r="K14" s="132"/>
      <c r="L14" s="132"/>
      <c r="M14" s="132"/>
      <c r="N14" s="132"/>
      <c r="O14" s="132"/>
      <c r="P14" s="132"/>
      <c r="Q14" s="133"/>
      <c r="R14" s="133"/>
    </row>
    <row r="15" spans="1:18" ht="18.95" customHeight="1">
      <c r="A15" s="155"/>
      <c r="B15" s="156" t="s">
        <v>2</v>
      </c>
      <c r="C15" s="157" t="s">
        <v>464</v>
      </c>
      <c r="D15" s="157"/>
      <c r="E15" s="157"/>
      <c r="F15" s="157"/>
      <c r="G15" s="157"/>
      <c r="H15" s="157"/>
      <c r="I15" s="157"/>
      <c r="J15" s="698"/>
      <c r="K15" s="60"/>
      <c r="L15" s="60"/>
      <c r="M15" s="60"/>
      <c r="N15" s="60"/>
      <c r="O15" s="60"/>
      <c r="P15" s="60"/>
      <c r="Q15" s="133"/>
      <c r="R15" s="133"/>
    </row>
    <row r="16" spans="1:18" ht="18.95" customHeight="1">
      <c r="A16" s="155"/>
      <c r="B16" s="156" t="s">
        <v>3</v>
      </c>
      <c r="C16" s="157" t="s">
        <v>462</v>
      </c>
      <c r="D16" s="157"/>
      <c r="E16" s="157"/>
      <c r="F16" s="157"/>
      <c r="G16" s="157"/>
      <c r="H16" s="157"/>
      <c r="I16" s="157"/>
      <c r="J16" s="116" t="s">
        <v>461</v>
      </c>
      <c r="K16" s="128"/>
      <c r="L16" s="128"/>
      <c r="M16" s="128"/>
      <c r="N16" s="128"/>
      <c r="O16" s="128"/>
      <c r="P16" s="128"/>
      <c r="Q16" s="133"/>
      <c r="R16" s="133"/>
    </row>
    <row r="17" spans="1:18" ht="18.95" customHeight="1">
      <c r="A17" s="155"/>
      <c r="B17" s="156" t="s">
        <v>22</v>
      </c>
      <c r="C17" s="157" t="s">
        <v>460</v>
      </c>
      <c r="D17" s="157"/>
      <c r="E17" s="157"/>
      <c r="F17" s="157"/>
      <c r="G17" s="157"/>
      <c r="H17" s="157"/>
      <c r="I17" s="158"/>
      <c r="J17" s="116" t="s">
        <v>461</v>
      </c>
      <c r="K17" s="140" t="s">
        <v>507</v>
      </c>
      <c r="L17" s="140"/>
      <c r="M17" s="116" t="s">
        <v>461</v>
      </c>
      <c r="N17" s="140" t="s">
        <v>508</v>
      </c>
      <c r="O17" s="133"/>
      <c r="P17" s="133"/>
    </row>
    <row r="18" spans="1:18" ht="10.5" customHeight="1">
      <c r="A18" s="155"/>
      <c r="B18" s="156"/>
      <c r="C18" s="156"/>
      <c r="D18" s="156"/>
      <c r="E18" s="159"/>
      <c r="F18" s="159"/>
      <c r="G18" s="158"/>
      <c r="H18" s="158"/>
      <c r="I18" s="158"/>
      <c r="J18" s="144"/>
      <c r="K18" s="144"/>
      <c r="L18" s="140"/>
      <c r="M18" s="140"/>
      <c r="N18" s="140"/>
      <c r="O18" s="140"/>
      <c r="P18" s="128"/>
      <c r="Q18" s="133"/>
      <c r="R18" s="133"/>
    </row>
    <row r="19" spans="1:18">
      <c r="A19" s="155"/>
      <c r="B19" s="156" t="s">
        <v>23</v>
      </c>
      <c r="C19" s="889" t="s">
        <v>916</v>
      </c>
      <c r="D19" s="889"/>
      <c r="E19" s="889"/>
      <c r="F19" s="889"/>
      <c r="G19" s="889"/>
      <c r="H19" s="889"/>
      <c r="I19" s="889"/>
      <c r="J19" s="889"/>
      <c r="K19" s="889"/>
      <c r="L19" s="889"/>
      <c r="M19" s="889"/>
      <c r="N19" s="889"/>
      <c r="O19" s="889"/>
      <c r="P19" s="889"/>
      <c r="Q19" s="889"/>
      <c r="R19" s="133"/>
    </row>
    <row r="20" spans="1:18">
      <c r="A20" s="155"/>
      <c r="B20" s="778"/>
      <c r="C20" s="888" t="s">
        <v>917</v>
      </c>
      <c r="D20" s="888"/>
      <c r="E20" s="888"/>
      <c r="F20" s="888"/>
      <c r="G20" s="888"/>
      <c r="H20" s="888"/>
      <c r="I20" s="888"/>
      <c r="J20" s="888"/>
      <c r="K20" s="888"/>
      <c r="L20" s="888"/>
      <c r="M20" s="888"/>
      <c r="N20" s="888"/>
      <c r="O20" s="795"/>
      <c r="P20" s="795"/>
      <c r="Q20" s="795"/>
      <c r="R20" s="133"/>
    </row>
    <row r="21" spans="1:18" ht="10.5" customHeight="1">
      <c r="A21" s="155"/>
      <c r="B21" s="156"/>
      <c r="C21" s="887"/>
      <c r="D21" s="887"/>
      <c r="E21" s="887"/>
      <c r="F21" s="887"/>
      <c r="G21" s="887"/>
      <c r="H21" s="887"/>
      <c r="I21" s="158"/>
      <c r="J21" s="160"/>
      <c r="K21" s="161"/>
      <c r="L21" s="161"/>
      <c r="M21" s="161"/>
      <c r="N21" s="161"/>
      <c r="O21" s="161"/>
      <c r="P21" s="162"/>
      <c r="Q21" s="158"/>
      <c r="R21" s="133"/>
    </row>
    <row r="22" spans="1:18" ht="18.95" customHeight="1">
      <c r="A22" s="686" t="s">
        <v>728</v>
      </c>
      <c r="B22" s="881" t="s">
        <v>373</v>
      </c>
      <c r="C22" s="881"/>
      <c r="D22" s="881"/>
      <c r="E22" s="881"/>
      <c r="F22" s="881"/>
      <c r="G22" s="881"/>
      <c r="H22" s="159"/>
      <c r="I22" s="159"/>
      <c r="J22" s="163"/>
      <c r="K22" s="158"/>
      <c r="L22" s="158"/>
      <c r="M22" s="158"/>
      <c r="N22" s="158"/>
      <c r="O22" s="158"/>
      <c r="P22" s="158"/>
      <c r="Q22" s="158"/>
      <c r="R22" s="133"/>
    </row>
    <row r="23" spans="1:18" ht="25.5" customHeight="1">
      <c r="A23" s="687"/>
      <c r="B23" s="885" t="s">
        <v>613</v>
      </c>
      <c r="C23" s="885"/>
      <c r="D23" s="885"/>
      <c r="E23" s="885"/>
      <c r="F23" s="885"/>
      <c r="G23" s="885"/>
      <c r="H23" s="885"/>
      <c r="I23" s="885"/>
      <c r="J23" s="885"/>
      <c r="K23" s="885"/>
      <c r="L23" s="885"/>
      <c r="M23" s="885"/>
      <c r="N23" s="885"/>
      <c r="O23" s="885"/>
      <c r="P23" s="885"/>
      <c r="Q23" s="885"/>
      <c r="R23" s="60"/>
    </row>
    <row r="24" spans="1:18" ht="10.5" customHeight="1">
      <c r="A24" s="687"/>
      <c r="B24" s="156"/>
      <c r="C24" s="164"/>
      <c r="D24" s="164"/>
      <c r="E24" s="164"/>
      <c r="F24" s="164"/>
      <c r="G24" s="164"/>
      <c r="H24" s="164"/>
      <c r="I24" s="164"/>
      <c r="J24" s="164"/>
      <c r="K24" s="164"/>
      <c r="L24" s="164"/>
      <c r="M24" s="164"/>
      <c r="N24" s="164"/>
      <c r="O24" s="164"/>
      <c r="P24" s="164"/>
      <c r="Q24" s="164"/>
      <c r="R24" s="60"/>
    </row>
    <row r="25" spans="1:18" ht="18.95" customHeight="1">
      <c r="A25" s="686" t="s">
        <v>97</v>
      </c>
      <c r="B25" s="881" t="s">
        <v>395</v>
      </c>
      <c r="C25" s="881"/>
      <c r="D25" s="881"/>
      <c r="E25" s="881"/>
      <c r="F25" s="881"/>
      <c r="G25" s="881"/>
      <c r="H25" s="881"/>
      <c r="I25" s="881"/>
      <c r="J25" s="881"/>
      <c r="K25" s="881"/>
      <c r="L25" s="881"/>
      <c r="M25" s="881"/>
      <c r="N25" s="881"/>
      <c r="O25" s="881"/>
      <c r="P25" s="881"/>
      <c r="Q25" s="881"/>
      <c r="R25" s="128"/>
    </row>
    <row r="26" spans="1:18" ht="18.95" customHeight="1">
      <c r="A26" s="687"/>
      <c r="B26" s="886" t="s">
        <v>614</v>
      </c>
      <c r="C26" s="886"/>
      <c r="D26" s="886"/>
      <c r="E26" s="886"/>
      <c r="F26" s="886"/>
      <c r="G26" s="886"/>
      <c r="H26" s="886"/>
      <c r="I26" s="886"/>
      <c r="J26" s="886"/>
      <c r="K26" s="886"/>
      <c r="L26" s="886"/>
      <c r="M26" s="886"/>
      <c r="N26" s="886"/>
      <c r="O26" s="886"/>
      <c r="P26" s="886"/>
      <c r="Q26" s="886"/>
      <c r="R26" s="60"/>
    </row>
    <row r="27" spans="1:18" ht="10.5" customHeight="1">
      <c r="A27" s="687"/>
      <c r="B27" s="156"/>
      <c r="C27" s="164"/>
      <c r="D27" s="164"/>
      <c r="E27" s="164"/>
      <c r="F27" s="164"/>
      <c r="G27" s="164"/>
      <c r="H27" s="164"/>
      <c r="I27" s="164"/>
      <c r="J27" s="164"/>
      <c r="K27" s="164"/>
      <c r="L27" s="164"/>
      <c r="M27" s="164"/>
      <c r="N27" s="164"/>
      <c r="O27" s="164"/>
      <c r="P27" s="164"/>
      <c r="Q27" s="164"/>
      <c r="R27" s="60"/>
    </row>
    <row r="28" spans="1:18" ht="18.95" customHeight="1">
      <c r="A28" s="686" t="s">
        <v>99</v>
      </c>
      <c r="B28" s="881" t="s">
        <v>78</v>
      </c>
      <c r="C28" s="881"/>
      <c r="D28" s="881"/>
      <c r="E28" s="881"/>
      <c r="F28" s="881"/>
      <c r="G28" s="881"/>
      <c r="H28" s="881"/>
      <c r="I28" s="881"/>
      <c r="J28" s="881"/>
      <c r="K28" s="881"/>
      <c r="L28" s="881"/>
      <c r="M28" s="881"/>
      <c r="N28" s="881"/>
      <c r="O28" s="881"/>
      <c r="P28" s="881"/>
      <c r="Q28" s="881"/>
      <c r="R28" s="133"/>
    </row>
    <row r="29" spans="1:18" ht="27.75" customHeight="1">
      <c r="A29" s="687"/>
      <c r="B29" s="885" t="s">
        <v>274</v>
      </c>
      <c r="C29" s="885"/>
      <c r="D29" s="885"/>
      <c r="E29" s="885"/>
      <c r="F29" s="885"/>
      <c r="G29" s="885"/>
      <c r="H29" s="885"/>
      <c r="I29" s="885"/>
      <c r="J29" s="885"/>
      <c r="K29" s="885"/>
      <c r="L29" s="885"/>
      <c r="M29" s="885"/>
      <c r="N29" s="885"/>
      <c r="O29" s="885"/>
      <c r="P29" s="885"/>
      <c r="Q29" s="885"/>
      <c r="R29" s="60"/>
    </row>
    <row r="30" spans="1:18" ht="10.5" customHeight="1">
      <c r="A30" s="687"/>
      <c r="B30" s="156"/>
      <c r="C30" s="164"/>
      <c r="D30" s="164"/>
      <c r="E30" s="164"/>
      <c r="F30" s="164"/>
      <c r="G30" s="164"/>
      <c r="H30" s="164"/>
      <c r="I30" s="164"/>
      <c r="J30" s="164"/>
      <c r="K30" s="164"/>
      <c r="L30" s="164"/>
      <c r="M30" s="164"/>
      <c r="N30" s="164"/>
      <c r="O30" s="164"/>
      <c r="P30" s="164"/>
      <c r="Q30" s="164"/>
      <c r="R30" s="60"/>
    </row>
    <row r="31" spans="1:18" s="62" customFormat="1" ht="18.95" customHeight="1">
      <c r="A31" s="687" t="s">
        <v>102</v>
      </c>
      <c r="B31" s="881" t="s">
        <v>762</v>
      </c>
      <c r="C31" s="881"/>
      <c r="D31" s="881"/>
      <c r="E31" s="881"/>
      <c r="F31" s="158"/>
      <c r="G31" s="158"/>
      <c r="H31" s="158"/>
      <c r="I31" s="158"/>
      <c r="J31" s="163"/>
      <c r="K31" s="158"/>
      <c r="L31" s="158"/>
      <c r="M31" s="158"/>
      <c r="N31" s="158"/>
      <c r="O31" s="158"/>
      <c r="P31" s="158"/>
      <c r="Q31" s="158"/>
      <c r="R31" s="133"/>
    </row>
    <row r="32" spans="1:18" s="62" customFormat="1" ht="28.5" customHeight="1">
      <c r="A32" s="138"/>
      <c r="B32" s="880" t="s">
        <v>763</v>
      </c>
      <c r="C32" s="880"/>
      <c r="D32" s="880"/>
      <c r="E32" s="880"/>
      <c r="F32" s="880"/>
      <c r="G32" s="880"/>
      <c r="H32" s="128"/>
      <c r="I32" s="116" t="s">
        <v>461</v>
      </c>
      <c r="J32" s="124"/>
      <c r="K32" s="124"/>
      <c r="L32" s="880" t="s">
        <v>698</v>
      </c>
      <c r="M32" s="880"/>
      <c r="N32" s="880"/>
      <c r="O32" s="880"/>
      <c r="P32" s="880"/>
      <c r="Q32" s="880"/>
      <c r="R32" s="139"/>
    </row>
    <row r="33" spans="1:18" s="62" customFormat="1" ht="46.5" customHeight="1">
      <c r="A33" s="130"/>
      <c r="B33" s="882" t="s">
        <v>767</v>
      </c>
      <c r="C33" s="882"/>
      <c r="D33" s="882"/>
      <c r="E33" s="882"/>
      <c r="F33" s="882"/>
      <c r="G33" s="882"/>
      <c r="H33" s="882"/>
      <c r="I33" s="882"/>
      <c r="J33" s="882"/>
      <c r="K33" s="882"/>
      <c r="L33" s="882"/>
      <c r="M33" s="882"/>
      <c r="N33" s="882"/>
      <c r="O33" s="882"/>
      <c r="P33" s="882"/>
      <c r="Q33" s="882"/>
      <c r="R33" s="60"/>
    </row>
    <row r="34" spans="1:18" s="62" customFormat="1" ht="18.95" customHeight="1">
      <c r="A34" s="130"/>
      <c r="B34" s="139" t="s">
        <v>1</v>
      </c>
      <c r="C34" s="880" t="s">
        <v>789</v>
      </c>
      <c r="D34" s="880"/>
      <c r="E34" s="880"/>
      <c r="F34" s="880"/>
      <c r="G34" s="880"/>
      <c r="H34" s="880"/>
      <c r="I34" s="880"/>
      <c r="J34" s="880"/>
      <c r="K34" s="880"/>
      <c r="L34" s="880"/>
      <c r="M34" s="880"/>
      <c r="N34" s="880"/>
      <c r="O34" s="880"/>
      <c r="P34" s="880"/>
      <c r="Q34" s="141"/>
      <c r="R34" s="133"/>
    </row>
    <row r="35" spans="1:18" s="62" customFormat="1" ht="18.95" customHeight="1">
      <c r="A35" s="142"/>
      <c r="B35" s="143"/>
      <c r="C35" s="879" t="s">
        <v>790</v>
      </c>
      <c r="D35" s="879"/>
      <c r="E35" s="879"/>
      <c r="F35" s="879"/>
      <c r="G35" s="879"/>
      <c r="H35" s="879"/>
      <c r="I35" s="879"/>
      <c r="J35" s="879"/>
      <c r="K35" s="879"/>
      <c r="L35" s="879"/>
      <c r="M35" s="879"/>
      <c r="N35" s="879"/>
      <c r="O35" s="879"/>
      <c r="P35" s="879"/>
      <c r="Q35" s="133"/>
      <c r="R35" s="133"/>
    </row>
    <row r="36" spans="1:18" s="62" customFormat="1" ht="18.95" customHeight="1">
      <c r="A36" s="142"/>
      <c r="B36" s="143"/>
      <c r="C36" s="879" t="s">
        <v>791</v>
      </c>
      <c r="D36" s="879"/>
      <c r="E36" s="879"/>
      <c r="F36" s="879"/>
      <c r="G36" s="879"/>
      <c r="H36" s="879"/>
      <c r="I36" s="879"/>
      <c r="J36" s="879"/>
      <c r="K36" s="879"/>
      <c r="L36" s="879"/>
      <c r="M36" s="879"/>
      <c r="N36" s="879"/>
      <c r="O36" s="879"/>
      <c r="P36" s="879"/>
      <c r="Q36" s="133"/>
      <c r="R36" s="133"/>
    </row>
    <row r="37" spans="1:18" s="62" customFormat="1" ht="18.95" customHeight="1">
      <c r="A37" s="142"/>
      <c r="B37" s="139" t="s">
        <v>2</v>
      </c>
      <c r="C37" s="880" t="s">
        <v>798</v>
      </c>
      <c r="D37" s="880"/>
      <c r="E37" s="880"/>
      <c r="F37" s="880"/>
      <c r="G37" s="880"/>
      <c r="H37" s="880"/>
      <c r="I37" s="880"/>
      <c r="J37" s="880"/>
      <c r="K37" s="880"/>
      <c r="L37" s="880"/>
      <c r="M37" s="880"/>
      <c r="N37" s="880"/>
      <c r="O37" s="880"/>
      <c r="P37" s="880"/>
      <c r="Q37" s="133"/>
      <c r="R37" s="133"/>
    </row>
    <row r="38" spans="1:18" s="62" customFormat="1" ht="18.95" customHeight="1">
      <c r="A38" s="142"/>
      <c r="B38" s="139" t="s">
        <v>3</v>
      </c>
      <c r="C38" s="880" t="s">
        <v>792</v>
      </c>
      <c r="D38" s="880"/>
      <c r="E38" s="880"/>
      <c r="F38" s="880"/>
      <c r="G38" s="880"/>
      <c r="H38" s="880"/>
      <c r="I38" s="880"/>
      <c r="J38" s="880"/>
      <c r="K38" s="880"/>
      <c r="L38" s="880"/>
      <c r="M38" s="880"/>
      <c r="N38" s="880"/>
      <c r="O38" s="880"/>
      <c r="P38" s="880"/>
      <c r="Q38" s="133"/>
      <c r="R38" s="133"/>
    </row>
    <row r="39" spans="1:18" s="62" customFormat="1" ht="18.95" customHeight="1">
      <c r="A39" s="142"/>
      <c r="B39" s="139"/>
      <c r="C39" s="879" t="s">
        <v>793</v>
      </c>
      <c r="D39" s="879"/>
      <c r="E39" s="879"/>
      <c r="F39" s="879"/>
      <c r="G39" s="879"/>
      <c r="H39" s="879"/>
      <c r="I39" s="879"/>
      <c r="J39" s="879"/>
      <c r="K39" s="879"/>
      <c r="L39" s="879"/>
      <c r="M39" s="879"/>
      <c r="N39" s="879"/>
      <c r="O39" s="879"/>
      <c r="P39" s="879"/>
      <c r="Q39" s="143"/>
      <c r="R39" s="60"/>
    </row>
    <row r="40" spans="1:18" s="62" customFormat="1" ht="18.95" customHeight="1">
      <c r="A40" s="142"/>
      <c r="B40" s="139" t="s">
        <v>22</v>
      </c>
      <c r="C40" s="880" t="s">
        <v>794</v>
      </c>
      <c r="D40" s="880"/>
      <c r="E40" s="880"/>
      <c r="F40" s="880"/>
      <c r="G40" s="880"/>
      <c r="H40" s="880"/>
      <c r="I40" s="880"/>
      <c r="J40" s="880"/>
      <c r="K40" s="880"/>
      <c r="L40" s="880"/>
      <c r="M40" s="880"/>
      <c r="N40" s="880"/>
      <c r="O40" s="880"/>
      <c r="P40" s="880"/>
      <c r="Q40" s="124"/>
      <c r="R40" s="60"/>
    </row>
    <row r="41" spans="1:18" s="62" customFormat="1" ht="18.95" customHeight="1">
      <c r="A41" s="142"/>
      <c r="B41" s="139"/>
      <c r="C41" s="879" t="s">
        <v>861</v>
      </c>
      <c r="D41" s="879"/>
      <c r="E41" s="879"/>
      <c r="F41" s="879"/>
      <c r="G41" s="879"/>
      <c r="H41" s="879"/>
      <c r="I41" s="879"/>
      <c r="J41" s="879"/>
      <c r="K41" s="879"/>
      <c r="L41" s="879"/>
      <c r="M41" s="879"/>
      <c r="N41" s="879"/>
      <c r="O41" s="879"/>
      <c r="P41" s="879"/>
      <c r="Q41" s="124"/>
      <c r="R41" s="60"/>
    </row>
    <row r="42" spans="1:18" s="62" customFormat="1" ht="18.95" customHeight="1">
      <c r="A42" s="142"/>
      <c r="B42" s="139" t="s">
        <v>23</v>
      </c>
      <c r="C42" s="880" t="s">
        <v>795</v>
      </c>
      <c r="D42" s="879"/>
      <c r="E42" s="879"/>
      <c r="F42" s="879"/>
      <c r="G42" s="879"/>
      <c r="H42" s="879"/>
      <c r="I42" s="879"/>
      <c r="J42" s="879"/>
      <c r="K42" s="879"/>
      <c r="L42" s="879"/>
      <c r="M42" s="879"/>
      <c r="N42" s="879"/>
      <c r="O42" s="879"/>
      <c r="P42" s="879"/>
      <c r="Q42" s="124"/>
      <c r="R42" s="60"/>
    </row>
    <row r="43" spans="1:18" s="62" customFormat="1" ht="18.95" customHeight="1">
      <c r="A43" s="142"/>
      <c r="B43" s="139" t="s">
        <v>77</v>
      </c>
      <c r="C43" s="880" t="s">
        <v>796</v>
      </c>
      <c r="D43" s="880"/>
      <c r="E43" s="880"/>
      <c r="F43" s="880"/>
      <c r="G43" s="880"/>
      <c r="H43" s="880"/>
      <c r="I43" s="880"/>
      <c r="J43" s="880"/>
      <c r="K43" s="880"/>
      <c r="L43" s="880"/>
      <c r="M43" s="880"/>
      <c r="N43" s="880"/>
      <c r="O43" s="880"/>
      <c r="P43" s="880"/>
      <c r="Q43" s="124"/>
      <c r="R43" s="60"/>
    </row>
    <row r="44" spans="1:18" s="62" customFormat="1" ht="18.95" customHeight="1">
      <c r="A44" s="142"/>
      <c r="B44" s="139"/>
      <c r="C44" s="879" t="s">
        <v>797</v>
      </c>
      <c r="D44" s="880"/>
      <c r="E44" s="880"/>
      <c r="F44" s="880"/>
      <c r="G44" s="880"/>
      <c r="H44" s="880"/>
      <c r="I44" s="880"/>
      <c r="J44" s="880"/>
      <c r="K44" s="880"/>
      <c r="L44" s="880"/>
      <c r="M44" s="880"/>
      <c r="N44" s="880"/>
      <c r="O44" s="880"/>
      <c r="P44" s="880"/>
      <c r="Q44" s="124"/>
      <c r="R44" s="60"/>
    </row>
    <row r="45" spans="1:18" s="62" customFormat="1" ht="18.95" customHeight="1">
      <c r="A45" s="142"/>
      <c r="B45" s="139"/>
      <c r="C45" s="879" t="s">
        <v>862</v>
      </c>
      <c r="D45" s="880"/>
      <c r="E45" s="880"/>
      <c r="F45" s="880"/>
      <c r="G45" s="880"/>
      <c r="H45" s="880"/>
      <c r="I45" s="880"/>
      <c r="J45" s="880"/>
      <c r="K45" s="880"/>
      <c r="L45" s="880"/>
      <c r="M45" s="880"/>
      <c r="N45" s="880"/>
      <c r="O45" s="880"/>
      <c r="P45" s="880"/>
      <c r="Q45" s="124"/>
      <c r="R45" s="60"/>
    </row>
    <row r="46" spans="1:18" s="62" customFormat="1" ht="18.95" customHeight="1">
      <c r="A46" s="142"/>
      <c r="B46" s="139" t="s">
        <v>556</v>
      </c>
      <c r="C46" s="880" t="s">
        <v>831</v>
      </c>
      <c r="D46" s="880"/>
      <c r="E46" s="880"/>
      <c r="F46" s="880"/>
      <c r="G46" s="880"/>
      <c r="H46" s="891" t="s">
        <v>832</v>
      </c>
      <c r="I46" s="891"/>
      <c r="J46" s="891"/>
      <c r="K46" s="145" t="s">
        <v>833</v>
      </c>
      <c r="L46" s="891" t="s">
        <v>863</v>
      </c>
      <c r="M46" s="891"/>
      <c r="N46" s="891"/>
      <c r="O46" s="891"/>
      <c r="P46" s="145"/>
      <c r="Q46" s="145"/>
      <c r="R46" s="145"/>
    </row>
    <row r="47" spans="1:18" s="62" customFormat="1" ht="18.95" customHeight="1">
      <c r="A47" s="142"/>
      <c r="B47" s="139" t="s">
        <v>799</v>
      </c>
      <c r="C47" s="892" t="s">
        <v>834</v>
      </c>
      <c r="D47" s="892"/>
      <c r="E47" s="892"/>
      <c r="F47" s="892"/>
      <c r="G47" s="892"/>
      <c r="H47" s="893" t="s">
        <v>835</v>
      </c>
      <c r="I47" s="894"/>
      <c r="J47" s="894"/>
      <c r="K47" s="894"/>
      <c r="L47" s="894"/>
      <c r="M47" s="144"/>
      <c r="N47" s="144"/>
      <c r="O47" s="144"/>
      <c r="P47" s="144"/>
      <c r="Q47" s="124"/>
      <c r="R47" s="60"/>
    </row>
    <row r="48" spans="1:18" s="62" customFormat="1" ht="18.95" customHeight="1">
      <c r="A48" s="136"/>
      <c r="C48" s="134"/>
      <c r="D48" s="134"/>
      <c r="J48" s="135"/>
    </row>
    <row r="49" spans="1:18" s="62" customFormat="1" ht="18.95" customHeight="1">
      <c r="A49" s="125"/>
      <c r="B49" s="890"/>
      <c r="C49" s="890"/>
      <c r="D49" s="890"/>
      <c r="E49" s="890"/>
      <c r="F49" s="890"/>
      <c r="G49" s="890"/>
      <c r="H49" s="890"/>
      <c r="I49" s="890"/>
      <c r="J49" s="890"/>
      <c r="K49" s="890"/>
      <c r="L49" s="890"/>
      <c r="M49" s="890"/>
      <c r="N49" s="890"/>
      <c r="O49" s="890"/>
      <c r="P49" s="890"/>
      <c r="Q49" s="890"/>
      <c r="R49" s="129"/>
    </row>
    <row r="50" spans="1:18" s="135" customFormat="1" ht="18.95" customHeight="1">
      <c r="A50" s="137"/>
      <c r="B50" s="61"/>
      <c r="C50" s="895"/>
      <c r="D50" s="895"/>
      <c r="E50" s="895"/>
      <c r="F50" s="895"/>
      <c r="G50" s="895"/>
      <c r="H50" s="895"/>
      <c r="I50" s="895"/>
      <c r="J50" s="895"/>
      <c r="K50" s="895"/>
      <c r="L50" s="895"/>
      <c r="M50" s="895"/>
      <c r="N50" s="895"/>
      <c r="O50" s="895"/>
      <c r="P50" s="895"/>
      <c r="Q50" s="895"/>
      <c r="R50" s="126"/>
    </row>
    <row r="51" spans="1:18" s="135" customFormat="1" ht="18.95" customHeight="1">
      <c r="A51" s="137"/>
      <c r="B51" s="61"/>
      <c r="C51" s="895"/>
      <c r="D51" s="895"/>
      <c r="E51" s="895"/>
      <c r="F51" s="895"/>
      <c r="G51" s="895"/>
      <c r="H51" s="895"/>
      <c r="I51" s="895"/>
      <c r="J51" s="895"/>
      <c r="K51" s="895"/>
      <c r="L51" s="895"/>
      <c r="M51" s="895"/>
      <c r="N51" s="895"/>
      <c r="O51" s="895"/>
      <c r="P51" s="895"/>
      <c r="Q51" s="895"/>
      <c r="R51" s="126"/>
    </row>
    <row r="52" spans="1:18" s="135" customFormat="1" ht="18.95" customHeight="1">
      <c r="A52" s="137"/>
      <c r="B52" s="61"/>
      <c r="C52" s="895"/>
      <c r="D52" s="895"/>
      <c r="E52" s="895"/>
      <c r="F52" s="895"/>
      <c r="G52" s="895"/>
      <c r="H52" s="895"/>
      <c r="I52" s="895"/>
      <c r="J52" s="895"/>
      <c r="K52" s="895"/>
      <c r="L52" s="895"/>
      <c r="M52" s="895"/>
      <c r="N52" s="895"/>
      <c r="O52" s="895"/>
      <c r="P52" s="895"/>
      <c r="Q52" s="895"/>
      <c r="R52" s="126"/>
    </row>
    <row r="53" spans="1:18" s="135" customFormat="1" ht="18.95" customHeight="1">
      <c r="A53" s="137"/>
      <c r="B53" s="61"/>
      <c r="C53" s="895"/>
      <c r="D53" s="895"/>
      <c r="E53" s="895"/>
      <c r="F53" s="895"/>
      <c r="G53" s="895"/>
      <c r="H53" s="895"/>
      <c r="I53" s="895"/>
      <c r="J53" s="895"/>
      <c r="K53" s="895"/>
      <c r="L53" s="895"/>
      <c r="M53" s="895"/>
      <c r="N53" s="895"/>
      <c r="O53" s="895"/>
      <c r="P53" s="895"/>
      <c r="Q53" s="895"/>
      <c r="R53" s="126"/>
    </row>
    <row r="54" spans="1:18" s="135" customFormat="1" ht="12.6" customHeight="1">
      <c r="A54" s="137"/>
      <c r="B54" s="61"/>
      <c r="C54" s="895"/>
      <c r="D54" s="895"/>
      <c r="E54" s="895"/>
      <c r="F54" s="895"/>
      <c r="G54" s="895"/>
      <c r="H54" s="895"/>
      <c r="I54" s="895"/>
      <c r="J54" s="895"/>
      <c r="K54" s="895"/>
      <c r="L54" s="895"/>
      <c r="M54" s="895"/>
      <c r="N54" s="895"/>
      <c r="O54" s="895"/>
      <c r="P54" s="895"/>
      <c r="Q54" s="895"/>
      <c r="R54" s="126"/>
    </row>
    <row r="55" spans="1:18" s="135" customFormat="1" ht="27" customHeight="1">
      <c r="A55" s="137"/>
      <c r="B55" s="61"/>
      <c r="C55" s="895"/>
      <c r="D55" s="895"/>
      <c r="E55" s="895"/>
      <c r="F55" s="895"/>
      <c r="G55" s="895"/>
      <c r="H55" s="895"/>
      <c r="I55" s="895"/>
      <c r="J55" s="895"/>
      <c r="K55" s="895"/>
      <c r="L55" s="895"/>
      <c r="M55" s="895"/>
      <c r="N55" s="895"/>
      <c r="O55" s="895"/>
      <c r="P55" s="895"/>
      <c r="Q55" s="895"/>
      <c r="R55" s="126"/>
    </row>
    <row r="56" spans="1:18" s="135" customFormat="1" ht="15" customHeight="1">
      <c r="A56" s="137"/>
      <c r="B56" s="61"/>
      <c r="C56" s="895"/>
      <c r="D56" s="895"/>
      <c r="E56" s="895"/>
      <c r="F56" s="895"/>
      <c r="G56" s="895"/>
      <c r="H56" s="895"/>
      <c r="I56" s="895"/>
      <c r="J56" s="895"/>
      <c r="K56" s="895"/>
      <c r="L56" s="895"/>
      <c r="M56" s="895"/>
      <c r="N56" s="895"/>
      <c r="O56" s="895"/>
      <c r="P56" s="895"/>
      <c r="Q56" s="895"/>
      <c r="R56" s="126"/>
    </row>
  </sheetData>
  <sheetProtection algorithmName="SHA-512" hashValue="5jrwMPPraujVUjRC7FqEshaJdu+uLwGCHuGheOO4Gdyt0V+PDHIxLd1eaNHryCgSfWfajq+mP+UkYLHB6GzEBQ==" saltValue="HRML/9pW9VMCkEdk13QxnQ==" spinCount="100000" sheet="1" selectLockedCells="1"/>
  <protectedRanges>
    <protectedRange sqref="R1 J11 J19:J21 J14:J17 M17" name="Range2_4"/>
    <protectedRange sqref="J11 J19:J21 J14:J17 M17" name="Range1_4"/>
    <protectedRange sqref="I32" name="Range1_1"/>
  </protectedRanges>
  <mergeCells count="47">
    <mergeCell ref="C55:Q55"/>
    <mergeCell ref="C56:Q56"/>
    <mergeCell ref="C50:Q50"/>
    <mergeCell ref="C51:Q51"/>
    <mergeCell ref="C52:Q52"/>
    <mergeCell ref="C53:Q53"/>
    <mergeCell ref="C54:Q54"/>
    <mergeCell ref="C38:P38"/>
    <mergeCell ref="B49:Q49"/>
    <mergeCell ref="C41:P41"/>
    <mergeCell ref="C42:P42"/>
    <mergeCell ref="C43:P43"/>
    <mergeCell ref="C39:P39"/>
    <mergeCell ref="C40:P40"/>
    <mergeCell ref="C44:P44"/>
    <mergeCell ref="C45:P45"/>
    <mergeCell ref="L46:O46"/>
    <mergeCell ref="C47:G47"/>
    <mergeCell ref="H47:L47"/>
    <mergeCell ref="C46:G46"/>
    <mergeCell ref="H46:J46"/>
    <mergeCell ref="B13:Q13"/>
    <mergeCell ref="C14:H14"/>
    <mergeCell ref="B8:Q8"/>
    <mergeCell ref="B29:Q29"/>
    <mergeCell ref="B26:Q26"/>
    <mergeCell ref="B25:Q25"/>
    <mergeCell ref="C21:H21"/>
    <mergeCell ref="C20:N20"/>
    <mergeCell ref="B23:Q23"/>
    <mergeCell ref="B22:G22"/>
    <mergeCell ref="C19:Q19"/>
    <mergeCell ref="B2:Q2"/>
    <mergeCell ref="C9:Q9"/>
    <mergeCell ref="C11:I11"/>
    <mergeCell ref="C10:Q10"/>
    <mergeCell ref="B4:Q4"/>
    <mergeCell ref="B6:Q6"/>
    <mergeCell ref="C36:P36"/>
    <mergeCell ref="C37:P37"/>
    <mergeCell ref="B28:Q28"/>
    <mergeCell ref="C35:P35"/>
    <mergeCell ref="B33:Q33"/>
    <mergeCell ref="C34:P34"/>
    <mergeCell ref="B31:E31"/>
    <mergeCell ref="L32:Q32"/>
    <mergeCell ref="B32:G32"/>
  </mergeCells>
  <dataValidations count="4">
    <dataValidation type="list" showInputMessage="1" showErrorMessage="1" sqref="I22:J22" xr:uid="{00000000-0002-0000-0200-000000000000}">
      <formula1>"Yes, No, N/A"</formula1>
    </dataValidation>
    <dataValidation type="list" showInputMessage="1" showErrorMessage="1" sqref="J14" xr:uid="{00000000-0002-0000-0200-000001000000}">
      <formula1>"Select One, Purchase Agreement, Deed of Property, Other, explain"</formula1>
    </dataValidation>
    <dataValidation type="list" showInputMessage="1" showErrorMessage="1" sqref="J11 M17 J16:J17" xr:uid="{00000000-0002-0000-0200-000002000000}">
      <formula1>"Select One, Yes, No, N/A"</formula1>
    </dataValidation>
    <dataValidation type="list" showInputMessage="1" showErrorMessage="1" sqref="I32" xr:uid="{00000000-0002-0000-0200-000003000000}">
      <formula1>"Select One, Yes, No"</formula1>
    </dataValidation>
  </dataValidations>
  <hyperlinks>
    <hyperlink ref="H46:J46" r:id="rId1" display=" 49 CFR 24.301, 24.303-.305" xr:uid="{7CBBD6F8-CC14-4EBB-99FE-96026579E47D}"/>
    <hyperlink ref="L46:O46" r:id="rId2" display="Chapter 4 of HUD Handboook 1378." xr:uid="{7ED61C85-1707-45C9-9070-92D7F1B3EA66}"/>
    <hyperlink ref="H47" r:id="rId3" xr:uid="{86DC4678-3F0B-4B48-8BDC-7B6345110416}"/>
  </hyperlinks>
  <printOptions horizontalCentered="1"/>
  <pageMargins left="0.75" right="0.75" top="0.75" bottom="0.75" header="0" footer="0.5"/>
  <pageSetup scale="67" orientation="portrait" r:id="rId4"/>
  <headerFooter>
    <oddHeader xml:space="preserve">&amp;R
</oddHeader>
    <oddFooter>&amp;L&amp;"Arial Narrow,Bold"HOME - HTF&amp;C&amp;"Arial Narrow,Bold"Page 3 of 30&amp;R&amp;"Arial Narrow,Bold" Updated 2020</oddFooter>
  </headerFooter>
  <ignoredErrors>
    <ignoredError sqref="A21:A48 A1:A19"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84995" r:id="rId7" name="Check Box 3">
              <controlPr defaultSize="0" autoFill="0" autoLine="0" autoPict="0">
                <anchor moveWithCells="1">
                  <from>
                    <xdr:col>0</xdr:col>
                    <xdr:colOff>76200</xdr:colOff>
                    <xdr:row>0</xdr:row>
                    <xdr:rowOff>209550</xdr:rowOff>
                  </from>
                  <to>
                    <xdr:col>1</xdr:col>
                    <xdr:colOff>19050</xdr:colOff>
                    <xdr:row>1</xdr:row>
                    <xdr:rowOff>180975</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0</xdr:col>
                    <xdr:colOff>66675</xdr:colOff>
                    <xdr:row>2</xdr:row>
                    <xdr:rowOff>209550</xdr:rowOff>
                  </from>
                  <to>
                    <xdr:col>1</xdr:col>
                    <xdr:colOff>9525</xdr:colOff>
                    <xdr:row>3</xdr:row>
                    <xdr:rowOff>209550</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0</xdr:col>
                    <xdr:colOff>66675</xdr:colOff>
                    <xdr:row>5</xdr:row>
                    <xdr:rowOff>0</xdr:rowOff>
                  </from>
                  <to>
                    <xdr:col>1</xdr:col>
                    <xdr:colOff>9525</xdr:colOff>
                    <xdr:row>5</xdr:row>
                    <xdr:rowOff>209550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55"/>
  <sheetViews>
    <sheetView showGridLines="0" showRowColHeaders="0" showWhiteSpace="0" zoomScaleNormal="100" workbookViewId="0">
      <selection activeCell="F9" sqref="F9"/>
    </sheetView>
  </sheetViews>
  <sheetFormatPr defaultColWidth="8.7109375" defaultRowHeight="12.75"/>
  <cols>
    <col min="1" max="1" width="2.7109375" style="646" bestFit="1" customWidth="1"/>
    <col min="2" max="2" width="6.42578125" style="646" customWidth="1"/>
    <col min="3" max="3" width="57.7109375" style="646" customWidth="1"/>
    <col min="4" max="4" width="9.42578125" style="646" customWidth="1"/>
    <col min="5" max="5" width="7.7109375" style="646" customWidth="1"/>
    <col min="6" max="7" width="7.28515625" style="542" customWidth="1"/>
    <col min="8" max="8" width="1.42578125" style="646" customWidth="1"/>
    <col min="9" max="16384" width="8.7109375" style="646"/>
  </cols>
  <sheetData>
    <row r="1" spans="1:8" s="542" customFormat="1">
      <c r="A1" s="683" t="s">
        <v>529</v>
      </c>
      <c r="B1" s="664" t="s">
        <v>663</v>
      </c>
      <c r="C1" s="664"/>
      <c r="D1" s="545"/>
      <c r="E1" s="545"/>
      <c r="F1" s="545"/>
      <c r="G1" s="545"/>
      <c r="H1" s="545"/>
    </row>
    <row r="2" spans="1:8" ht="18">
      <c r="A2" s="543"/>
      <c r="B2" s="1274" t="s">
        <v>530</v>
      </c>
      <c r="C2" s="1274"/>
      <c r="D2" s="1274"/>
      <c r="E2" s="1274"/>
      <c r="F2" s="1274"/>
      <c r="G2" s="1274"/>
      <c r="H2" s="230"/>
    </row>
    <row r="3" spans="1:8" ht="15.75">
      <c r="A3" s="543"/>
      <c r="B3" s="1275" t="s">
        <v>820</v>
      </c>
      <c r="C3" s="1275"/>
      <c r="D3" s="1275"/>
      <c r="E3" s="1275"/>
      <c r="F3" s="1275"/>
      <c r="G3" s="1275"/>
      <c r="H3" s="230"/>
    </row>
    <row r="4" spans="1:8" ht="15.75">
      <c r="A4" s="543"/>
      <c r="B4" s="1275" t="s">
        <v>821</v>
      </c>
      <c r="C4" s="1275"/>
      <c r="D4" s="1275"/>
      <c r="E4" s="1275"/>
      <c r="F4" s="1275"/>
      <c r="G4" s="1275"/>
      <c r="H4" s="230"/>
    </row>
    <row r="5" spans="1:8">
      <c r="A5" s="543"/>
      <c r="B5" s="544"/>
      <c r="C5" s="230"/>
      <c r="D5" s="230"/>
      <c r="E5" s="230"/>
      <c r="F5" s="545"/>
      <c r="G5" s="545"/>
      <c r="H5" s="230"/>
    </row>
    <row r="6" spans="1:8" ht="28.9" customHeight="1">
      <c r="A6" s="555"/>
      <c r="B6" s="1302" t="s">
        <v>664</v>
      </c>
      <c r="C6" s="876" t="s">
        <v>531</v>
      </c>
      <c r="D6" s="876"/>
      <c r="E6" s="876"/>
      <c r="F6" s="871" t="s">
        <v>532</v>
      </c>
      <c r="G6" s="871"/>
      <c r="H6" s="230"/>
    </row>
    <row r="7" spans="1:8">
      <c r="A7" s="555"/>
      <c r="B7" s="1302"/>
      <c r="C7" s="876"/>
      <c r="D7" s="876"/>
      <c r="E7" s="876"/>
      <c r="F7" s="643" t="s">
        <v>525</v>
      </c>
      <c r="G7" s="643" t="s">
        <v>533</v>
      </c>
      <c r="H7" s="230"/>
    </row>
    <row r="8" spans="1:8" ht="29.1" customHeight="1">
      <c r="A8" s="230"/>
      <c r="B8" s="670" t="s">
        <v>727</v>
      </c>
      <c r="C8" s="1295" t="s">
        <v>544</v>
      </c>
      <c r="D8" s="1295"/>
      <c r="E8" s="1295"/>
      <c r="F8" s="1295"/>
      <c r="G8" s="1295"/>
      <c r="H8" s="230"/>
    </row>
    <row r="9" spans="1:8" ht="29.1" customHeight="1">
      <c r="A9" s="230"/>
      <c r="B9" s="1292"/>
      <c r="C9" s="1296" t="s">
        <v>545</v>
      </c>
      <c r="D9" s="1296"/>
      <c r="E9" s="1296"/>
      <c r="F9" s="737"/>
      <c r="G9" s="670">
        <v>15</v>
      </c>
      <c r="H9" s="230"/>
    </row>
    <row r="10" spans="1:8" ht="29.1" customHeight="1">
      <c r="A10" s="230"/>
      <c r="B10" s="1294"/>
      <c r="C10" s="1016" t="s">
        <v>546</v>
      </c>
      <c r="D10" s="1017"/>
      <c r="E10" s="1018"/>
      <c r="F10" s="737"/>
      <c r="G10" s="670">
        <v>10</v>
      </c>
      <c r="H10" s="230"/>
    </row>
    <row r="11" spans="1:8" ht="29.1" customHeight="1">
      <c r="A11" s="230"/>
      <c r="B11" s="1293"/>
      <c r="C11" s="1016" t="s">
        <v>547</v>
      </c>
      <c r="D11" s="1017"/>
      <c r="E11" s="1018"/>
      <c r="F11" s="747"/>
      <c r="G11" s="670">
        <v>0</v>
      </c>
      <c r="H11" s="230"/>
    </row>
    <row r="12" spans="1:8" ht="29.1" customHeight="1">
      <c r="A12" s="230"/>
      <c r="B12" s="299">
        <v>10</v>
      </c>
      <c r="C12" s="1295" t="s">
        <v>375</v>
      </c>
      <c r="D12" s="1295"/>
      <c r="E12" s="1295"/>
      <c r="F12" s="1295"/>
      <c r="G12" s="1295"/>
      <c r="H12" s="230"/>
    </row>
    <row r="13" spans="1:8" ht="29.1" customHeight="1">
      <c r="A13" s="230"/>
      <c r="B13" s="1292"/>
      <c r="C13" s="1296" t="s">
        <v>747</v>
      </c>
      <c r="D13" s="1296"/>
      <c r="E13" s="1296"/>
      <c r="F13" s="737"/>
      <c r="G13" s="670">
        <v>40</v>
      </c>
      <c r="H13" s="230"/>
    </row>
    <row r="14" spans="1:8" ht="29.1" customHeight="1">
      <c r="A14" s="230"/>
      <c r="B14" s="1294"/>
      <c r="C14" s="1296" t="s">
        <v>749</v>
      </c>
      <c r="D14" s="1296"/>
      <c r="E14" s="1296"/>
      <c r="F14" s="737"/>
      <c r="G14" s="670">
        <v>20</v>
      </c>
      <c r="H14" s="230"/>
    </row>
    <row r="15" spans="1:8" ht="29.1" customHeight="1">
      <c r="A15" s="230"/>
      <c r="B15" s="1294"/>
      <c r="C15" s="1296" t="s">
        <v>748</v>
      </c>
      <c r="D15" s="1296"/>
      <c r="E15" s="1296"/>
      <c r="F15" s="737"/>
      <c r="G15" s="670">
        <v>10</v>
      </c>
      <c r="H15" s="230"/>
    </row>
    <row r="16" spans="1:8" ht="29.1" customHeight="1">
      <c r="A16" s="230"/>
      <c r="B16" s="1293"/>
      <c r="C16" s="1296" t="s">
        <v>706</v>
      </c>
      <c r="D16" s="1296"/>
      <c r="E16" s="1296"/>
      <c r="F16" s="747">
        <v>0</v>
      </c>
      <c r="G16" s="670">
        <v>0</v>
      </c>
      <c r="H16" s="230"/>
    </row>
    <row r="17" spans="1:8" ht="29.1" customHeight="1">
      <c r="A17" s="230"/>
      <c r="B17" s="670">
        <v>10</v>
      </c>
      <c r="C17" s="1295" t="s">
        <v>707</v>
      </c>
      <c r="D17" s="1295"/>
      <c r="E17" s="1295"/>
      <c r="F17" s="1295"/>
      <c r="G17" s="1295"/>
      <c r="H17" s="230"/>
    </row>
    <row r="18" spans="1:8" ht="29.1" customHeight="1">
      <c r="A18" s="230"/>
      <c r="B18" s="1292"/>
      <c r="C18" s="1296" t="s">
        <v>552</v>
      </c>
      <c r="D18" s="1296"/>
      <c r="E18" s="1296"/>
      <c r="F18" s="737"/>
      <c r="G18" s="670">
        <v>30</v>
      </c>
      <c r="H18" s="230"/>
    </row>
    <row r="19" spans="1:8" ht="29.1" customHeight="1">
      <c r="A19" s="230"/>
      <c r="B19" s="1294"/>
      <c r="C19" s="1296" t="s">
        <v>553</v>
      </c>
      <c r="D19" s="1296"/>
      <c r="E19" s="1296"/>
      <c r="F19" s="737"/>
      <c r="G19" s="670">
        <v>20</v>
      </c>
      <c r="H19" s="230"/>
    </row>
    <row r="20" spans="1:8" ht="29.1" customHeight="1">
      <c r="A20" s="230"/>
      <c r="B20" s="1294"/>
      <c r="C20" s="1296" t="s">
        <v>554</v>
      </c>
      <c r="D20" s="1296"/>
      <c r="E20" s="1296"/>
      <c r="F20" s="737"/>
      <c r="G20" s="670">
        <v>10</v>
      </c>
      <c r="H20" s="230"/>
    </row>
    <row r="21" spans="1:8" ht="29.1" customHeight="1">
      <c r="A21" s="230"/>
      <c r="B21" s="1293"/>
      <c r="C21" s="1300" t="s">
        <v>555</v>
      </c>
      <c r="D21" s="1300"/>
      <c r="E21" s="1300"/>
      <c r="F21" s="748"/>
      <c r="G21" s="742">
        <v>0</v>
      </c>
      <c r="H21" s="230"/>
    </row>
    <row r="22" spans="1:8" ht="29.1" customHeight="1">
      <c r="A22" s="230"/>
      <c r="B22" s="741">
        <v>13</v>
      </c>
      <c r="C22" s="745" t="s">
        <v>548</v>
      </c>
      <c r="D22" s="1303" t="s">
        <v>549</v>
      </c>
      <c r="E22" s="1303"/>
      <c r="F22" s="1303"/>
      <c r="G22" s="1304"/>
      <c r="H22" s="230"/>
    </row>
    <row r="23" spans="1:8" ht="29.1" customHeight="1">
      <c r="A23" s="230"/>
      <c r="B23" s="1292"/>
      <c r="C23" s="1305" t="s">
        <v>809</v>
      </c>
      <c r="D23" s="1305"/>
      <c r="E23" s="1305"/>
      <c r="F23" s="743"/>
      <c r="G23" s="744">
        <v>15</v>
      </c>
      <c r="H23" s="230"/>
    </row>
    <row r="24" spans="1:8" ht="29.1" customHeight="1">
      <c r="A24" s="230"/>
      <c r="B24" s="1294"/>
      <c r="C24" s="1296" t="s">
        <v>807</v>
      </c>
      <c r="D24" s="1296"/>
      <c r="E24" s="1296"/>
      <c r="F24" s="737"/>
      <c r="G24" s="671">
        <v>15</v>
      </c>
      <c r="H24" s="230"/>
    </row>
    <row r="25" spans="1:8" ht="29.1" customHeight="1">
      <c r="A25" s="230"/>
      <c r="B25" s="1294"/>
      <c r="C25" s="1296" t="s">
        <v>808</v>
      </c>
      <c r="D25" s="1296"/>
      <c r="E25" s="1296"/>
      <c r="F25" s="737"/>
      <c r="G25" s="670">
        <v>15</v>
      </c>
      <c r="H25" s="230"/>
    </row>
    <row r="26" spans="1:8" ht="29.1" customHeight="1">
      <c r="A26" s="230"/>
      <c r="B26" s="1294"/>
      <c r="C26" s="1296" t="s">
        <v>562</v>
      </c>
      <c r="D26" s="1296"/>
      <c r="E26" s="1296"/>
      <c r="F26" s="737"/>
      <c r="G26" s="671">
        <v>15</v>
      </c>
      <c r="H26" s="230"/>
    </row>
    <row r="27" spans="1:8" ht="29.1" customHeight="1">
      <c r="A27" s="230"/>
      <c r="B27" s="1294"/>
      <c r="C27" s="1296" t="s">
        <v>816</v>
      </c>
      <c r="D27" s="1296"/>
      <c r="E27" s="1296"/>
      <c r="F27" s="737"/>
      <c r="G27" s="671">
        <v>10</v>
      </c>
      <c r="H27" s="230"/>
    </row>
    <row r="28" spans="1:8" ht="29.1" customHeight="1">
      <c r="A28" s="230"/>
      <c r="B28" s="1294"/>
      <c r="C28" s="1296" t="s">
        <v>955</v>
      </c>
      <c r="D28" s="1296"/>
      <c r="E28" s="1296"/>
      <c r="F28" s="737"/>
      <c r="G28" s="671">
        <v>20</v>
      </c>
      <c r="H28" s="230"/>
    </row>
    <row r="29" spans="1:8" ht="29.1" customHeight="1">
      <c r="A29" s="230"/>
      <c r="B29" s="1293"/>
      <c r="C29" s="1296" t="s">
        <v>819</v>
      </c>
      <c r="D29" s="1296"/>
      <c r="E29" s="1296"/>
      <c r="F29" s="737"/>
      <c r="G29" s="671">
        <v>15</v>
      </c>
      <c r="H29" s="230"/>
    </row>
    <row r="30" spans="1:8" ht="29.1" customHeight="1">
      <c r="A30" s="230"/>
      <c r="B30" s="670">
        <v>14</v>
      </c>
      <c r="C30" s="1297" t="s">
        <v>543</v>
      </c>
      <c r="D30" s="1298"/>
      <c r="E30" s="1298"/>
      <c r="F30" s="1298"/>
      <c r="G30" s="1299"/>
      <c r="H30" s="230"/>
    </row>
    <row r="31" spans="1:8" ht="29.1" customHeight="1">
      <c r="A31" s="230"/>
      <c r="B31" s="1292"/>
      <c r="C31" s="1016" t="s">
        <v>567</v>
      </c>
      <c r="D31" s="1017"/>
      <c r="E31" s="1018"/>
      <c r="F31" s="740"/>
      <c r="G31" s="299">
        <v>25</v>
      </c>
      <c r="H31" s="230"/>
    </row>
    <row r="32" spans="1:8" ht="29.1" customHeight="1">
      <c r="A32" s="230"/>
      <c r="B32" s="1294"/>
      <c r="C32" s="1016" t="s">
        <v>568</v>
      </c>
      <c r="D32" s="1017"/>
      <c r="E32" s="1018"/>
      <c r="F32" s="740"/>
      <c r="G32" s="299">
        <v>15</v>
      </c>
      <c r="H32" s="230"/>
    </row>
    <row r="33" spans="1:8" ht="29.1" customHeight="1">
      <c r="A33" s="230"/>
      <c r="B33" s="1294"/>
      <c r="C33" s="1016" t="s">
        <v>569</v>
      </c>
      <c r="D33" s="1017"/>
      <c r="E33" s="1018"/>
      <c r="F33" s="740"/>
      <c r="G33" s="299">
        <v>20</v>
      </c>
      <c r="H33" s="230"/>
    </row>
    <row r="34" spans="1:8" ht="29.1" customHeight="1">
      <c r="A34" s="230"/>
      <c r="B34" s="1293"/>
      <c r="C34" s="1016" t="s">
        <v>570</v>
      </c>
      <c r="D34" s="1017"/>
      <c r="E34" s="1018"/>
      <c r="F34" s="740"/>
      <c r="G34" s="299">
        <v>10</v>
      </c>
      <c r="H34" s="230"/>
    </row>
    <row r="35" spans="1:8" ht="29.1" customHeight="1">
      <c r="A35" s="230"/>
      <c r="B35" s="670">
        <v>15</v>
      </c>
      <c r="C35" s="1295" t="s">
        <v>709</v>
      </c>
      <c r="D35" s="1295"/>
      <c r="E35" s="1295"/>
      <c r="F35" s="1295"/>
      <c r="G35" s="1295"/>
      <c r="H35" s="230"/>
    </row>
    <row r="36" spans="1:8" ht="29.1" customHeight="1">
      <c r="A36" s="555"/>
      <c r="B36" s="1292"/>
      <c r="C36" s="1296" t="s">
        <v>738</v>
      </c>
      <c r="D36" s="1296"/>
      <c r="E36" s="1296"/>
      <c r="F36" s="737">
        <v>0</v>
      </c>
      <c r="G36" s="643" t="s">
        <v>710</v>
      </c>
      <c r="H36" s="230"/>
    </row>
    <row r="37" spans="1:8" ht="29.1" customHeight="1">
      <c r="A37" s="556"/>
      <c r="B37" s="1293"/>
      <c r="C37" s="1301" t="s">
        <v>551</v>
      </c>
      <c r="D37" s="1301"/>
      <c r="E37" s="1301"/>
      <c r="F37" s="739">
        <f>'Pg. 29 Self-Score'!F9+'Pg. 29 Self-Score'!F12+'Pg. 29 Self-Score'!F13+'Pg. 29 Self-Score'!F14+'Pg. 29 Self-Score'!F16+'Pg. 29 Self-Score'!F17+'Pg. 29 Self-Score'!F18+'Pg. 29 Self-Score'!F21+'Pg. 29 Self-Score'!F22+'Pg. 29 Self-Score'!F26+'Pg. 30 Self-Score'!F9+'Pg. 30 Self-Score'!F10+'Pg. 30 Self-Score'!F11+'Pg. 30 Self-Score'!F13+'Pg. 30 Self-Score'!F14+'Pg. 30 Self-Score'!F15+'Pg. 30 Self-Score'!F16+'Pg. 30 Self-Score'!F18+'Pg. 30 Self-Score'!F19+'Pg. 30 Self-Score'!F20+'Pg. 30 Self-Score'!F21+'Pg. 30 Self-Score'!F23+'Pg. 30 Self-Score'!F24+'Pg. 30 Self-Score'!F25+'Pg. 30 Self-Score'!F26+'Pg. 30 Self-Score'!F27+'Pg. 30 Self-Score'!F28+'Pg. 30 Self-Score'!F29+'Pg. 30 Self-Score'!F31+'Pg. 30 Self-Score'!F32+'Pg. 30 Self-Score'!F33+'Pg. 30 Self-Score'!F34+'Pg. 30 Self-Score'!F36</f>
        <v>0</v>
      </c>
      <c r="G37" s="299"/>
      <c r="H37" s="230"/>
    </row>
    <row r="38" spans="1:8">
      <c r="A38" s="230"/>
      <c r="B38" s="230"/>
      <c r="C38" s="230"/>
      <c r="D38" s="230"/>
      <c r="E38" s="230"/>
      <c r="F38" s="545"/>
      <c r="G38" s="545"/>
      <c r="H38" s="230"/>
    </row>
    <row r="55" spans="3:3">
      <c r="C55" s="646" t="s">
        <v>41</v>
      </c>
    </row>
  </sheetData>
  <sheetProtection algorithmName="SHA-512" hashValue="S/d2OvquoF8gvQv+yoZ0bs+Mq0MmjkG9UKZ4KZiaEOMArT39DwoNvo+XhcVZvAsTe1oSMlzQWL6r4r139TVhAA==" saltValue="xf64ft5I5mddleglr42V9A==" spinCount="100000" sheet="1" selectLockedCells="1"/>
  <mergeCells count="42">
    <mergeCell ref="B13:B16"/>
    <mergeCell ref="C34:E34"/>
    <mergeCell ref="C14:E14"/>
    <mergeCell ref="C15:E15"/>
    <mergeCell ref="C16:E16"/>
    <mergeCell ref="D22:G22"/>
    <mergeCell ref="C23:E23"/>
    <mergeCell ref="C13:E13"/>
    <mergeCell ref="C28:E28"/>
    <mergeCell ref="B23:B29"/>
    <mergeCell ref="C36:E36"/>
    <mergeCell ref="C26:E26"/>
    <mergeCell ref="C27:E27"/>
    <mergeCell ref="C32:E32"/>
    <mergeCell ref="C33:E33"/>
    <mergeCell ref="C31:E31"/>
    <mergeCell ref="C35:G35"/>
    <mergeCell ref="C9:E9"/>
    <mergeCell ref="C8:G8"/>
    <mergeCell ref="B2:G2"/>
    <mergeCell ref="B3:G3"/>
    <mergeCell ref="B4:G4"/>
    <mergeCell ref="B6:B7"/>
    <mergeCell ref="C6:E7"/>
    <mergeCell ref="F6:G6"/>
    <mergeCell ref="B9:B11"/>
    <mergeCell ref="B36:B37"/>
    <mergeCell ref="B31:B34"/>
    <mergeCell ref="C11:E11"/>
    <mergeCell ref="C10:E10"/>
    <mergeCell ref="C17:G17"/>
    <mergeCell ref="C12:G12"/>
    <mergeCell ref="B18:B21"/>
    <mergeCell ref="C18:E18"/>
    <mergeCell ref="C19:E19"/>
    <mergeCell ref="C20:E20"/>
    <mergeCell ref="C30:G30"/>
    <mergeCell ref="C24:E24"/>
    <mergeCell ref="C25:E25"/>
    <mergeCell ref="C21:E21"/>
    <mergeCell ref="C29:E29"/>
    <mergeCell ref="C37:E37"/>
  </mergeCells>
  <printOptions horizontalCentered="1"/>
  <pageMargins left="0.75" right="0.75" top="0.75" bottom="0.75" header="0" footer="0.5"/>
  <pageSetup scale="70" orientation="portrait" r:id="rId1"/>
  <headerFooter>
    <oddHeader xml:space="preserve">&amp;R
</oddHeader>
    <oddFooter>&amp;L&amp;"Arial Narrow,Bold"HOME - HTF&amp;C&amp;"Arial Narrow,Bold"Page 30 of 30&amp;R&amp;"Arial Narrow,Bold" Updated 2020</oddFooter>
  </headerFooter>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51"/>
  <sheetViews>
    <sheetView showGridLines="0" zoomScaleNormal="100" workbookViewId="0">
      <selection activeCell="G3" sqref="G3"/>
    </sheetView>
  </sheetViews>
  <sheetFormatPr defaultColWidth="10.7109375" defaultRowHeight="12.75"/>
  <cols>
    <col min="1" max="1" width="3" style="694" bestFit="1" customWidth="1"/>
    <col min="2" max="2" width="23.5703125" style="85" customWidth="1"/>
    <col min="3" max="3" width="13.85546875" style="64" customWidth="1"/>
    <col min="4" max="5" width="8.28515625" style="64" bestFit="1" customWidth="1"/>
    <col min="6" max="6" width="14" style="64" customWidth="1"/>
    <col min="7" max="7" width="22" style="64" customWidth="1"/>
    <col min="8" max="8" width="11.42578125" style="64" customWidth="1"/>
    <col min="9" max="9" width="6.7109375" style="64" customWidth="1"/>
    <col min="10" max="13" width="12.7109375" style="64" customWidth="1"/>
    <col min="14" max="14" width="13.7109375" style="64" customWidth="1"/>
    <col min="15" max="16" width="12.7109375" style="64" customWidth="1"/>
    <col min="17" max="22" width="10.7109375" style="64" customWidth="1"/>
    <col min="23" max="16384" width="10.7109375" style="64"/>
  </cols>
  <sheetData>
    <row r="1" spans="1:17">
      <c r="A1" s="615" t="s">
        <v>103</v>
      </c>
      <c r="B1" s="927" t="s">
        <v>579</v>
      </c>
      <c r="C1" s="928"/>
      <c r="D1" s="928"/>
      <c r="E1" s="928"/>
      <c r="F1" s="928"/>
      <c r="G1" s="619"/>
      <c r="H1" s="619"/>
      <c r="I1" s="619"/>
      <c r="J1" s="619"/>
      <c r="K1" s="619"/>
      <c r="L1" s="619"/>
      <c r="M1" s="619"/>
      <c r="N1" s="619"/>
      <c r="O1" s="619"/>
      <c r="P1" s="619"/>
      <c r="Q1" s="619"/>
    </row>
    <row r="2" spans="1:17" s="65" customFormat="1">
      <c r="A2" s="690"/>
      <c r="B2" s="621"/>
      <c r="C2" s="620"/>
      <c r="D2" s="620"/>
      <c r="E2" s="620"/>
      <c r="F2" s="620"/>
      <c r="G2" s="620"/>
      <c r="H2" s="620"/>
      <c r="I2" s="620"/>
      <c r="J2" s="620"/>
      <c r="K2" s="620"/>
      <c r="L2" s="620"/>
      <c r="M2" s="620"/>
      <c r="N2" s="620"/>
      <c r="O2" s="620"/>
      <c r="P2" s="620"/>
      <c r="Q2" s="620"/>
    </row>
    <row r="3" spans="1:17" s="65" customFormat="1" ht="15">
      <c r="A3" s="690"/>
      <c r="B3" s="929" t="s">
        <v>578</v>
      </c>
      <c r="C3" s="929"/>
      <c r="D3" s="929"/>
      <c r="E3" s="929"/>
      <c r="F3" s="929"/>
      <c r="G3" s="835" t="s">
        <v>511</v>
      </c>
      <c r="H3" s="622"/>
      <c r="I3" s="620"/>
      <c r="J3" s="623"/>
      <c r="K3" s="620"/>
      <c r="L3" s="620"/>
      <c r="M3" s="620"/>
      <c r="N3" s="620"/>
      <c r="O3" s="620"/>
      <c r="P3" s="620"/>
      <c r="Q3" s="620"/>
    </row>
    <row r="4" spans="1:17" s="66" customFormat="1">
      <c r="A4" s="691"/>
      <c r="B4" s="934" t="s">
        <v>580</v>
      </c>
      <c r="C4" s="934"/>
      <c r="D4" s="934"/>
      <c r="E4" s="934"/>
      <c r="F4" s="934"/>
      <c r="G4" s="934"/>
      <c r="H4" s="934"/>
      <c r="I4" s="934"/>
      <c r="J4" s="622"/>
      <c r="K4" s="622"/>
      <c r="L4" s="622"/>
      <c r="M4" s="622"/>
      <c r="N4" s="622"/>
      <c r="O4" s="622"/>
      <c r="P4" s="622"/>
      <c r="Q4" s="622"/>
    </row>
    <row r="5" spans="1:17" s="66" customFormat="1">
      <c r="A5" s="691"/>
      <c r="B5" s="933" t="s">
        <v>759</v>
      </c>
      <c r="C5" s="933"/>
      <c r="D5" s="933"/>
      <c r="E5" s="933"/>
      <c r="F5" s="933"/>
      <c r="G5" s="933"/>
      <c r="H5" s="933"/>
      <c r="I5" s="933"/>
      <c r="J5" s="622"/>
      <c r="K5" s="622"/>
      <c r="L5" s="622"/>
      <c r="M5" s="622"/>
      <c r="N5" s="622"/>
      <c r="O5" s="622"/>
      <c r="P5" s="622"/>
      <c r="Q5" s="622"/>
    </row>
    <row r="6" spans="1:17" s="66" customFormat="1" ht="10.15" customHeight="1">
      <c r="A6" s="692"/>
      <c r="L6" s="920"/>
      <c r="M6" s="920"/>
      <c r="N6" s="920"/>
      <c r="O6" s="920"/>
      <c r="P6" s="90"/>
    </row>
    <row r="7" spans="1:17" ht="15" customHeight="1">
      <c r="A7" s="104" t="s">
        <v>729</v>
      </c>
      <c r="B7" s="931" t="s">
        <v>396</v>
      </c>
      <c r="C7" s="932"/>
      <c r="D7" s="932"/>
      <c r="E7" s="932"/>
      <c r="F7" s="932"/>
      <c r="G7" s="67"/>
      <c r="H7" s="67"/>
      <c r="K7" s="73"/>
      <c r="L7" s="73"/>
      <c r="M7" s="73"/>
      <c r="N7" s="73"/>
      <c r="O7" s="73"/>
      <c r="P7" s="73"/>
    </row>
    <row r="8" spans="1:17" ht="10.15" customHeight="1">
      <c r="A8" s="688"/>
      <c r="B8" s="68"/>
      <c r="C8" s="66"/>
      <c r="D8" s="67"/>
      <c r="E8" s="67"/>
      <c r="F8" s="67"/>
      <c r="G8" s="67"/>
      <c r="H8" s="67"/>
      <c r="J8" s="65"/>
      <c r="K8" s="73"/>
      <c r="L8" s="73"/>
      <c r="M8" s="73"/>
      <c r="N8" s="73"/>
      <c r="O8" s="73"/>
    </row>
    <row r="9" spans="1:17">
      <c r="A9" s="692"/>
      <c r="B9" s="930" t="s">
        <v>509</v>
      </c>
      <c r="C9" s="930"/>
      <c r="D9" s="930"/>
      <c r="E9" s="930"/>
      <c r="F9" s="930"/>
      <c r="G9" s="930"/>
      <c r="H9" s="930"/>
      <c r="I9" s="69"/>
      <c r="J9" s="91"/>
      <c r="K9" s="91"/>
      <c r="L9" s="73"/>
      <c r="M9" s="73"/>
      <c r="N9" s="73"/>
      <c r="O9" s="73"/>
    </row>
    <row r="10" spans="1:17" ht="9.6" customHeight="1">
      <c r="A10" s="692"/>
      <c r="B10" s="70"/>
      <c r="C10" s="71"/>
      <c r="D10" s="71"/>
      <c r="E10" s="71"/>
      <c r="F10" s="71"/>
      <c r="G10" s="71"/>
      <c r="H10" s="71"/>
      <c r="I10" s="72"/>
      <c r="J10" s="73"/>
      <c r="K10" s="74"/>
      <c r="L10" s="73"/>
      <c r="M10" s="73"/>
      <c r="N10" s="73"/>
      <c r="O10" s="73"/>
    </row>
    <row r="11" spans="1:17" ht="63.75">
      <c r="A11" s="692"/>
      <c r="B11" s="75" t="s">
        <v>86</v>
      </c>
      <c r="C11" s="76" t="s">
        <v>275</v>
      </c>
      <c r="D11" s="75" t="s">
        <v>390</v>
      </c>
      <c r="E11" s="75" t="s">
        <v>391</v>
      </c>
      <c r="F11" s="33" t="s">
        <v>768</v>
      </c>
      <c r="G11" s="76" t="s">
        <v>426</v>
      </c>
      <c r="H11" s="76" t="s">
        <v>425</v>
      </c>
    </row>
    <row r="12" spans="1:17">
      <c r="A12" s="692"/>
      <c r="B12" s="647" t="s">
        <v>37</v>
      </c>
      <c r="C12" s="77"/>
      <c r="D12" s="77" t="s">
        <v>461</v>
      </c>
      <c r="E12" s="77" t="s">
        <v>461</v>
      </c>
      <c r="F12" s="77" t="s">
        <v>461</v>
      </c>
      <c r="G12" s="77" t="s">
        <v>461</v>
      </c>
      <c r="H12" s="649" t="s">
        <v>461</v>
      </c>
      <c r="I12" s="79"/>
      <c r="J12" s="79"/>
      <c r="K12" s="79"/>
    </row>
    <row r="13" spans="1:17">
      <c r="A13" s="692"/>
      <c r="B13" s="697" t="s">
        <v>356</v>
      </c>
      <c r="C13" s="77"/>
      <c r="D13" s="77" t="s">
        <v>461</v>
      </c>
      <c r="E13" s="77" t="s">
        <v>461</v>
      </c>
      <c r="F13" s="77" t="s">
        <v>461</v>
      </c>
      <c r="G13" s="77" t="s">
        <v>461</v>
      </c>
      <c r="H13" s="78" t="s">
        <v>461</v>
      </c>
      <c r="I13" s="79"/>
      <c r="J13" s="79"/>
      <c r="K13" s="79"/>
    </row>
    <row r="14" spans="1:17">
      <c r="A14" s="692"/>
      <c r="B14" s="697" t="s">
        <v>581</v>
      </c>
      <c r="C14" s="77"/>
      <c r="D14" s="77" t="s">
        <v>461</v>
      </c>
      <c r="E14" s="77" t="s">
        <v>461</v>
      </c>
      <c r="F14" s="77" t="s">
        <v>461</v>
      </c>
      <c r="G14" s="77" t="s">
        <v>461</v>
      </c>
      <c r="H14" s="78" t="s">
        <v>461</v>
      </c>
      <c r="I14" s="79"/>
      <c r="J14" s="79"/>
      <c r="K14" s="79"/>
    </row>
    <row r="15" spans="1:17">
      <c r="A15" s="692"/>
      <c r="B15" s="647" t="s">
        <v>55</v>
      </c>
      <c r="C15" s="77"/>
      <c r="D15" s="77" t="s">
        <v>461</v>
      </c>
      <c r="E15" s="77" t="s">
        <v>461</v>
      </c>
      <c r="F15" s="77" t="s">
        <v>461</v>
      </c>
      <c r="G15" s="77" t="s">
        <v>461</v>
      </c>
      <c r="H15" s="78" t="s">
        <v>461</v>
      </c>
      <c r="I15" s="79"/>
      <c r="J15" s="79"/>
      <c r="K15" s="79"/>
    </row>
    <row r="16" spans="1:17">
      <c r="A16" s="692"/>
      <c r="B16" s="647" t="s">
        <v>87</v>
      </c>
      <c r="C16" s="77"/>
      <c r="D16" s="77" t="s">
        <v>461</v>
      </c>
      <c r="E16" s="77" t="s">
        <v>461</v>
      </c>
      <c r="F16" s="77" t="s">
        <v>461</v>
      </c>
      <c r="G16" s="77" t="s">
        <v>461</v>
      </c>
      <c r="H16" s="78" t="s">
        <v>461</v>
      </c>
      <c r="I16" s="79"/>
      <c r="J16" s="79"/>
      <c r="K16" s="79"/>
    </row>
    <row r="17" spans="1:13">
      <c r="A17" s="692"/>
      <c r="B17" s="647" t="s">
        <v>88</v>
      </c>
      <c r="C17" s="77"/>
      <c r="D17" s="77" t="s">
        <v>461</v>
      </c>
      <c r="E17" s="77" t="s">
        <v>461</v>
      </c>
      <c r="F17" s="77" t="s">
        <v>461</v>
      </c>
      <c r="G17" s="77" t="s">
        <v>461</v>
      </c>
      <c r="H17" s="78" t="s">
        <v>461</v>
      </c>
      <c r="I17" s="79"/>
      <c r="J17" s="79"/>
      <c r="K17" s="79"/>
    </row>
    <row r="18" spans="1:13">
      <c r="A18" s="692"/>
      <c r="B18" s="647" t="s">
        <v>385</v>
      </c>
      <c r="C18" s="77"/>
      <c r="D18" s="77" t="s">
        <v>461</v>
      </c>
      <c r="E18" s="77" t="s">
        <v>461</v>
      </c>
      <c r="F18" s="77" t="s">
        <v>461</v>
      </c>
      <c r="G18" s="77" t="s">
        <v>461</v>
      </c>
      <c r="H18" s="78" t="s">
        <v>461</v>
      </c>
      <c r="I18" s="79"/>
      <c r="J18" s="79"/>
      <c r="K18" s="79"/>
    </row>
    <row r="19" spans="1:13">
      <c r="A19" s="692"/>
      <c r="B19" s="647" t="s">
        <v>385</v>
      </c>
      <c r="C19" s="77"/>
      <c r="D19" s="77" t="s">
        <v>461</v>
      </c>
      <c r="E19" s="77" t="s">
        <v>461</v>
      </c>
      <c r="F19" s="77" t="s">
        <v>461</v>
      </c>
      <c r="G19" s="77" t="s">
        <v>461</v>
      </c>
      <c r="H19" s="78" t="s">
        <v>461</v>
      </c>
      <c r="I19" s="79"/>
      <c r="J19" s="79"/>
      <c r="K19" s="79"/>
    </row>
    <row r="20" spans="1:13">
      <c r="A20" s="692"/>
      <c r="B20" s="647" t="s">
        <v>56</v>
      </c>
      <c r="C20" s="77"/>
      <c r="D20" s="77" t="s">
        <v>461</v>
      </c>
      <c r="E20" s="77" t="s">
        <v>461</v>
      </c>
      <c r="F20" s="77" t="s">
        <v>461</v>
      </c>
      <c r="G20" s="77" t="s">
        <v>461</v>
      </c>
      <c r="H20" s="78" t="s">
        <v>461</v>
      </c>
      <c r="I20" s="773"/>
      <c r="J20" s="774"/>
      <c r="K20" s="79"/>
    </row>
    <row r="21" spans="1:13">
      <c r="A21" s="692"/>
      <c r="B21" s="647" t="s">
        <v>54</v>
      </c>
      <c r="C21" s="77"/>
      <c r="D21" s="77" t="s">
        <v>461</v>
      </c>
      <c r="E21" s="77" t="s">
        <v>461</v>
      </c>
      <c r="F21" s="77" t="s">
        <v>461</v>
      </c>
      <c r="G21" s="77" t="s">
        <v>461</v>
      </c>
      <c r="H21" s="78" t="s">
        <v>461</v>
      </c>
      <c r="I21" s="79"/>
      <c r="J21" s="79"/>
      <c r="K21" s="79"/>
    </row>
    <row r="22" spans="1:13">
      <c r="A22" s="692"/>
      <c r="B22" s="647" t="s">
        <v>89</v>
      </c>
      <c r="C22" s="77"/>
      <c r="D22" s="77" t="s">
        <v>461</v>
      </c>
      <c r="E22" s="77" t="s">
        <v>461</v>
      </c>
      <c r="F22" s="77" t="s">
        <v>461</v>
      </c>
      <c r="G22" s="77" t="s">
        <v>461</v>
      </c>
      <c r="H22" s="78" t="s">
        <v>461</v>
      </c>
      <c r="I22" s="79"/>
      <c r="J22" s="79"/>
      <c r="K22" s="79"/>
    </row>
    <row r="23" spans="1:13">
      <c r="A23" s="692"/>
      <c r="B23" s="697" t="s">
        <v>90</v>
      </c>
      <c r="C23" s="77"/>
      <c r="D23" s="77" t="s">
        <v>461</v>
      </c>
      <c r="E23" s="77" t="s">
        <v>461</v>
      </c>
      <c r="F23" s="77" t="s">
        <v>461</v>
      </c>
      <c r="G23" s="77" t="s">
        <v>461</v>
      </c>
      <c r="H23" s="78" t="s">
        <v>461</v>
      </c>
      <c r="I23" s="79"/>
      <c r="J23" s="79"/>
      <c r="K23" s="79"/>
    </row>
    <row r="24" spans="1:13">
      <c r="A24" s="692"/>
      <c r="B24" s="697" t="s">
        <v>91</v>
      </c>
      <c r="C24" s="77"/>
      <c r="D24" s="77" t="s">
        <v>461</v>
      </c>
      <c r="E24" s="77" t="s">
        <v>461</v>
      </c>
      <c r="F24" s="77" t="s">
        <v>461</v>
      </c>
      <c r="G24" s="77" t="s">
        <v>461</v>
      </c>
      <c r="H24" s="78" t="s">
        <v>461</v>
      </c>
      <c r="I24" s="79"/>
      <c r="J24" s="79"/>
      <c r="K24" s="79"/>
    </row>
    <row r="25" spans="1:13" ht="25.5">
      <c r="A25" s="692"/>
      <c r="B25" s="697" t="s">
        <v>277</v>
      </c>
      <c r="C25" s="77"/>
      <c r="D25" s="77" t="s">
        <v>461</v>
      </c>
      <c r="E25" s="77" t="s">
        <v>461</v>
      </c>
      <c r="F25" s="77" t="s">
        <v>461</v>
      </c>
      <c r="G25" s="77" t="s">
        <v>461</v>
      </c>
      <c r="H25" s="78" t="s">
        <v>461</v>
      </c>
      <c r="I25" s="79"/>
      <c r="J25" s="79"/>
      <c r="K25" s="79"/>
    </row>
    <row r="26" spans="1:13">
      <c r="A26" s="692"/>
      <c r="B26" s="779" t="s">
        <v>918</v>
      </c>
      <c r="C26" s="77"/>
      <c r="D26" s="77" t="s">
        <v>461</v>
      </c>
      <c r="E26" s="77" t="s">
        <v>461</v>
      </c>
      <c r="F26" s="77" t="s">
        <v>461</v>
      </c>
      <c r="G26" s="77" t="s">
        <v>461</v>
      </c>
      <c r="H26" s="78" t="s">
        <v>461</v>
      </c>
      <c r="I26" s="79"/>
      <c r="J26" s="79"/>
      <c r="K26" s="79"/>
    </row>
    <row r="27" spans="1:13">
      <c r="A27" s="692"/>
      <c r="B27" s="647" t="s">
        <v>276</v>
      </c>
      <c r="C27" s="77"/>
      <c r="D27" s="77" t="s">
        <v>461</v>
      </c>
      <c r="E27" s="77" t="s">
        <v>461</v>
      </c>
      <c r="F27" s="77" t="s">
        <v>461</v>
      </c>
      <c r="G27" s="77" t="s">
        <v>461</v>
      </c>
      <c r="H27" s="78" t="s">
        <v>461</v>
      </c>
      <c r="I27" s="775"/>
      <c r="J27" s="908"/>
      <c r="K27" s="908"/>
      <c r="L27" s="908"/>
      <c r="M27" s="908"/>
    </row>
    <row r="28" spans="1:13" ht="25.5">
      <c r="A28" s="692"/>
      <c r="B28" s="697" t="s">
        <v>573</v>
      </c>
      <c r="C28" s="77"/>
      <c r="D28" s="77" t="s">
        <v>461</v>
      </c>
      <c r="E28" s="77" t="s">
        <v>461</v>
      </c>
      <c r="F28" s="77" t="s">
        <v>461</v>
      </c>
      <c r="G28" s="77" t="s">
        <v>461</v>
      </c>
      <c r="H28" s="78" t="s">
        <v>461</v>
      </c>
      <c r="I28" s="79"/>
      <c r="J28" s="79"/>
      <c r="K28" s="79"/>
    </row>
    <row r="29" spans="1:13" ht="25.5">
      <c r="A29" s="692"/>
      <c r="B29" s="697" t="s">
        <v>278</v>
      </c>
      <c r="C29" s="77"/>
      <c r="D29" s="77" t="s">
        <v>461</v>
      </c>
      <c r="E29" s="77" t="s">
        <v>461</v>
      </c>
      <c r="F29" s="77" t="s">
        <v>461</v>
      </c>
      <c r="G29" s="77" t="s">
        <v>461</v>
      </c>
      <c r="H29" s="78" t="s">
        <v>461</v>
      </c>
      <c r="I29" s="65"/>
      <c r="J29" s="65"/>
      <c r="K29" s="65"/>
    </row>
    <row r="30" spans="1:13" ht="10.15" customHeight="1">
      <c r="A30" s="692"/>
      <c r="B30" s="70"/>
      <c r="C30" s="66"/>
      <c r="D30" s="66"/>
      <c r="E30" s="66"/>
      <c r="F30" s="66"/>
      <c r="G30" s="66"/>
      <c r="H30" s="66"/>
      <c r="I30" s="65"/>
      <c r="J30" s="65"/>
      <c r="K30" s="65"/>
    </row>
    <row r="31" spans="1:13" ht="13.9" customHeight="1">
      <c r="A31" s="689" t="s">
        <v>107</v>
      </c>
      <c r="B31" s="921" t="s">
        <v>397</v>
      </c>
      <c r="C31" s="921"/>
      <c r="D31" s="921"/>
      <c r="E31" s="921"/>
      <c r="F31" s="921"/>
      <c r="G31" s="921"/>
      <c r="H31" s="921"/>
      <c r="I31" s="65"/>
      <c r="J31" s="65"/>
      <c r="K31" s="65"/>
    </row>
    <row r="32" spans="1:13" ht="10.15" customHeight="1">
      <c r="A32" s="688"/>
      <c r="B32" s="68"/>
      <c r="C32" s="66"/>
      <c r="D32" s="67"/>
      <c r="E32" s="67"/>
      <c r="F32" s="67"/>
      <c r="G32" s="67"/>
      <c r="H32" s="67"/>
      <c r="J32" s="65"/>
    </row>
    <row r="33" spans="1:11" s="83" customFormat="1" ht="12.6" customHeight="1">
      <c r="A33" s="693"/>
      <c r="B33" s="922" t="s">
        <v>386</v>
      </c>
      <c r="C33" s="922"/>
      <c r="D33" s="922"/>
      <c r="E33" s="922"/>
      <c r="F33" s="922"/>
      <c r="G33" s="80"/>
      <c r="H33" s="81"/>
      <c r="I33" s="82"/>
      <c r="J33" s="82"/>
      <c r="K33" s="82"/>
    </row>
    <row r="34" spans="1:11">
      <c r="A34" s="692"/>
      <c r="B34" s="923"/>
      <c r="C34" s="923"/>
      <c r="D34" s="923"/>
      <c r="E34" s="909" t="s">
        <v>92</v>
      </c>
      <c r="F34" s="910"/>
      <c r="G34" s="911"/>
      <c r="H34" s="67"/>
    </row>
    <row r="35" spans="1:11">
      <c r="A35" s="692"/>
      <c r="B35" s="924" t="s">
        <v>882</v>
      </c>
      <c r="C35" s="919"/>
      <c r="D35" s="919"/>
      <c r="E35" s="915"/>
      <c r="F35" s="915"/>
      <c r="G35" s="915"/>
      <c r="H35" s="67"/>
    </row>
    <row r="36" spans="1:11">
      <c r="A36" s="692"/>
      <c r="B36" s="919" t="s">
        <v>387</v>
      </c>
      <c r="C36" s="919"/>
      <c r="D36" s="919"/>
      <c r="E36" s="915"/>
      <c r="F36" s="915"/>
      <c r="G36" s="915"/>
      <c r="H36" s="67"/>
    </row>
    <row r="37" spans="1:11">
      <c r="A37" s="692"/>
      <c r="B37" s="924" t="s">
        <v>913</v>
      </c>
      <c r="C37" s="919"/>
      <c r="D37" s="919"/>
      <c r="E37" s="915"/>
      <c r="F37" s="915"/>
      <c r="G37" s="915"/>
      <c r="H37" s="67"/>
    </row>
    <row r="38" spans="1:11">
      <c r="A38" s="692"/>
      <c r="B38" s="925" t="s">
        <v>98</v>
      </c>
      <c r="C38" s="925"/>
      <c r="D38" s="925"/>
      <c r="E38" s="915"/>
      <c r="F38" s="915"/>
      <c r="G38" s="915"/>
      <c r="H38" s="67"/>
    </row>
    <row r="39" spans="1:11">
      <c r="A39" s="692"/>
      <c r="B39" s="919" t="s">
        <v>93</v>
      </c>
      <c r="C39" s="919"/>
      <c r="D39" s="919"/>
      <c r="E39" s="915"/>
      <c r="F39" s="915"/>
      <c r="G39" s="915"/>
      <c r="H39" s="67"/>
    </row>
    <row r="40" spans="1:11">
      <c r="A40" s="692"/>
      <c r="B40" s="916" t="s">
        <v>881</v>
      </c>
      <c r="C40" s="917"/>
      <c r="D40" s="918"/>
      <c r="E40" s="912"/>
      <c r="F40" s="913"/>
      <c r="G40" s="914"/>
      <c r="H40" s="67"/>
    </row>
    <row r="41" spans="1:11">
      <c r="A41" s="692"/>
      <c r="B41" s="919" t="s">
        <v>94</v>
      </c>
      <c r="C41" s="919"/>
      <c r="D41" s="919"/>
      <c r="E41" s="915"/>
      <c r="F41" s="915"/>
      <c r="G41" s="915"/>
      <c r="H41" s="67"/>
    </row>
    <row r="42" spans="1:11">
      <c r="A42" s="692"/>
      <c r="B42" s="919" t="s">
        <v>388</v>
      </c>
      <c r="C42" s="919"/>
      <c r="D42" s="919"/>
      <c r="E42" s="915"/>
      <c r="F42" s="915"/>
      <c r="G42" s="915"/>
      <c r="H42" s="67"/>
    </row>
    <row r="43" spans="1:11">
      <c r="A43" s="692"/>
      <c r="B43" s="919" t="s">
        <v>95</v>
      </c>
      <c r="C43" s="919"/>
      <c r="D43" s="919"/>
      <c r="E43" s="915"/>
      <c r="F43" s="915"/>
      <c r="G43" s="915"/>
      <c r="H43" s="67"/>
    </row>
    <row r="44" spans="1:11">
      <c r="A44" s="692"/>
      <c r="B44" s="926" t="s">
        <v>883</v>
      </c>
      <c r="C44" s="925"/>
      <c r="D44" s="925"/>
      <c r="E44" s="915"/>
      <c r="F44" s="915"/>
      <c r="G44" s="915"/>
      <c r="H44" s="84"/>
    </row>
    <row r="45" spans="1:11">
      <c r="A45" s="692"/>
      <c r="B45" s="919" t="s">
        <v>96</v>
      </c>
      <c r="C45" s="919"/>
      <c r="D45" s="919"/>
      <c r="E45" s="915"/>
      <c r="F45" s="915"/>
      <c r="G45" s="915"/>
      <c r="H45" s="84"/>
    </row>
    <row r="46" spans="1:11">
      <c r="A46" s="692"/>
      <c r="B46" s="919" t="s">
        <v>389</v>
      </c>
      <c r="C46" s="919"/>
      <c r="D46" s="919"/>
      <c r="E46" s="915"/>
      <c r="F46" s="915"/>
      <c r="G46" s="915"/>
      <c r="H46" s="84"/>
    </row>
    <row r="47" spans="1:11" ht="11.1" customHeight="1">
      <c r="A47" s="692"/>
      <c r="B47" s="70"/>
      <c r="C47" s="67"/>
      <c r="D47" s="67"/>
      <c r="E47" s="67"/>
      <c r="F47" s="67"/>
      <c r="G47" s="67"/>
      <c r="H47" s="67"/>
    </row>
    <row r="48" spans="1:11">
      <c r="B48" s="899" t="s">
        <v>921</v>
      </c>
      <c r="C48" s="900"/>
      <c r="D48" s="900"/>
      <c r="E48" s="900"/>
      <c r="F48" s="900"/>
      <c r="G48" s="901"/>
    </row>
    <row r="49" spans="2:7">
      <c r="B49" s="902"/>
      <c r="C49" s="903"/>
      <c r="D49" s="903"/>
      <c r="E49" s="903"/>
      <c r="F49" s="903"/>
      <c r="G49" s="904"/>
    </row>
    <row r="50" spans="2:7">
      <c r="B50" s="905" t="s">
        <v>919</v>
      </c>
      <c r="C50" s="906"/>
      <c r="D50" s="906"/>
      <c r="E50" s="906"/>
      <c r="F50" s="906"/>
      <c r="G50" s="907"/>
    </row>
    <row r="51" spans="2:7">
      <c r="B51" s="896" t="s">
        <v>920</v>
      </c>
      <c r="C51" s="897"/>
      <c r="D51" s="897"/>
      <c r="E51" s="897"/>
      <c r="F51" s="897"/>
      <c r="G51" s="898"/>
    </row>
  </sheetData>
  <sheetProtection algorithmName="SHA-512" hashValue="MDgrhlTZzO0pEDpqNfNVwBkOXTCmEXwjQ+7YPMn3HVBC4ZHOSaXg2KMkROrwNjjn9TPMsrfN5U3G0Ft03a5nqw==" saltValue="1yUtVtU0faXbQdISxHB5YA==" spinCount="100000" sheet="1" selectLockedCells="1"/>
  <protectedRanges>
    <protectedRange sqref="E34:G46" name="Range2"/>
    <protectedRange sqref="D12:H29" name="Range1"/>
  </protectedRanges>
  <dataConsolidate link="1"/>
  <mergeCells count="39">
    <mergeCell ref="B44:D44"/>
    <mergeCell ref="B1:F1"/>
    <mergeCell ref="B3:F3"/>
    <mergeCell ref="B9:H9"/>
    <mergeCell ref="B7:F7"/>
    <mergeCell ref="B5:I5"/>
    <mergeCell ref="B4:I4"/>
    <mergeCell ref="L6:O6"/>
    <mergeCell ref="B45:D45"/>
    <mergeCell ref="B39:D39"/>
    <mergeCell ref="B31:H31"/>
    <mergeCell ref="B33:F33"/>
    <mergeCell ref="B34:D34"/>
    <mergeCell ref="E35:G35"/>
    <mergeCell ref="E36:G36"/>
    <mergeCell ref="E37:G37"/>
    <mergeCell ref="E38:G38"/>
    <mergeCell ref="E39:G39"/>
    <mergeCell ref="B36:D36"/>
    <mergeCell ref="B35:D35"/>
    <mergeCell ref="E44:G44"/>
    <mergeCell ref="B37:D37"/>
    <mergeCell ref="B38:D38"/>
    <mergeCell ref="B51:G51"/>
    <mergeCell ref="B48:G49"/>
    <mergeCell ref="B50:G50"/>
    <mergeCell ref="J27:M27"/>
    <mergeCell ref="E34:G34"/>
    <mergeCell ref="E40:G40"/>
    <mergeCell ref="E45:G45"/>
    <mergeCell ref="B40:D40"/>
    <mergeCell ref="E46:G46"/>
    <mergeCell ref="E41:G41"/>
    <mergeCell ref="E42:G42"/>
    <mergeCell ref="E43:G43"/>
    <mergeCell ref="B46:D46"/>
    <mergeCell ref="B41:D41"/>
    <mergeCell ref="B42:D42"/>
    <mergeCell ref="B43:D43"/>
  </mergeCells>
  <phoneticPr fontId="0" type="noConversion"/>
  <dataValidations count="4">
    <dataValidation type="list" showInputMessage="1" showErrorMessage="1" sqref="G12:G29 D12:E29" xr:uid="{00000000-0002-0000-0300-000000000000}">
      <formula1>"Select One, Yes, No"</formula1>
    </dataValidation>
    <dataValidation type="list" showInputMessage="1" showErrorMessage="1" sqref="F12:F29" xr:uid="{00000000-0002-0000-0300-000001000000}">
      <formula1>"Select One, Profit, Nonprofit, CHDO"</formula1>
    </dataValidation>
    <dataValidation type="list" showInputMessage="1" showErrorMessage="1" sqref="G3" xr:uid="{00000000-0002-0000-0300-000003000000}">
      <formula1>"Select, Yes, No"</formula1>
    </dataValidation>
    <dataValidation type="list" showInputMessage="1" showErrorMessage="1" sqref="H12:H29" xr:uid="{00000000-0002-0000-0300-000002000000}">
      <formula1>"Select One, Owner, Developer, Contractor, Owner/Developer, Owner/Contractor, Developer/Contractor"</formula1>
    </dataValidation>
  </dataValidations>
  <hyperlinks>
    <hyperlink ref="B50" r:id="rId1" xr:uid="{0E93DC94-247E-4100-A4F6-5247D589314C}"/>
  </hyperlinks>
  <printOptions horizontalCentered="1"/>
  <pageMargins left="0.75" right="0.75" top="0.75" bottom="0.75" header="0" footer="0.5"/>
  <pageSetup scale="80" firstPageNumber="3" orientation="portrait" r:id="rId2"/>
  <headerFooter>
    <oddHeader xml:space="preserve">&amp;R
</oddHeader>
    <oddFooter>&amp;L&amp;"Arial Narrow,Bold"HOME - HTF&amp;C&amp;"Arial Narrow,Bold"Page 4 of 30&amp;R&amp;"Arial Narrow,Bold" Updated 2020</oddFooter>
  </headerFooter>
  <ignoredErrors>
    <ignoredError sqref="A27:A51 A1:A25 A52:A104857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V51"/>
  <sheetViews>
    <sheetView showGridLines="0" showRowColHeaders="0" zoomScaleNormal="100" workbookViewId="0">
      <selection activeCell="C6" sqref="C6"/>
    </sheetView>
  </sheetViews>
  <sheetFormatPr defaultColWidth="10.7109375" defaultRowHeight="12.75"/>
  <cols>
    <col min="1" max="1" width="3.5703125" style="32" bestFit="1" customWidth="1"/>
    <col min="2" max="2" width="2.7109375" style="21" customWidth="1"/>
    <col min="3" max="3" width="7.5703125" style="21" customWidth="1"/>
    <col min="4" max="4" width="2.7109375" style="21" customWidth="1"/>
    <col min="5" max="8" width="7.5703125" style="21" customWidth="1"/>
    <col min="9" max="10" width="8" style="21" customWidth="1"/>
    <col min="11" max="11" width="16.7109375" style="21" customWidth="1"/>
    <col min="12" max="13" width="11.28515625" style="21" customWidth="1"/>
    <col min="14" max="14" width="12" style="21" customWidth="1"/>
    <col min="15" max="15" width="5.28515625" style="21" customWidth="1"/>
    <col min="16" max="48" width="10.7109375" style="149"/>
    <col min="49" max="16384" width="10.7109375" style="14"/>
  </cols>
  <sheetData>
    <row r="1" spans="1:48" s="99" customFormat="1">
      <c r="A1" s="29" t="s">
        <v>108</v>
      </c>
      <c r="B1" s="24" t="s">
        <v>201</v>
      </c>
      <c r="C1" s="24"/>
      <c r="D1" s="24"/>
      <c r="E1" s="24"/>
      <c r="F1" s="24"/>
      <c r="G1" s="24"/>
      <c r="H1" s="24"/>
      <c r="I1" s="24"/>
      <c r="J1" s="24"/>
      <c r="K1" s="24"/>
      <c r="L1" s="24"/>
      <c r="M1" s="24"/>
      <c r="N1" s="24"/>
      <c r="O1" s="24"/>
      <c r="P1" s="180"/>
      <c r="Q1" s="180"/>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row>
    <row r="2" spans="1:48" s="99" customFormat="1" ht="9" customHeight="1">
      <c r="A2" s="29"/>
      <c r="B2" s="24"/>
      <c r="C2" s="24"/>
      <c r="D2" s="24"/>
      <c r="E2" s="24"/>
      <c r="F2" s="24"/>
      <c r="G2" s="24"/>
      <c r="H2" s="24"/>
      <c r="I2" s="24"/>
      <c r="J2" s="24"/>
      <c r="K2" s="24"/>
      <c r="L2" s="24"/>
      <c r="M2" s="24"/>
      <c r="N2" s="24"/>
      <c r="O2" s="24"/>
      <c r="P2" s="180"/>
      <c r="Q2" s="180"/>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row>
    <row r="3" spans="1:48" s="99" customFormat="1" ht="13.15" customHeight="1">
      <c r="A3" s="717"/>
      <c r="B3" s="935" t="s">
        <v>253</v>
      </c>
      <c r="C3" s="935"/>
      <c r="D3" s="935"/>
      <c r="E3" s="935"/>
      <c r="F3" s="935"/>
      <c r="G3" s="935"/>
      <c r="H3" s="935"/>
      <c r="I3" s="935"/>
      <c r="J3" s="935"/>
      <c r="K3" s="935"/>
      <c r="L3" s="935"/>
      <c r="M3" s="935"/>
      <c r="N3" s="935"/>
      <c r="O3" s="24"/>
      <c r="P3" s="180"/>
      <c r="Q3" s="180"/>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row>
    <row r="4" spans="1:48" s="99" customFormat="1" ht="7.15" customHeight="1">
      <c r="A4" s="717"/>
      <c r="B4" s="25"/>
      <c r="C4" s="483"/>
      <c r="D4" s="483"/>
      <c r="E4" s="483"/>
      <c r="F4" s="483"/>
      <c r="G4" s="483"/>
      <c r="H4" s="483"/>
      <c r="I4" s="483"/>
      <c r="J4" s="483"/>
      <c r="K4" s="483"/>
      <c r="L4" s="483"/>
      <c r="M4" s="483"/>
      <c r="N4" s="483"/>
      <c r="O4" s="24"/>
      <c r="P4" s="180"/>
      <c r="Q4" s="180"/>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row>
    <row r="5" spans="1:48" s="99" customFormat="1" ht="12.6" customHeight="1">
      <c r="A5" s="29"/>
      <c r="B5" s="103" t="s">
        <v>1</v>
      </c>
      <c r="C5" s="935" t="s">
        <v>685</v>
      </c>
      <c r="D5" s="935"/>
      <c r="E5" s="935"/>
      <c r="F5" s="935"/>
      <c r="G5" s="935"/>
      <c r="H5" s="935"/>
      <c r="I5" s="935"/>
      <c r="J5" s="935"/>
      <c r="K5" s="935"/>
      <c r="L5" s="935"/>
      <c r="M5" s="935"/>
      <c r="N5" s="935"/>
      <c r="O5" s="26"/>
      <c r="P5" s="180"/>
      <c r="Q5" s="180"/>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row>
    <row r="6" spans="1:48" s="99" customFormat="1" ht="13.15" customHeight="1">
      <c r="A6" s="24"/>
      <c r="B6" s="24"/>
      <c r="C6" s="701"/>
      <c r="D6" s="103" t="s">
        <v>267</v>
      </c>
      <c r="E6" s="103"/>
      <c r="F6" s="108"/>
      <c r="G6" s="103"/>
      <c r="H6" s="103"/>
      <c r="I6" s="103"/>
      <c r="J6" s="103"/>
      <c r="K6" s="103"/>
      <c r="L6" s="103"/>
      <c r="M6" s="103"/>
      <c r="N6" s="103"/>
      <c r="O6" s="24"/>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row>
    <row r="7" spans="1:48" s="99" customFormat="1">
      <c r="A7" s="24"/>
      <c r="B7" s="24"/>
      <c r="C7" s="701"/>
      <c r="D7" s="25" t="s">
        <v>268</v>
      </c>
      <c r="E7" s="25"/>
      <c r="F7" s="25"/>
      <c r="G7" s="25"/>
      <c r="H7" s="25"/>
      <c r="I7" s="25"/>
      <c r="J7" s="25"/>
      <c r="K7" s="25"/>
      <c r="L7" s="25"/>
      <c r="M7" s="25"/>
      <c r="N7" s="25"/>
      <c r="O7" s="24"/>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row>
    <row r="8" spans="1:48" s="99" customFormat="1">
      <c r="A8" s="24"/>
      <c r="B8" s="24"/>
      <c r="C8" s="146"/>
      <c r="D8" s="25"/>
      <c r="E8" s="25"/>
      <c r="F8" s="25"/>
      <c r="G8" s="25"/>
      <c r="H8" s="25"/>
      <c r="I8" s="25"/>
      <c r="J8" s="25"/>
      <c r="K8" s="25"/>
      <c r="L8" s="25"/>
      <c r="M8" s="25"/>
      <c r="N8" s="25"/>
      <c r="O8" s="24"/>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row>
    <row r="9" spans="1:48" s="99" customFormat="1" ht="26.65" customHeight="1">
      <c r="A9" s="718"/>
      <c r="B9" s="940" t="s">
        <v>769</v>
      </c>
      <c r="C9" s="940"/>
      <c r="D9" s="940"/>
      <c r="E9" s="940"/>
      <c r="F9" s="940"/>
      <c r="G9" s="940"/>
      <c r="H9" s="940"/>
      <c r="I9" s="940"/>
      <c r="J9" s="940"/>
      <c r="K9" s="940"/>
      <c r="L9" s="940"/>
      <c r="M9" s="940"/>
      <c r="N9" s="940"/>
      <c r="O9" s="940"/>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row>
    <row r="10" spans="1:48" s="99" customFormat="1" ht="10.15" customHeight="1">
      <c r="A10" s="24"/>
      <c r="B10" s="27"/>
      <c r="C10" s="25"/>
      <c r="D10" s="25"/>
      <c r="E10" s="25"/>
      <c r="F10" s="25"/>
      <c r="G10" s="25"/>
      <c r="H10" s="25"/>
      <c r="I10" s="25"/>
      <c r="J10" s="25"/>
      <c r="K10" s="25"/>
      <c r="L10" s="25"/>
      <c r="M10" s="25"/>
      <c r="N10" s="25"/>
      <c r="O10" s="24"/>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row>
    <row r="11" spans="1:48" s="99" customFormat="1">
      <c r="A11" s="24"/>
      <c r="B11" s="103" t="s">
        <v>2</v>
      </c>
      <c r="C11" s="24" t="s">
        <v>210</v>
      </c>
      <c r="D11" s="25"/>
      <c r="E11" s="25"/>
      <c r="F11" s="25"/>
      <c r="G11" s="25"/>
      <c r="H11" s="25"/>
      <c r="I11" s="25"/>
      <c r="J11" s="25"/>
      <c r="K11" s="25"/>
      <c r="L11" s="25"/>
      <c r="M11" s="25"/>
      <c r="N11" s="25"/>
      <c r="O11" s="24"/>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row>
    <row r="12" spans="1:48" s="99" customFormat="1">
      <c r="A12" s="24"/>
      <c r="B12" s="27"/>
      <c r="C12" s="701"/>
      <c r="D12" s="103" t="s">
        <v>254</v>
      </c>
      <c r="E12" s="103"/>
      <c r="F12" s="103"/>
      <c r="G12" s="103"/>
      <c r="H12" s="103"/>
      <c r="I12" s="103"/>
      <c r="J12" s="103"/>
      <c r="K12" s="103"/>
      <c r="L12" s="103"/>
      <c r="M12" s="103"/>
      <c r="N12" s="103"/>
      <c r="O12" s="24"/>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row>
    <row r="13" spans="1:48" s="99" customFormat="1" ht="12.6" customHeight="1">
      <c r="A13" s="718"/>
      <c r="B13" s="24"/>
      <c r="C13" s="701"/>
      <c r="D13" s="25" t="s">
        <v>255</v>
      </c>
      <c r="E13" s="25"/>
      <c r="F13" s="25"/>
      <c r="G13" s="25"/>
      <c r="H13" s="25"/>
      <c r="I13" s="25"/>
      <c r="J13" s="25"/>
      <c r="K13" s="25"/>
      <c r="L13" s="25"/>
      <c r="M13" s="25"/>
      <c r="N13" s="25"/>
      <c r="O13" s="110"/>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row>
    <row r="14" spans="1:48" s="99" customFormat="1" ht="13.15" customHeight="1">
      <c r="A14" s="718"/>
      <c r="B14" s="24"/>
      <c r="C14" s="27"/>
      <c r="D14" s="25"/>
      <c r="E14" s="25"/>
      <c r="F14" s="25"/>
      <c r="G14" s="25"/>
      <c r="H14" s="25"/>
      <c r="I14" s="25"/>
      <c r="J14" s="25"/>
      <c r="K14" s="25"/>
      <c r="L14" s="25"/>
      <c r="M14" s="25"/>
      <c r="N14" s="25"/>
      <c r="O14" s="110"/>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row>
    <row r="15" spans="1:48" s="99" customFormat="1" ht="26.65" customHeight="1">
      <c r="A15" s="718"/>
      <c r="B15" s="936" t="s">
        <v>770</v>
      </c>
      <c r="C15" s="936"/>
      <c r="D15" s="936"/>
      <c r="E15" s="936"/>
      <c r="F15" s="936"/>
      <c r="G15" s="936"/>
      <c r="H15" s="936"/>
      <c r="I15" s="936"/>
      <c r="J15" s="936"/>
      <c r="K15" s="936"/>
      <c r="L15" s="936"/>
      <c r="M15" s="936"/>
      <c r="N15" s="936"/>
      <c r="O15" s="936"/>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row>
    <row r="16" spans="1:48" s="99" customFormat="1" ht="12.6" customHeight="1">
      <c r="A16" s="718"/>
      <c r="B16" s="97"/>
      <c r="C16" s="103"/>
      <c r="D16" s="103"/>
      <c r="E16" s="103"/>
      <c r="F16" s="103"/>
      <c r="G16" s="103"/>
      <c r="H16" s="103"/>
      <c r="I16" s="103"/>
      <c r="J16" s="103"/>
      <c r="K16" s="103"/>
      <c r="L16" s="103"/>
      <c r="M16" s="103"/>
      <c r="N16" s="103"/>
      <c r="O16" s="147"/>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row>
    <row r="17" spans="1:48" s="99" customFormat="1">
      <c r="A17" s="29"/>
      <c r="B17" s="936" t="s">
        <v>269</v>
      </c>
      <c r="C17" s="936"/>
      <c r="D17" s="936"/>
      <c r="E17" s="936"/>
      <c r="F17" s="936"/>
      <c r="G17" s="936"/>
      <c r="H17" s="936"/>
      <c r="I17" s="936"/>
      <c r="J17" s="936"/>
      <c r="K17" s="936"/>
      <c r="L17" s="936"/>
      <c r="M17" s="936"/>
      <c r="N17" s="936"/>
      <c r="O17" s="936"/>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row>
    <row r="18" spans="1:48" s="99" customFormat="1" ht="13.15" customHeight="1">
      <c r="A18" s="29"/>
      <c r="B18" s="24"/>
      <c r="C18" s="24"/>
      <c r="D18" s="24"/>
      <c r="E18" s="24"/>
      <c r="F18" s="24"/>
      <c r="G18" s="24"/>
      <c r="H18" s="24"/>
      <c r="I18" s="24"/>
      <c r="J18" s="24"/>
      <c r="K18" s="24"/>
      <c r="L18" s="24"/>
      <c r="M18" s="24"/>
      <c r="N18" s="24"/>
      <c r="O18" s="3"/>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row>
    <row r="19" spans="1:48" s="54" customFormat="1" ht="14.1" customHeight="1" thickBot="1">
      <c r="A19" s="29" t="s">
        <v>119</v>
      </c>
      <c r="B19" s="936" t="s">
        <v>398</v>
      </c>
      <c r="C19" s="936"/>
      <c r="D19" s="936"/>
      <c r="E19" s="936"/>
      <c r="F19" s="936"/>
      <c r="G19" s="936"/>
      <c r="H19" s="936"/>
      <c r="I19" s="936"/>
      <c r="J19" s="936"/>
      <c r="K19" s="936"/>
      <c r="L19" s="936"/>
      <c r="M19" s="936"/>
      <c r="N19" s="936"/>
      <c r="O19" s="936"/>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row>
    <row r="20" spans="1:48" s="96" customFormat="1" ht="14.65" customHeight="1" thickBot="1">
      <c r="A20" s="29"/>
      <c r="B20" s="25" t="s">
        <v>1</v>
      </c>
      <c r="C20" s="30" t="s">
        <v>100</v>
      </c>
      <c r="D20" s="30"/>
      <c r="E20" s="30"/>
      <c r="F20" s="30"/>
      <c r="G20" s="30"/>
      <c r="H20" s="30"/>
      <c r="I20" s="938" t="s">
        <v>461</v>
      </c>
      <c r="J20" s="939"/>
      <c r="K20" s="105"/>
      <c r="L20" s="30"/>
      <c r="M20" s="30"/>
      <c r="N20" s="31"/>
      <c r="O20" s="30"/>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row>
    <row r="21" spans="1:48" s="99" customFormat="1">
      <c r="A21" s="29"/>
      <c r="B21" s="103" t="s">
        <v>2</v>
      </c>
      <c r="C21" s="937" t="s">
        <v>141</v>
      </c>
      <c r="D21" s="937"/>
      <c r="E21" s="937"/>
      <c r="F21" s="937"/>
      <c r="G21" s="937"/>
      <c r="H21" s="937"/>
      <c r="I21" s="937"/>
      <c r="J21" s="937"/>
      <c r="K21" s="937"/>
      <c r="L21" s="937"/>
      <c r="M21" s="937"/>
      <c r="N21" s="937"/>
      <c r="O21" s="937"/>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row>
    <row r="22" spans="1:48" s="99" customFormat="1" ht="9" customHeight="1" thickBot="1">
      <c r="A22" s="717"/>
      <c r="B22" s="25"/>
      <c r="C22" s="25"/>
      <c r="D22" s="25"/>
      <c r="E22" s="24"/>
      <c r="F22" s="24"/>
      <c r="G22" s="24"/>
      <c r="H22" s="24"/>
      <c r="I22" s="24"/>
      <c r="J22" s="25"/>
      <c r="K22" s="24"/>
      <c r="L22" s="24"/>
      <c r="M22" s="24"/>
      <c r="N22" s="24"/>
      <c r="O22" s="24"/>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row>
    <row r="23" spans="1:48" s="99" customFormat="1" ht="19.149999999999999" customHeight="1">
      <c r="A23" s="169"/>
      <c r="B23" s="941" t="s">
        <v>764</v>
      </c>
      <c r="C23" s="942"/>
      <c r="D23" s="942"/>
      <c r="E23" s="942"/>
      <c r="F23" s="942"/>
      <c r="G23" s="942"/>
      <c r="H23" s="942"/>
      <c r="I23" s="942"/>
      <c r="J23" s="942"/>
      <c r="K23" s="943"/>
      <c r="L23" s="944" t="s">
        <v>279</v>
      </c>
      <c r="M23" s="945"/>
      <c r="N23" s="946"/>
      <c r="O23" s="176"/>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row>
    <row r="24" spans="1:48" s="99" customFormat="1" ht="69" customHeight="1">
      <c r="A24" s="169"/>
      <c r="B24" s="952" t="s">
        <v>765</v>
      </c>
      <c r="C24" s="843"/>
      <c r="D24" s="843"/>
      <c r="E24" s="843"/>
      <c r="F24" s="843"/>
      <c r="G24" s="843"/>
      <c r="H24" s="776" t="s">
        <v>74</v>
      </c>
      <c r="I24" s="776" t="s">
        <v>101</v>
      </c>
      <c r="J24" s="843" t="s">
        <v>884</v>
      </c>
      <c r="K24" s="843"/>
      <c r="L24" s="167" t="s">
        <v>280</v>
      </c>
      <c r="M24" s="167" t="s">
        <v>79</v>
      </c>
      <c r="N24" s="630" t="s">
        <v>376</v>
      </c>
      <c r="O24" s="177"/>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row>
    <row r="25" spans="1:48" s="99" customFormat="1" ht="25.35" customHeight="1">
      <c r="A25" s="169"/>
      <c r="B25" s="950"/>
      <c r="C25" s="951"/>
      <c r="D25" s="951"/>
      <c r="E25" s="951"/>
      <c r="F25" s="951"/>
      <c r="G25" s="951"/>
      <c r="H25" s="699"/>
      <c r="I25" s="649" t="s">
        <v>511</v>
      </c>
      <c r="J25" s="951"/>
      <c r="K25" s="951"/>
      <c r="L25" s="663" t="s">
        <v>511</v>
      </c>
      <c r="M25" s="663" t="s">
        <v>511</v>
      </c>
      <c r="N25" s="631" t="s">
        <v>511</v>
      </c>
      <c r="O25" s="118"/>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row>
    <row r="26" spans="1:48" s="99" customFormat="1" ht="25.35" customHeight="1">
      <c r="A26" s="169"/>
      <c r="B26" s="950"/>
      <c r="C26" s="951"/>
      <c r="D26" s="951"/>
      <c r="E26" s="951"/>
      <c r="F26" s="951"/>
      <c r="G26" s="951"/>
      <c r="H26" s="699"/>
      <c r="I26" s="649" t="s">
        <v>511</v>
      </c>
      <c r="J26" s="951"/>
      <c r="K26" s="951"/>
      <c r="L26" s="663" t="s">
        <v>511</v>
      </c>
      <c r="M26" s="663" t="s">
        <v>511</v>
      </c>
      <c r="N26" s="631" t="s">
        <v>511</v>
      </c>
      <c r="O26" s="118"/>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row>
    <row r="27" spans="1:48" s="99" customFormat="1" ht="25.35" customHeight="1">
      <c r="A27" s="169"/>
      <c r="B27" s="950"/>
      <c r="C27" s="951"/>
      <c r="D27" s="951"/>
      <c r="E27" s="951"/>
      <c r="F27" s="951"/>
      <c r="G27" s="951"/>
      <c r="H27" s="699"/>
      <c r="I27" s="649" t="s">
        <v>511</v>
      </c>
      <c r="J27" s="951"/>
      <c r="K27" s="951"/>
      <c r="L27" s="663" t="s">
        <v>511</v>
      </c>
      <c r="M27" s="663" t="s">
        <v>511</v>
      </c>
      <c r="N27" s="631" t="s">
        <v>511</v>
      </c>
      <c r="O27" s="118"/>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row>
    <row r="28" spans="1:48" s="99" customFormat="1" ht="25.35" customHeight="1">
      <c r="A28" s="169"/>
      <c r="B28" s="950"/>
      <c r="C28" s="951"/>
      <c r="D28" s="951"/>
      <c r="E28" s="951"/>
      <c r="F28" s="951"/>
      <c r="G28" s="951"/>
      <c r="H28" s="699"/>
      <c r="I28" s="649" t="s">
        <v>511</v>
      </c>
      <c r="J28" s="951"/>
      <c r="K28" s="951"/>
      <c r="L28" s="663" t="s">
        <v>511</v>
      </c>
      <c r="M28" s="663" t="s">
        <v>511</v>
      </c>
      <c r="N28" s="631" t="s">
        <v>511</v>
      </c>
      <c r="O28" s="118"/>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row>
    <row r="29" spans="1:48" s="99" customFormat="1" ht="25.35" customHeight="1">
      <c r="A29" s="169"/>
      <c r="B29" s="950"/>
      <c r="C29" s="951"/>
      <c r="D29" s="951"/>
      <c r="E29" s="951"/>
      <c r="F29" s="951"/>
      <c r="G29" s="951"/>
      <c r="H29" s="699"/>
      <c r="I29" s="649" t="s">
        <v>511</v>
      </c>
      <c r="J29" s="951"/>
      <c r="K29" s="951"/>
      <c r="L29" s="663" t="s">
        <v>511</v>
      </c>
      <c r="M29" s="663" t="s">
        <v>511</v>
      </c>
      <c r="N29" s="631" t="s">
        <v>511</v>
      </c>
      <c r="O29" s="118"/>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row>
    <row r="30" spans="1:48" s="99" customFormat="1" ht="25.35" customHeight="1">
      <c r="A30" s="169"/>
      <c r="B30" s="950"/>
      <c r="C30" s="951"/>
      <c r="D30" s="951"/>
      <c r="E30" s="951"/>
      <c r="F30" s="951"/>
      <c r="G30" s="951"/>
      <c r="H30" s="699"/>
      <c r="I30" s="649" t="s">
        <v>511</v>
      </c>
      <c r="J30" s="951"/>
      <c r="K30" s="951"/>
      <c r="L30" s="663" t="s">
        <v>511</v>
      </c>
      <c r="M30" s="663" t="s">
        <v>511</v>
      </c>
      <c r="N30" s="631" t="s">
        <v>511</v>
      </c>
      <c r="O30" s="118"/>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row>
    <row r="31" spans="1:48" s="99" customFormat="1" ht="25.35" customHeight="1">
      <c r="A31" s="169"/>
      <c r="B31" s="950"/>
      <c r="C31" s="951"/>
      <c r="D31" s="951"/>
      <c r="E31" s="951"/>
      <c r="F31" s="951"/>
      <c r="G31" s="951"/>
      <c r="H31" s="699"/>
      <c r="I31" s="649" t="s">
        <v>511</v>
      </c>
      <c r="J31" s="951"/>
      <c r="K31" s="951"/>
      <c r="L31" s="663" t="s">
        <v>511</v>
      </c>
      <c r="M31" s="663" t="s">
        <v>511</v>
      </c>
      <c r="N31" s="631" t="s">
        <v>511</v>
      </c>
      <c r="O31" s="118"/>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row>
    <row r="32" spans="1:48" s="99" customFormat="1" ht="25.35" customHeight="1">
      <c r="A32" s="169"/>
      <c r="B32" s="950"/>
      <c r="C32" s="951"/>
      <c r="D32" s="951"/>
      <c r="E32" s="951"/>
      <c r="F32" s="951"/>
      <c r="G32" s="951"/>
      <c r="H32" s="699"/>
      <c r="I32" s="649" t="s">
        <v>511</v>
      </c>
      <c r="J32" s="951"/>
      <c r="K32" s="951"/>
      <c r="L32" s="663" t="s">
        <v>511</v>
      </c>
      <c r="M32" s="663" t="s">
        <v>511</v>
      </c>
      <c r="N32" s="631" t="s">
        <v>511</v>
      </c>
      <c r="O32" s="118"/>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row>
    <row r="33" spans="1:48" s="99" customFormat="1" ht="25.35" customHeight="1">
      <c r="A33" s="169"/>
      <c r="B33" s="950"/>
      <c r="C33" s="951"/>
      <c r="D33" s="951"/>
      <c r="E33" s="951"/>
      <c r="F33" s="951"/>
      <c r="G33" s="951"/>
      <c r="H33" s="699"/>
      <c r="I33" s="649" t="s">
        <v>511</v>
      </c>
      <c r="J33" s="951"/>
      <c r="K33" s="951"/>
      <c r="L33" s="663" t="s">
        <v>511</v>
      </c>
      <c r="M33" s="663" t="s">
        <v>511</v>
      </c>
      <c r="N33" s="631" t="s">
        <v>511</v>
      </c>
      <c r="O33" s="118"/>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row>
    <row r="34" spans="1:48" s="99" customFormat="1" ht="25.35" customHeight="1">
      <c r="A34" s="169"/>
      <c r="B34" s="950"/>
      <c r="C34" s="951"/>
      <c r="D34" s="951"/>
      <c r="E34" s="951"/>
      <c r="F34" s="951"/>
      <c r="G34" s="951"/>
      <c r="H34" s="699"/>
      <c r="I34" s="649" t="s">
        <v>511</v>
      </c>
      <c r="J34" s="951"/>
      <c r="K34" s="951"/>
      <c r="L34" s="663" t="s">
        <v>511</v>
      </c>
      <c r="M34" s="663" t="s">
        <v>511</v>
      </c>
      <c r="N34" s="631" t="s">
        <v>511</v>
      </c>
      <c r="O34" s="118"/>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row>
    <row r="35" spans="1:48" s="99" customFormat="1" ht="25.35" customHeight="1">
      <c r="A35" s="169"/>
      <c r="B35" s="950"/>
      <c r="C35" s="951"/>
      <c r="D35" s="951"/>
      <c r="E35" s="951"/>
      <c r="F35" s="951"/>
      <c r="G35" s="951"/>
      <c r="H35" s="699"/>
      <c r="I35" s="649" t="s">
        <v>511</v>
      </c>
      <c r="J35" s="951"/>
      <c r="K35" s="951"/>
      <c r="L35" s="663" t="s">
        <v>511</v>
      </c>
      <c r="M35" s="663" t="s">
        <v>511</v>
      </c>
      <c r="N35" s="631" t="s">
        <v>511</v>
      </c>
      <c r="O35" s="118"/>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row>
    <row r="36" spans="1:48" s="99" customFormat="1" ht="25.35" customHeight="1">
      <c r="A36" s="169"/>
      <c r="B36" s="950"/>
      <c r="C36" s="951"/>
      <c r="D36" s="951"/>
      <c r="E36" s="951"/>
      <c r="F36" s="951"/>
      <c r="G36" s="951"/>
      <c r="H36" s="699"/>
      <c r="I36" s="649" t="s">
        <v>511</v>
      </c>
      <c r="J36" s="951"/>
      <c r="K36" s="951"/>
      <c r="L36" s="663" t="s">
        <v>511</v>
      </c>
      <c r="M36" s="663" t="s">
        <v>511</v>
      </c>
      <c r="N36" s="631" t="s">
        <v>511</v>
      </c>
      <c r="O36" s="118"/>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row>
    <row r="37" spans="1:48" s="99" customFormat="1" ht="25.15" customHeight="1" thickBot="1">
      <c r="A37" s="169"/>
      <c r="B37" s="948"/>
      <c r="C37" s="949"/>
      <c r="D37" s="949"/>
      <c r="E37" s="949"/>
      <c r="F37" s="949"/>
      <c r="G37" s="949"/>
      <c r="H37" s="700"/>
      <c r="I37" s="648" t="s">
        <v>511</v>
      </c>
      <c r="J37" s="949"/>
      <c r="K37" s="949"/>
      <c r="L37" s="632" t="s">
        <v>511</v>
      </c>
      <c r="M37" s="632" t="s">
        <v>511</v>
      </c>
      <c r="N37" s="633" t="s">
        <v>511</v>
      </c>
      <c r="O37" s="118"/>
      <c r="P37" s="180"/>
      <c r="Q37" s="180"/>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row>
    <row r="38" spans="1:48" s="107" customFormat="1" ht="11.45" customHeight="1">
      <c r="A38" s="169"/>
      <c r="B38" s="170"/>
      <c r="C38" s="170"/>
      <c r="D38" s="170"/>
      <c r="E38" s="170"/>
      <c r="F38" s="170"/>
      <c r="G38" s="171"/>
      <c r="H38" s="170"/>
      <c r="I38" s="170"/>
      <c r="J38" s="170"/>
      <c r="K38" s="172"/>
      <c r="L38" s="173"/>
      <c r="M38" s="173"/>
      <c r="N38" s="173"/>
      <c r="O38" s="173"/>
      <c r="P38" s="115"/>
      <c r="Q38" s="115"/>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row>
    <row r="39" spans="1:48" s="106" customFormat="1">
      <c r="A39" s="174"/>
      <c r="B39" s="947" t="s">
        <v>450</v>
      </c>
      <c r="C39" s="947"/>
      <c r="D39" s="947"/>
      <c r="E39" s="947"/>
      <c r="F39" s="947"/>
      <c r="G39" s="947"/>
      <c r="H39" s="947"/>
      <c r="I39" s="947"/>
      <c r="J39" s="947"/>
      <c r="K39" s="947"/>
      <c r="L39" s="947"/>
      <c r="M39" s="947"/>
      <c r="N39" s="947"/>
      <c r="O39" s="947"/>
      <c r="P39" s="180"/>
      <c r="Q39" s="180"/>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row>
    <row r="40" spans="1:48" s="107" customFormat="1" ht="30.75" customHeight="1">
      <c r="A40" s="175"/>
      <c r="B40" s="955" t="s">
        <v>953</v>
      </c>
      <c r="C40" s="955"/>
      <c r="D40" s="955"/>
      <c r="E40" s="955"/>
      <c r="F40" s="955"/>
      <c r="G40" s="955"/>
      <c r="H40" s="955"/>
      <c r="I40" s="955"/>
      <c r="J40" s="955"/>
      <c r="K40" s="955"/>
      <c r="L40" s="955"/>
      <c r="M40" s="955"/>
      <c r="N40" s="955"/>
      <c r="O40" s="955"/>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row>
    <row r="41" spans="1:48" s="107" customFormat="1" ht="30.75" customHeight="1">
      <c r="A41" s="175"/>
      <c r="B41" s="955" t="s">
        <v>954</v>
      </c>
      <c r="C41" s="955"/>
      <c r="D41" s="955"/>
      <c r="E41" s="955"/>
      <c r="F41" s="955"/>
      <c r="G41" s="955"/>
      <c r="H41" s="955"/>
      <c r="I41" s="955"/>
      <c r="J41" s="955"/>
      <c r="K41" s="955"/>
      <c r="L41" s="955"/>
      <c r="M41" s="955"/>
      <c r="N41" s="955"/>
      <c r="O41" s="955"/>
      <c r="P41" s="780"/>
      <c r="Q41" s="7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row>
    <row r="42" spans="1:48" s="780" customFormat="1" ht="12.6" customHeight="1">
      <c r="P42" s="151"/>
      <c r="Q42" s="151"/>
    </row>
    <row r="43" spans="1:48" s="99" customFormat="1" ht="13.15" customHeight="1">
      <c r="A43" s="104"/>
      <c r="B43" s="954"/>
      <c r="C43" s="954"/>
      <c r="D43" s="954"/>
      <c r="E43" s="954"/>
      <c r="F43" s="954"/>
      <c r="G43" s="954"/>
      <c r="H43" s="954"/>
      <c r="I43" s="954"/>
      <c r="J43" s="954"/>
      <c r="K43" s="954"/>
      <c r="L43" s="954"/>
      <c r="M43" s="954"/>
      <c r="N43" s="954"/>
      <c r="O43" s="954"/>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row>
    <row r="44" spans="1:48" s="99" customFormat="1" ht="13.9" customHeight="1">
      <c r="A44" s="104"/>
      <c r="B44" s="954"/>
      <c r="C44" s="954"/>
      <c r="D44" s="954"/>
      <c r="E44" s="954"/>
      <c r="F44" s="954"/>
      <c r="G44" s="954"/>
      <c r="H44" s="954"/>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row>
    <row r="45" spans="1:48" s="99" customFormat="1">
      <c r="A45" s="104"/>
      <c r="B45" s="953"/>
      <c r="C45" s="953"/>
      <c r="D45" s="953"/>
      <c r="E45" s="953"/>
      <c r="F45" s="953"/>
      <c r="G45" s="953"/>
      <c r="H45" s="953"/>
      <c r="I45" s="953"/>
      <c r="J45" s="953"/>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row>
    <row r="46" spans="1:48" s="99" customFormat="1" ht="6" customHeight="1">
      <c r="A46" s="104"/>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row>
    <row r="47" spans="1:48" s="99" customFormat="1" ht="18" customHeight="1">
      <c r="A47" s="104"/>
      <c r="P47" s="149"/>
      <c r="Q47" s="149"/>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row>
    <row r="48" spans="1:48" ht="18" customHeight="1"/>
    <row r="49" spans="1:15" ht="18" customHeight="1">
      <c r="A49" s="14"/>
      <c r="B49" s="14"/>
      <c r="C49" s="14"/>
      <c r="D49" s="14"/>
      <c r="E49" s="14"/>
      <c r="F49" s="14"/>
      <c r="G49" s="14"/>
      <c r="H49" s="14"/>
      <c r="I49" s="14"/>
      <c r="J49" s="14"/>
      <c r="K49" s="14"/>
      <c r="L49" s="14"/>
      <c r="M49" s="14"/>
      <c r="N49" s="14"/>
      <c r="O49" s="14"/>
    </row>
    <row r="50" spans="1:15" ht="18" customHeight="1">
      <c r="A50" s="14"/>
      <c r="B50" s="14"/>
      <c r="C50" s="14"/>
      <c r="D50" s="14"/>
      <c r="E50" s="14"/>
      <c r="F50" s="14"/>
      <c r="G50" s="14"/>
      <c r="H50" s="14"/>
      <c r="I50" s="14"/>
      <c r="J50" s="14"/>
      <c r="K50" s="14"/>
      <c r="L50" s="14"/>
      <c r="M50" s="14"/>
      <c r="N50" s="14"/>
      <c r="O50" s="14"/>
    </row>
    <row r="51" spans="1:15" ht="18" customHeight="1">
      <c r="A51" s="14"/>
      <c r="B51" s="14"/>
      <c r="C51" s="14"/>
      <c r="D51" s="14"/>
      <c r="E51" s="14"/>
      <c r="F51" s="14"/>
      <c r="G51" s="14"/>
      <c r="H51" s="14"/>
      <c r="I51" s="14"/>
      <c r="J51" s="14"/>
      <c r="K51" s="14"/>
      <c r="L51" s="14"/>
      <c r="M51" s="14"/>
      <c r="N51" s="14"/>
      <c r="O51" s="14"/>
    </row>
  </sheetData>
  <sheetProtection algorithmName="SHA-512" hashValue="kG/+3dR+KzxuyUm3N7clp4oCa8ovUi1y3ZtLo0hgVqBcZJQlVkZ1lsWequ9oGd2S2nXWRmYyyTAhuudWL4fL4Q==" saltValue="EDYRPFCKUmeaU0FGn1wLJw==" spinCount="100000" sheet="1" selectLockedCells="1"/>
  <mergeCells count="44">
    <mergeCell ref="B25:G25"/>
    <mergeCell ref="J24:K24"/>
    <mergeCell ref="J37:K37"/>
    <mergeCell ref="J36:K36"/>
    <mergeCell ref="J35:K35"/>
    <mergeCell ref="J34:K34"/>
    <mergeCell ref="J33:K33"/>
    <mergeCell ref="J32:K32"/>
    <mergeCell ref="J31:K31"/>
    <mergeCell ref="J25:K25"/>
    <mergeCell ref="J30:K30"/>
    <mergeCell ref="J29:K29"/>
    <mergeCell ref="J28:K28"/>
    <mergeCell ref="J27:K27"/>
    <mergeCell ref="J26:K26"/>
    <mergeCell ref="B45:J45"/>
    <mergeCell ref="B44:H44"/>
    <mergeCell ref="B43:O43"/>
    <mergeCell ref="B40:O40"/>
    <mergeCell ref="B41:O41"/>
    <mergeCell ref="B23:K23"/>
    <mergeCell ref="L23:N23"/>
    <mergeCell ref="B39:O39"/>
    <mergeCell ref="B37:G37"/>
    <mergeCell ref="B36:G36"/>
    <mergeCell ref="B35:G35"/>
    <mergeCell ref="B34:G34"/>
    <mergeCell ref="B33:G33"/>
    <mergeCell ref="B32:G32"/>
    <mergeCell ref="B31:G31"/>
    <mergeCell ref="B30:G30"/>
    <mergeCell ref="B29:G29"/>
    <mergeCell ref="B28:G28"/>
    <mergeCell ref="B27:G27"/>
    <mergeCell ref="B26:G26"/>
    <mergeCell ref="B24:G24"/>
    <mergeCell ref="B3:N3"/>
    <mergeCell ref="C5:N5"/>
    <mergeCell ref="B19:O19"/>
    <mergeCell ref="C21:O21"/>
    <mergeCell ref="I20:J20"/>
    <mergeCell ref="B9:O9"/>
    <mergeCell ref="B15:O15"/>
    <mergeCell ref="B17:O17"/>
  </mergeCells>
  <phoneticPr fontId="0" type="noConversion"/>
  <dataValidations count="3">
    <dataValidation type="list" showInputMessage="1" showErrorMessage="1" sqref="I20" xr:uid="{00000000-0002-0000-0400-000000000000}">
      <formula1>"Select One, Yes, No"</formula1>
    </dataValidation>
    <dataValidation type="list" showInputMessage="1" showErrorMessage="1" sqref="L25:N37" xr:uid="{00000000-0002-0000-0400-000001000000}">
      <formula1>"Select, Yes, No"</formula1>
    </dataValidation>
    <dataValidation type="list" showInputMessage="1" showErrorMessage="1" sqref="I25:I37" xr:uid="{00000000-0002-0000-0400-000002000000}">
      <formula1>"Select, New, Rehab"</formula1>
    </dataValidation>
  </dataValidations>
  <printOptions horizontalCentered="1"/>
  <pageMargins left="0.75" right="0.75" top="0.75" bottom="0.75" header="0" footer="0.5"/>
  <pageSetup scale="76" firstPageNumber="4" orientation="portrait" r:id="rId1"/>
  <headerFooter>
    <oddHeader xml:space="preserve">&amp;R
</oddHeader>
    <oddFooter>&amp;L&amp;"Arial Narrow,Bold"HOME - HTF&amp;C&amp;"Arial Narrow,Bold"Page 5 of 30&amp;R&amp;"Arial Narrow,Bold" Updated 2020</oddFooter>
  </headerFooter>
  <ignoredErrors>
    <ignoredError sqref="A19:A20 A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V28"/>
  <sheetViews>
    <sheetView showGridLines="0" showRowColHeaders="0" zoomScaleNormal="100" workbookViewId="0">
      <selection activeCell="I5" sqref="I5:J5"/>
    </sheetView>
  </sheetViews>
  <sheetFormatPr defaultColWidth="10.7109375" defaultRowHeight="12.75"/>
  <cols>
    <col min="1" max="1" width="3.140625" style="43" customWidth="1"/>
    <col min="2" max="4" width="2.7109375" style="14" customWidth="1"/>
    <col min="5" max="6" width="6.7109375" style="14" customWidth="1"/>
    <col min="7" max="7" width="5.28515625" style="14" customWidth="1"/>
    <col min="8" max="8" width="6.7109375" style="14" customWidth="1"/>
    <col min="9" max="9" width="4.5703125" style="14" customWidth="1"/>
    <col min="10" max="10" width="6.7109375" style="14" customWidth="1"/>
    <col min="11" max="11" width="7" style="14" customWidth="1"/>
    <col min="12" max="12" width="6.7109375" style="14" customWidth="1"/>
    <col min="13" max="13" width="2" style="14" customWidth="1"/>
    <col min="14" max="14" width="8.28515625" style="14" customWidth="1"/>
    <col min="15" max="15" width="7.7109375" style="14" customWidth="1"/>
    <col min="16" max="16" width="11.7109375" style="14" customWidth="1"/>
    <col min="17" max="17" width="3.5703125" style="14" customWidth="1"/>
    <col min="18" max="18" width="3.28515625" style="14" customWidth="1"/>
    <col min="19" max="19" width="9.42578125" style="14" customWidth="1"/>
    <col min="20" max="16384" width="10.7109375" style="14"/>
  </cols>
  <sheetData>
    <row r="1" spans="1:17" ht="15" customHeight="1">
      <c r="A1" s="714" t="s">
        <v>120</v>
      </c>
      <c r="B1" s="959" t="s">
        <v>399</v>
      </c>
      <c r="C1" s="959"/>
      <c r="D1" s="959"/>
      <c r="E1" s="959"/>
      <c r="F1" s="959"/>
      <c r="G1" s="959"/>
      <c r="H1" s="959"/>
      <c r="I1" s="959"/>
      <c r="J1" s="959"/>
      <c r="K1" s="959"/>
      <c r="L1" s="959"/>
      <c r="M1" s="959"/>
      <c r="N1" s="959"/>
      <c r="O1" s="959"/>
      <c r="P1" s="959"/>
      <c r="Q1" s="6"/>
    </row>
    <row r="2" spans="1:17" ht="7.15" customHeight="1">
      <c r="A2" s="714"/>
      <c r="B2" s="484"/>
      <c r="C2" s="484"/>
      <c r="D2" s="484"/>
      <c r="E2" s="616"/>
      <c r="F2" s="41"/>
      <c r="G2" s="41"/>
      <c r="H2" s="41"/>
      <c r="I2" s="41"/>
      <c r="J2" s="41"/>
      <c r="K2" s="41"/>
      <c r="L2" s="41"/>
      <c r="M2" s="41"/>
      <c r="N2" s="41"/>
      <c r="O2" s="41"/>
      <c r="P2" s="41"/>
      <c r="Q2" s="6"/>
    </row>
    <row r="3" spans="1:17" ht="56.45" customHeight="1">
      <c r="A3" s="714"/>
      <c r="B3" s="967" t="s">
        <v>652</v>
      </c>
      <c r="C3" s="967"/>
      <c r="D3" s="967"/>
      <c r="E3" s="967"/>
      <c r="F3" s="967"/>
      <c r="G3" s="967"/>
      <c r="H3" s="967"/>
      <c r="I3" s="967"/>
      <c r="J3" s="967"/>
      <c r="K3" s="967"/>
      <c r="L3" s="967"/>
      <c r="M3" s="967"/>
      <c r="N3" s="967"/>
      <c r="O3" s="967"/>
      <c r="P3" s="967"/>
      <c r="Q3" s="6"/>
    </row>
    <row r="4" spans="1:17" ht="6.6" customHeight="1" thickBot="1">
      <c r="A4" s="714"/>
      <c r="B4" s="484"/>
      <c r="C4" s="484"/>
      <c r="D4" s="484"/>
      <c r="E4" s="616"/>
      <c r="F4" s="41"/>
      <c r="G4" s="41"/>
      <c r="H4" s="41"/>
      <c r="I4" s="41"/>
      <c r="J4" s="41"/>
      <c r="K4" s="41"/>
      <c r="L4" s="41"/>
      <c r="M4" s="41"/>
      <c r="N4" s="41"/>
      <c r="O4" s="41"/>
      <c r="P4" s="41"/>
      <c r="Q4" s="6"/>
    </row>
    <row r="5" spans="1:17" s="1" customFormat="1" ht="15" customHeight="1" thickBot="1">
      <c r="A5" s="111"/>
      <c r="B5" s="617" t="s">
        <v>1</v>
      </c>
      <c r="C5" s="107" t="s">
        <v>281</v>
      </c>
      <c r="D5" s="107"/>
      <c r="E5" s="107"/>
      <c r="F5" s="107"/>
      <c r="G5" s="107"/>
      <c r="H5" s="107"/>
      <c r="I5" s="962" t="s">
        <v>461</v>
      </c>
      <c r="J5" s="963"/>
      <c r="K5" s="24"/>
      <c r="L5" s="107"/>
      <c r="M5" s="107"/>
      <c r="N5" s="107"/>
      <c r="O5" s="107"/>
      <c r="P5" s="107"/>
      <c r="Q5" s="618"/>
    </row>
    <row r="6" spans="1:17" ht="7.15" customHeight="1">
      <c r="A6" s="688"/>
      <c r="B6" s="17"/>
      <c r="C6" s="17"/>
      <c r="D6" s="17"/>
      <c r="E6" s="37"/>
      <c r="F6" s="38"/>
      <c r="G6" s="38"/>
      <c r="H6" s="38"/>
      <c r="I6" s="38"/>
      <c r="J6" s="38"/>
      <c r="K6" s="38"/>
      <c r="L6" s="38"/>
      <c r="M6" s="38"/>
      <c r="N6" s="38"/>
      <c r="O6" s="38"/>
      <c r="P6" s="38"/>
    </row>
    <row r="7" spans="1:17" ht="15" customHeight="1">
      <c r="A7" s="688"/>
      <c r="B7" s="39" t="s">
        <v>2</v>
      </c>
      <c r="C7" s="968" t="s">
        <v>513</v>
      </c>
      <c r="D7" s="968"/>
      <c r="E7" s="968"/>
      <c r="F7" s="968"/>
      <c r="G7" s="968"/>
      <c r="H7" s="968"/>
      <c r="I7" s="968"/>
      <c r="J7" s="970"/>
      <c r="K7" s="970"/>
      <c r="L7" s="970"/>
      <c r="M7" s="964" t="s">
        <v>282</v>
      </c>
      <c r="N7" s="964"/>
      <c r="O7" s="970"/>
      <c r="P7" s="970"/>
    </row>
    <row r="8" spans="1:17" ht="7.15" customHeight="1">
      <c r="A8" s="688"/>
      <c r="B8" s="17"/>
      <c r="C8" s="16"/>
      <c r="D8" s="16"/>
      <c r="E8" s="57"/>
      <c r="F8" s="58"/>
      <c r="G8" s="58"/>
      <c r="H8" s="58"/>
      <c r="I8" s="58"/>
      <c r="J8" s="39"/>
      <c r="K8" s="38"/>
      <c r="L8" s="38"/>
      <c r="M8" s="38"/>
      <c r="N8" s="38"/>
      <c r="O8" s="40"/>
      <c r="P8" s="41"/>
    </row>
    <row r="9" spans="1:17" ht="15" customHeight="1">
      <c r="A9" s="688"/>
      <c r="B9" s="39" t="s">
        <v>3</v>
      </c>
      <c r="C9" s="969" t="s">
        <v>514</v>
      </c>
      <c r="D9" s="969"/>
      <c r="E9" s="969"/>
      <c r="F9" s="969"/>
      <c r="G9" s="969"/>
      <c r="H9" s="969"/>
      <c r="I9" s="969"/>
      <c r="J9" s="970"/>
      <c r="K9" s="970"/>
      <c r="L9" s="970"/>
      <c r="M9" s="964" t="s">
        <v>283</v>
      </c>
      <c r="N9" s="964"/>
      <c r="O9" s="970"/>
      <c r="P9" s="970"/>
    </row>
    <row r="10" spans="1:17" ht="6.6" customHeight="1">
      <c r="A10" s="715"/>
      <c r="B10" s="181"/>
      <c r="C10" s="182"/>
      <c r="D10" s="182"/>
      <c r="E10" s="182"/>
      <c r="F10" s="182"/>
      <c r="G10" s="182"/>
      <c r="H10" s="182"/>
      <c r="I10" s="182"/>
      <c r="J10" s="166"/>
      <c r="K10" s="166"/>
      <c r="L10" s="166"/>
      <c r="M10" s="165"/>
      <c r="N10" s="165"/>
      <c r="O10" s="166"/>
      <c r="P10" s="166"/>
    </row>
    <row r="11" spans="1:17" ht="42" customHeight="1">
      <c r="A11" s="715"/>
      <c r="B11" s="183" t="s">
        <v>22</v>
      </c>
      <c r="C11" s="971" t="s">
        <v>716</v>
      </c>
      <c r="D11" s="971"/>
      <c r="E11" s="971"/>
      <c r="F11" s="971"/>
      <c r="G11" s="971"/>
      <c r="H11" s="971"/>
      <c r="I11" s="971"/>
      <c r="J11" s="971"/>
      <c r="K11" s="971"/>
      <c r="L11" s="971"/>
      <c r="M11" s="971"/>
      <c r="N11" s="971"/>
      <c r="O11" s="971"/>
      <c r="P11" s="971"/>
    </row>
    <row r="12" spans="1:17" ht="7.15" customHeight="1">
      <c r="A12" s="688"/>
      <c r="B12" s="17"/>
      <c r="C12" s="17"/>
      <c r="D12" s="17"/>
      <c r="E12" s="37"/>
      <c r="F12" s="38"/>
      <c r="G12" s="38"/>
      <c r="H12" s="38"/>
      <c r="I12" s="38"/>
      <c r="J12" s="38"/>
      <c r="K12" s="38"/>
      <c r="L12" s="38"/>
      <c r="M12" s="38"/>
      <c r="N12" s="38"/>
      <c r="O12" s="38"/>
      <c r="P12" s="21"/>
    </row>
    <row r="13" spans="1:17" ht="9.75" customHeight="1">
      <c r="A13" s="104"/>
      <c r="B13" s="34"/>
      <c r="C13" s="34"/>
      <c r="D13" s="34"/>
      <c r="E13" s="34"/>
      <c r="F13" s="34"/>
      <c r="G13" s="34"/>
      <c r="H13" s="34"/>
      <c r="I13" s="34"/>
      <c r="J13" s="34"/>
      <c r="K13" s="34"/>
      <c r="L13" s="34"/>
      <c r="M13" s="34"/>
      <c r="N13" s="34"/>
      <c r="O13" s="34"/>
      <c r="P13" s="34"/>
    </row>
    <row r="14" spans="1:17" s="23" customFormat="1" ht="25.9" customHeight="1">
      <c r="A14" s="716" t="s">
        <v>125</v>
      </c>
      <c r="B14" s="960" t="s">
        <v>699</v>
      </c>
      <c r="C14" s="960"/>
      <c r="D14" s="960"/>
      <c r="E14" s="960"/>
      <c r="F14" s="960"/>
      <c r="G14" s="960"/>
      <c r="H14" s="960"/>
      <c r="I14" s="960"/>
      <c r="J14" s="960"/>
      <c r="K14" s="960"/>
      <c r="L14" s="960"/>
      <c r="M14" s="960"/>
      <c r="N14" s="960"/>
      <c r="O14" s="960"/>
      <c r="P14" s="960"/>
    </row>
    <row r="15" spans="1:17" ht="7.15" customHeight="1">
      <c r="A15" s="688"/>
      <c r="B15" s="17"/>
      <c r="C15" s="17"/>
      <c r="D15" s="17"/>
      <c r="E15" s="21"/>
      <c r="F15" s="21"/>
      <c r="G15" s="21"/>
      <c r="H15" s="21"/>
      <c r="I15" s="21"/>
      <c r="J15" s="17"/>
      <c r="K15" s="21"/>
      <c r="L15" s="21"/>
      <c r="M15" s="21"/>
      <c r="N15" s="21"/>
      <c r="O15" s="21"/>
      <c r="P15" s="21"/>
    </row>
    <row r="16" spans="1:17" ht="41.25" customHeight="1">
      <c r="A16" s="692"/>
      <c r="B16" s="961" t="s">
        <v>730</v>
      </c>
      <c r="C16" s="961"/>
      <c r="D16" s="961"/>
      <c r="E16" s="961"/>
      <c r="F16" s="961"/>
      <c r="G16" s="961"/>
      <c r="H16" s="961"/>
      <c r="I16" s="961"/>
      <c r="J16" s="961"/>
      <c r="K16" s="961"/>
      <c r="L16" s="961"/>
      <c r="M16" s="961"/>
      <c r="N16" s="961"/>
      <c r="O16" s="961"/>
      <c r="P16" s="961"/>
    </row>
    <row r="17" spans="1:22" ht="7.15" customHeight="1">
      <c r="A17" s="688"/>
      <c r="B17" s="17"/>
      <c r="C17" s="17"/>
      <c r="D17" s="17"/>
      <c r="E17" s="21"/>
      <c r="F17" s="21"/>
      <c r="G17" s="21"/>
      <c r="H17" s="21"/>
      <c r="I17" s="21"/>
      <c r="J17" s="17"/>
      <c r="K17" s="21"/>
      <c r="L17" s="21"/>
      <c r="M17" s="21"/>
      <c r="N17" s="21"/>
      <c r="O17" s="21"/>
      <c r="P17" s="21"/>
    </row>
    <row r="18" spans="1:22" s="23" customFormat="1" ht="15.4" customHeight="1">
      <c r="A18" s="716" t="s">
        <v>424</v>
      </c>
      <c r="B18" s="42" t="s">
        <v>400</v>
      </c>
      <c r="C18" s="42"/>
      <c r="D18" s="42"/>
      <c r="E18" s="42"/>
      <c r="F18" s="42"/>
      <c r="G18" s="42"/>
      <c r="H18" s="42"/>
      <c r="I18" s="42"/>
      <c r="J18" s="42"/>
      <c r="K18" s="966"/>
      <c r="L18" s="966"/>
      <c r="M18" s="966"/>
      <c r="N18" s="966"/>
      <c r="Q18" s="965"/>
      <c r="R18" s="965"/>
      <c r="S18" s="965"/>
      <c r="T18" s="965"/>
      <c r="U18" s="965"/>
      <c r="V18" s="965"/>
    </row>
    <row r="19" spans="1:22" ht="7.15" customHeight="1">
      <c r="A19" s="688"/>
      <c r="B19" s="17"/>
      <c r="C19" s="17"/>
      <c r="D19" s="17"/>
      <c r="E19" s="21"/>
      <c r="F19" s="21"/>
      <c r="G19" s="21"/>
      <c r="H19" s="21"/>
      <c r="I19" s="21"/>
      <c r="J19" s="17"/>
      <c r="K19" s="21"/>
      <c r="L19" s="21"/>
      <c r="M19" s="21"/>
      <c r="N19" s="21"/>
      <c r="O19" s="21"/>
      <c r="P19" s="21"/>
    </row>
    <row r="20" spans="1:22" ht="75" customHeight="1">
      <c r="A20" s="104"/>
      <c r="B20" s="957" t="s">
        <v>836</v>
      </c>
      <c r="C20" s="957"/>
      <c r="D20" s="957"/>
      <c r="E20" s="957"/>
      <c r="F20" s="957"/>
      <c r="G20" s="957"/>
      <c r="H20" s="957"/>
      <c r="I20" s="957"/>
      <c r="J20" s="957"/>
      <c r="K20" s="957"/>
      <c r="L20" s="957"/>
      <c r="M20" s="957"/>
      <c r="N20" s="957"/>
      <c r="O20" s="957"/>
      <c r="P20" s="957"/>
    </row>
    <row r="21" spans="1:22" ht="30" customHeight="1">
      <c r="A21" s="104"/>
      <c r="B21" s="958" t="s">
        <v>837</v>
      </c>
      <c r="C21" s="958"/>
      <c r="D21" s="958"/>
      <c r="E21" s="958"/>
      <c r="F21" s="958"/>
      <c r="G21" s="958"/>
      <c r="H21" s="958"/>
      <c r="I21" s="958"/>
      <c r="J21" s="958"/>
      <c r="K21" s="958"/>
      <c r="L21" s="958"/>
      <c r="M21" s="958"/>
      <c r="N21" s="958"/>
      <c r="O21" s="958"/>
      <c r="P21" s="958"/>
    </row>
    <row r="22" spans="1:22" ht="54.75" customHeight="1">
      <c r="A22" s="104"/>
      <c r="B22" s="957" t="s">
        <v>839</v>
      </c>
      <c r="C22" s="957"/>
      <c r="D22" s="957"/>
      <c r="E22" s="957"/>
      <c r="F22" s="957"/>
      <c r="G22" s="957"/>
      <c r="H22" s="957"/>
      <c r="I22" s="957"/>
      <c r="J22" s="957"/>
      <c r="K22" s="957"/>
      <c r="L22" s="957"/>
      <c r="M22" s="957"/>
      <c r="N22" s="957"/>
      <c r="O22" s="957"/>
      <c r="P22" s="957"/>
    </row>
    <row r="23" spans="1:22" ht="30" customHeight="1">
      <c r="B23" s="957" t="s">
        <v>838</v>
      </c>
      <c r="C23" s="957"/>
      <c r="D23" s="957"/>
      <c r="E23" s="957"/>
      <c r="F23" s="957"/>
      <c r="G23" s="957"/>
      <c r="H23" s="957"/>
      <c r="I23" s="957"/>
      <c r="J23" s="957"/>
      <c r="K23" s="957"/>
      <c r="L23" s="957"/>
      <c r="M23" s="957"/>
      <c r="N23" s="957"/>
      <c r="O23" s="957"/>
      <c r="P23" s="957"/>
    </row>
    <row r="24" spans="1:22">
      <c r="B24" s="956"/>
      <c r="C24" s="956"/>
      <c r="D24" s="956"/>
      <c r="E24" s="956"/>
      <c r="F24" s="956"/>
      <c r="G24" s="956"/>
      <c r="H24" s="956"/>
      <c r="I24" s="956"/>
      <c r="J24" s="956"/>
      <c r="K24" s="956"/>
      <c r="L24" s="956"/>
      <c r="M24" s="956"/>
      <c r="N24" s="956"/>
      <c r="O24" s="956"/>
      <c r="P24" s="956"/>
    </row>
    <row r="25" spans="1:22">
      <c r="B25" s="956"/>
      <c r="C25" s="956"/>
      <c r="D25" s="956"/>
      <c r="E25" s="956"/>
      <c r="F25" s="956"/>
      <c r="G25" s="956"/>
      <c r="H25" s="956"/>
      <c r="I25" s="956"/>
      <c r="J25" s="956"/>
      <c r="K25" s="956"/>
      <c r="L25" s="956"/>
      <c r="M25" s="956"/>
      <c r="N25" s="956"/>
      <c r="O25" s="956"/>
      <c r="P25" s="956"/>
    </row>
    <row r="26" spans="1:22">
      <c r="B26" s="956"/>
      <c r="C26" s="956"/>
      <c r="D26" s="956"/>
      <c r="E26" s="956"/>
      <c r="F26" s="956"/>
      <c r="G26" s="956"/>
      <c r="H26" s="956"/>
      <c r="I26" s="956"/>
      <c r="J26" s="956"/>
      <c r="K26" s="956"/>
      <c r="L26" s="956"/>
      <c r="M26" s="956"/>
      <c r="N26" s="956"/>
      <c r="O26" s="956"/>
      <c r="P26" s="956"/>
    </row>
    <row r="27" spans="1:22">
      <c r="B27" s="956"/>
      <c r="C27" s="956"/>
      <c r="D27" s="956"/>
      <c r="E27" s="956"/>
      <c r="F27" s="956"/>
      <c r="G27" s="956"/>
      <c r="H27" s="956"/>
      <c r="I27" s="956"/>
      <c r="J27" s="956"/>
      <c r="K27" s="956"/>
      <c r="L27" s="956"/>
      <c r="M27" s="956"/>
      <c r="N27" s="956"/>
      <c r="O27" s="956"/>
      <c r="P27" s="956"/>
    </row>
    <row r="28" spans="1:22">
      <c r="B28" s="956"/>
      <c r="C28" s="956"/>
      <c r="D28" s="956"/>
      <c r="E28" s="956"/>
      <c r="F28" s="956"/>
      <c r="G28" s="956"/>
      <c r="H28" s="956"/>
      <c r="I28" s="956"/>
      <c r="J28" s="956"/>
      <c r="K28" s="956"/>
      <c r="L28" s="956"/>
      <c r="M28" s="956"/>
      <c r="N28" s="956"/>
      <c r="O28" s="956"/>
      <c r="P28" s="956"/>
    </row>
  </sheetData>
  <sheetProtection algorithmName="SHA-512" hashValue="e+3u1195yBUVNx6kLO/27ZmXcezjOP2oBvetvVhM9VCkj0i4Oe0wJPP0+gBHGlAagf9KIfL9nRqiQUL4kNRSNQ==" saltValue="Ov+/QqsAkqX31JrBz8yITA==" spinCount="100000" sheet="1" selectLockedCells="1"/>
  <mergeCells count="21">
    <mergeCell ref="Q18:V18"/>
    <mergeCell ref="K18:N18"/>
    <mergeCell ref="B3:P3"/>
    <mergeCell ref="C7:I7"/>
    <mergeCell ref="C9:I9"/>
    <mergeCell ref="J7:L7"/>
    <mergeCell ref="J9:L9"/>
    <mergeCell ref="O9:P9"/>
    <mergeCell ref="O7:P7"/>
    <mergeCell ref="C11:P11"/>
    <mergeCell ref="B1:P1"/>
    <mergeCell ref="B14:P14"/>
    <mergeCell ref="B16:P16"/>
    <mergeCell ref="I5:J5"/>
    <mergeCell ref="M7:N7"/>
    <mergeCell ref="M9:N9"/>
    <mergeCell ref="B24:P28"/>
    <mergeCell ref="B20:P20"/>
    <mergeCell ref="B21:P21"/>
    <mergeCell ref="B22:P22"/>
    <mergeCell ref="B23:P23"/>
  </mergeCells>
  <dataValidations count="1">
    <dataValidation type="list" showInputMessage="1" showErrorMessage="1" sqref="I5:J5" xr:uid="{00000000-0002-0000-0500-000000000000}">
      <formula1>"Select One, Yes, No"</formula1>
    </dataValidation>
  </dataValidations>
  <printOptions horizontalCentered="1"/>
  <pageMargins left="0.75" right="0.75" top="0.75" bottom="0.75" header="0" footer="0.5"/>
  <pageSetup firstPageNumber="4" orientation="portrait" r:id="rId1"/>
  <headerFooter>
    <oddHeader xml:space="preserve">&amp;R
</oddHeader>
    <oddFooter>&amp;L&amp;"Arial Narrow,Bold"HOME - HTF&amp;C&amp;"Arial Narrow,Bold"Page 6 of 30&amp;R&amp;"Arial Narrow,Bold" Updated 2020</oddFooter>
  </headerFooter>
  <ignoredErrors>
    <ignoredError sqref="A1:A2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6">
    <pageSetUpPr fitToPage="1"/>
  </sheetPr>
  <dimension ref="A1:Q33"/>
  <sheetViews>
    <sheetView showGridLines="0" showRowColHeaders="0" zoomScaleNormal="100" workbookViewId="0"/>
  </sheetViews>
  <sheetFormatPr defaultColWidth="10.7109375" defaultRowHeight="12.75"/>
  <cols>
    <col min="1" max="1" width="3.42578125" style="43" customWidth="1"/>
    <col min="2" max="4" width="2.7109375" style="14" customWidth="1"/>
    <col min="5" max="6" width="6.7109375" style="14" customWidth="1"/>
    <col min="7" max="7" width="5.28515625" style="14" customWidth="1"/>
    <col min="8" max="8" width="6.7109375" style="14" customWidth="1"/>
    <col min="9" max="9" width="4.5703125" style="14" customWidth="1"/>
    <col min="10" max="10" width="6.7109375" style="14" customWidth="1"/>
    <col min="11" max="11" width="7" style="14" customWidth="1"/>
    <col min="12" max="12" width="6.7109375" style="14" customWidth="1"/>
    <col min="13" max="13" width="2" style="14" customWidth="1"/>
    <col min="14" max="14" width="8.7109375" style="14" customWidth="1"/>
    <col min="15" max="15" width="7.7109375" style="14" customWidth="1"/>
    <col min="16" max="16" width="9.5703125" style="14" customWidth="1"/>
    <col min="17" max="17" width="9.42578125" style="14" customWidth="1"/>
    <col min="18" max="16384" width="10.7109375" style="14"/>
  </cols>
  <sheetData>
    <row r="1" spans="1:17" ht="12.75" customHeight="1">
      <c r="A1" s="615" t="s">
        <v>771</v>
      </c>
      <c r="B1" s="959" t="s">
        <v>737</v>
      </c>
      <c r="C1" s="959"/>
      <c r="D1" s="959"/>
      <c r="E1" s="959"/>
      <c r="F1" s="959"/>
      <c r="G1" s="959"/>
      <c r="H1" s="959"/>
      <c r="I1" s="959"/>
      <c r="J1" s="959"/>
      <c r="K1" s="959"/>
      <c r="L1" s="959"/>
      <c r="M1" s="959"/>
      <c r="N1" s="959"/>
      <c r="O1" s="959"/>
      <c r="P1" s="959"/>
      <c r="Q1" s="6"/>
    </row>
    <row r="2" spans="1:17" ht="12.75" customHeight="1">
      <c r="A2" s="615"/>
      <c r="B2" s="634"/>
      <c r="C2" s="484" t="s">
        <v>1</v>
      </c>
      <c r="D2" s="973" t="s">
        <v>392</v>
      </c>
      <c r="E2" s="973"/>
      <c r="F2" s="973"/>
      <c r="G2" s="973"/>
      <c r="H2" s="973"/>
      <c r="I2" s="973"/>
      <c r="J2" s="973"/>
      <c r="K2" s="973"/>
      <c r="L2" s="973"/>
      <c r="M2" s="973"/>
      <c r="N2" s="973"/>
      <c r="O2" s="973"/>
      <c r="P2" s="973"/>
      <c r="Q2" s="6"/>
    </row>
    <row r="3" spans="1:17" ht="12.75" customHeight="1">
      <c r="A3" s="615"/>
      <c r="B3" s="634"/>
      <c r="C3" s="484" t="s">
        <v>2</v>
      </c>
      <c r="D3" s="973" t="s">
        <v>421</v>
      </c>
      <c r="E3" s="973"/>
      <c r="F3" s="973"/>
      <c r="G3" s="973"/>
      <c r="H3" s="973"/>
      <c r="I3" s="973"/>
      <c r="J3" s="973"/>
      <c r="K3" s="973"/>
      <c r="L3" s="973"/>
      <c r="M3" s="973"/>
      <c r="N3" s="973"/>
      <c r="O3" s="973"/>
      <c r="P3" s="973"/>
      <c r="Q3" s="6"/>
    </row>
    <row r="4" spans="1:17" ht="12.75" customHeight="1">
      <c r="A4" s="615"/>
      <c r="B4" s="634"/>
      <c r="C4" s="484" t="s">
        <v>3</v>
      </c>
      <c r="D4" s="973" t="s">
        <v>616</v>
      </c>
      <c r="E4" s="973"/>
      <c r="F4" s="973"/>
      <c r="G4" s="973"/>
      <c r="H4" s="973"/>
      <c r="I4" s="973"/>
      <c r="J4" s="973"/>
      <c r="K4" s="973"/>
      <c r="L4" s="973"/>
      <c r="M4" s="973"/>
      <c r="N4" s="973"/>
      <c r="O4" s="973"/>
      <c r="P4" s="973"/>
      <c r="Q4" s="6"/>
    </row>
    <row r="5" spans="1:17" ht="12.75" customHeight="1">
      <c r="A5" s="615"/>
      <c r="B5" s="615"/>
      <c r="C5" s="484"/>
      <c r="D5" s="973" t="s">
        <v>617</v>
      </c>
      <c r="E5" s="973"/>
      <c r="F5" s="973"/>
      <c r="G5" s="973"/>
      <c r="H5" s="973"/>
      <c r="I5" s="973"/>
      <c r="J5" s="973"/>
      <c r="K5" s="973"/>
      <c r="L5" s="973"/>
      <c r="M5" s="973"/>
      <c r="N5" s="973"/>
      <c r="O5" s="973"/>
      <c r="P5" s="973"/>
      <c r="Q5" s="6"/>
    </row>
    <row r="6" spans="1:17" ht="12.75" customHeight="1">
      <c r="A6" s="104"/>
      <c r="B6" s="634"/>
      <c r="C6" s="98" t="s">
        <v>22</v>
      </c>
      <c r="D6" s="972" t="s">
        <v>565</v>
      </c>
      <c r="E6" s="972"/>
      <c r="F6" s="972"/>
      <c r="G6" s="972"/>
      <c r="H6" s="972"/>
      <c r="I6" s="972"/>
      <c r="J6" s="972"/>
      <c r="K6" s="972"/>
      <c r="L6" s="972"/>
      <c r="M6" s="972"/>
      <c r="N6" s="972"/>
      <c r="O6" s="972"/>
      <c r="P6" s="972"/>
    </row>
    <row r="7" spans="1:17" s="149" customFormat="1">
      <c r="A7" s="150"/>
    </row>
    <row r="8" spans="1:17" s="149" customFormat="1">
      <c r="A8" s="150"/>
    </row>
    <row r="9" spans="1:17" s="149" customFormat="1">
      <c r="A9" s="150"/>
    </row>
    <row r="10" spans="1:17" s="149" customFormat="1">
      <c r="A10" s="150"/>
    </row>
    <row r="11" spans="1:17" s="149" customFormat="1">
      <c r="A11" s="150"/>
    </row>
    <row r="12" spans="1:17" s="149" customFormat="1">
      <c r="A12" s="150"/>
    </row>
    <row r="13" spans="1:17" s="149" customFormat="1">
      <c r="A13" s="150"/>
    </row>
    <row r="14" spans="1:17" s="149" customFormat="1">
      <c r="A14" s="150"/>
    </row>
    <row r="15" spans="1:17" s="149" customFormat="1">
      <c r="A15" s="150"/>
    </row>
    <row r="16" spans="1:17" s="149" customFormat="1">
      <c r="A16" s="150"/>
    </row>
    <row r="17" spans="1:1" s="149" customFormat="1">
      <c r="A17" s="150"/>
    </row>
    <row r="18" spans="1:1" s="149" customFormat="1">
      <c r="A18" s="150"/>
    </row>
    <row r="19" spans="1:1" s="149" customFormat="1">
      <c r="A19" s="150"/>
    </row>
    <row r="20" spans="1:1" s="149" customFormat="1">
      <c r="A20" s="150"/>
    </row>
    <row r="21" spans="1:1" s="149" customFormat="1">
      <c r="A21" s="150"/>
    </row>
    <row r="22" spans="1:1" s="149" customFormat="1">
      <c r="A22" s="150"/>
    </row>
    <row r="23" spans="1:1" s="149" customFormat="1">
      <c r="A23" s="150"/>
    </row>
    <row r="24" spans="1:1" s="149" customFormat="1">
      <c r="A24" s="150"/>
    </row>
    <row r="25" spans="1:1" s="149" customFormat="1">
      <c r="A25" s="150"/>
    </row>
    <row r="26" spans="1:1" s="149" customFormat="1">
      <c r="A26" s="150"/>
    </row>
    <row r="27" spans="1:1" s="149" customFormat="1">
      <c r="A27" s="150"/>
    </row>
    <row r="28" spans="1:1" s="149" customFormat="1">
      <c r="A28" s="150"/>
    </row>
    <row r="29" spans="1:1" s="149" customFormat="1">
      <c r="A29" s="150"/>
    </row>
    <row r="30" spans="1:1" s="149" customFormat="1">
      <c r="A30" s="150"/>
    </row>
    <row r="31" spans="1:1" s="149" customFormat="1">
      <c r="A31" s="150"/>
    </row>
    <row r="32" spans="1:1" s="149" customFormat="1">
      <c r="A32" s="150"/>
    </row>
    <row r="33" spans="1:1" s="149" customFormat="1">
      <c r="A33" s="150"/>
    </row>
  </sheetData>
  <sheetProtection algorithmName="SHA-512" hashValue="dOZRml9Ve2nb2GEB7f3mVpqmTuFNUlw4aT5p/xbL/ZVTPMPTQnmv1L48MiIQiyBFigC5roIqUjJduRlttg64cw==" saltValue="3I8Nk5Tn2pBJQmrBgADRUw==" spinCount="100000" sheet="1" selectLockedCells="1"/>
  <mergeCells count="6">
    <mergeCell ref="D6:P6"/>
    <mergeCell ref="B1:P1"/>
    <mergeCell ref="D2:P2"/>
    <mergeCell ref="D3:P3"/>
    <mergeCell ref="D4:P4"/>
    <mergeCell ref="D5:P5"/>
  </mergeCells>
  <printOptions horizontalCentered="1"/>
  <pageMargins left="0.75" right="0.75" top="0.75" bottom="0.75" header="0" footer="0.5"/>
  <pageSetup firstPageNumber="4" orientation="portrait" r:id="rId1"/>
  <headerFooter>
    <oddHeader xml:space="preserve">&amp;R
</oddHeader>
    <oddFooter>&amp;L&amp;"Arial Narrow,Bold"HOME - HTF&amp;C&amp;"Arial Narrow,Bold"Page 7 of 30&amp;R&amp;"Arial Narrow,Bold" Updated 2020</oddFooter>
  </headerFooter>
  <ignoredErrors>
    <ignoredError sqref="A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0</xdr:col>
                    <xdr:colOff>209550</xdr:colOff>
                    <xdr:row>0</xdr:row>
                    <xdr:rowOff>152400</xdr:rowOff>
                  </from>
                  <to>
                    <xdr:col>2</xdr:col>
                    <xdr:colOff>57150</xdr:colOff>
                    <xdr:row>2</xdr:row>
                    <xdr:rowOff>19050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0</xdr:col>
                    <xdr:colOff>209550</xdr:colOff>
                    <xdr:row>1</xdr:row>
                    <xdr:rowOff>152400</xdr:rowOff>
                  </from>
                  <to>
                    <xdr:col>2</xdr:col>
                    <xdr:colOff>57150</xdr:colOff>
                    <xdr:row>3</xdr:row>
                    <xdr:rowOff>19050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0</xdr:col>
                    <xdr:colOff>209550</xdr:colOff>
                    <xdr:row>2</xdr:row>
                    <xdr:rowOff>152400</xdr:rowOff>
                  </from>
                  <to>
                    <xdr:col>2</xdr:col>
                    <xdr:colOff>57150</xdr:colOff>
                    <xdr:row>4</xdr:row>
                    <xdr:rowOff>19050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from>
                    <xdr:col>0</xdr:col>
                    <xdr:colOff>209550</xdr:colOff>
                    <xdr:row>4</xdr:row>
                    <xdr:rowOff>142875</xdr:rowOff>
                  </from>
                  <to>
                    <xdr:col>2</xdr:col>
                    <xdr:colOff>57150</xdr:colOff>
                    <xdr:row>6</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DL77"/>
  <sheetViews>
    <sheetView showGridLines="0" showRowColHeaders="0" zoomScaleNormal="100" workbookViewId="0">
      <selection activeCell="L4" sqref="L4"/>
    </sheetView>
  </sheetViews>
  <sheetFormatPr defaultColWidth="0.85546875" defaultRowHeight="12.75"/>
  <cols>
    <col min="1" max="1" width="4.7109375" style="207" customWidth="1"/>
    <col min="2" max="2" width="4.7109375" style="208" customWidth="1"/>
    <col min="3" max="7" width="4.7109375" style="205" customWidth="1"/>
    <col min="8" max="8" width="8.5703125" style="205" customWidth="1"/>
    <col min="9" max="16" width="12.28515625" style="205" customWidth="1"/>
    <col min="17" max="17" width="2.140625" style="704" customWidth="1"/>
    <col min="18" max="18" width="1.140625" style="704" customWidth="1"/>
    <col min="19" max="21" width="0.85546875" style="704" hidden="1" customWidth="1"/>
    <col min="22" max="95" width="0" style="704" hidden="1" customWidth="1"/>
    <col min="96" max="96" width="1.28515625" style="704" customWidth="1"/>
    <col min="97" max="97" width="1" style="704" customWidth="1"/>
    <col min="98" max="16384" width="0.85546875" style="704"/>
  </cols>
  <sheetData>
    <row r="1" spans="1:116" ht="13.9" customHeight="1">
      <c r="A1" s="314" t="s">
        <v>772</v>
      </c>
      <c r="B1" s="979" t="s">
        <v>586</v>
      </c>
      <c r="C1" s="979"/>
      <c r="D1" s="979"/>
      <c r="E1" s="979"/>
      <c r="F1" s="979"/>
      <c r="G1" s="979"/>
      <c r="H1" s="979"/>
      <c r="I1" s="979"/>
      <c r="J1" s="979"/>
      <c r="K1" s="979"/>
      <c r="L1" s="979"/>
      <c r="M1" s="979"/>
      <c r="N1" s="979"/>
      <c r="O1" s="979"/>
      <c r="P1" s="979"/>
      <c r="Q1" s="702"/>
      <c r="R1" s="703"/>
    </row>
    <row r="2" spans="1:116" ht="11.45" customHeight="1">
      <c r="A2" s="984"/>
      <c r="B2" s="984"/>
      <c r="C2" s="984"/>
      <c r="D2" s="984"/>
      <c r="E2" s="984"/>
      <c r="F2" s="984"/>
      <c r="G2" s="984"/>
      <c r="H2" s="985"/>
      <c r="I2" s="672"/>
      <c r="J2" s="672"/>
      <c r="K2" s="672"/>
      <c r="L2" s="660"/>
      <c r="M2" s="660"/>
      <c r="N2" s="660"/>
      <c r="O2" s="660"/>
      <c r="P2" s="664"/>
      <c r="Q2" s="702"/>
      <c r="R2" s="703"/>
    </row>
    <row r="3" spans="1:116">
      <c r="A3" s="986" t="s">
        <v>711</v>
      </c>
      <c r="B3" s="986"/>
      <c r="C3" s="986"/>
      <c r="D3" s="986"/>
      <c r="E3" s="986"/>
      <c r="F3" s="986"/>
      <c r="G3" s="986"/>
      <c r="H3" s="987"/>
      <c r="I3" s="611" t="s">
        <v>252</v>
      </c>
      <c r="J3" s="611" t="s">
        <v>230</v>
      </c>
      <c r="K3" s="611" t="s">
        <v>230</v>
      </c>
      <c r="L3" s="611" t="s">
        <v>230</v>
      </c>
      <c r="M3" s="612" t="s">
        <v>230</v>
      </c>
      <c r="N3" s="612" t="s">
        <v>230</v>
      </c>
      <c r="O3" s="612" t="s">
        <v>230</v>
      </c>
      <c r="P3" s="614" t="s">
        <v>65</v>
      </c>
      <c r="Q3" s="705"/>
      <c r="R3" s="703"/>
    </row>
    <row r="4" spans="1:116" ht="27.6" customHeight="1" thickBot="1">
      <c r="A4" s="651"/>
      <c r="B4" s="990"/>
      <c r="C4" s="990"/>
      <c r="D4" s="990"/>
      <c r="E4" s="990"/>
      <c r="F4" s="990"/>
      <c r="G4" s="990"/>
      <c r="H4" s="991"/>
      <c r="I4" s="796"/>
      <c r="J4" s="611" t="s">
        <v>456</v>
      </c>
      <c r="K4" s="611" t="s">
        <v>589</v>
      </c>
      <c r="L4" s="635" t="s">
        <v>511</v>
      </c>
      <c r="M4" s="635" t="s">
        <v>511</v>
      </c>
      <c r="N4" s="635" t="s">
        <v>511</v>
      </c>
      <c r="O4" s="635" t="s">
        <v>511</v>
      </c>
      <c r="P4" s="782"/>
      <c r="Q4" s="706"/>
      <c r="R4" s="703"/>
    </row>
    <row r="5" spans="1:116" ht="14.1" customHeight="1">
      <c r="A5" s="651"/>
      <c r="B5" s="992" t="s">
        <v>455</v>
      </c>
      <c r="C5" s="992"/>
      <c r="D5" s="992"/>
      <c r="E5" s="992"/>
      <c r="F5" s="992"/>
      <c r="G5" s="992"/>
      <c r="H5" s="992"/>
      <c r="I5" s="185">
        <f>P5</f>
        <v>175000</v>
      </c>
      <c r="J5" s="186">
        <v>50000</v>
      </c>
      <c r="K5" s="187">
        <v>25000</v>
      </c>
      <c r="L5" s="187">
        <v>25000</v>
      </c>
      <c r="M5" s="186">
        <v>25000</v>
      </c>
      <c r="N5" s="186">
        <v>25000</v>
      </c>
      <c r="O5" s="186">
        <v>25000</v>
      </c>
      <c r="P5" s="186">
        <f>SUM(J5:O5)</f>
        <v>175000</v>
      </c>
      <c r="Q5" s="706"/>
      <c r="R5" s="703"/>
    </row>
    <row r="6" spans="1:116" ht="14.1" customHeight="1">
      <c r="A6" s="543"/>
      <c r="B6" s="988" t="s">
        <v>227</v>
      </c>
      <c r="C6" s="988"/>
      <c r="D6" s="988"/>
      <c r="E6" s="988"/>
      <c r="F6" s="988"/>
      <c r="G6" s="988"/>
      <c r="H6" s="988"/>
      <c r="I6" s="988"/>
      <c r="J6" s="988"/>
      <c r="K6" s="988"/>
      <c r="L6" s="988"/>
      <c r="M6" s="988"/>
      <c r="N6" s="988"/>
      <c r="O6" s="988"/>
      <c r="P6" s="989"/>
      <c r="Q6" s="706"/>
      <c r="R6" s="703"/>
    </row>
    <row r="7" spans="1:116" ht="14.1" customHeight="1">
      <c r="A7" s="543"/>
      <c r="B7" s="862" t="s">
        <v>202</v>
      </c>
      <c r="C7" s="862"/>
      <c r="D7" s="862"/>
      <c r="E7" s="862"/>
      <c r="F7" s="862"/>
      <c r="G7" s="862"/>
      <c r="H7" s="983"/>
      <c r="I7" s="819">
        <f>P7</f>
        <v>0</v>
      </c>
      <c r="J7" s="398"/>
      <c r="K7" s="398"/>
      <c r="L7" s="398"/>
      <c r="M7" s="398"/>
      <c r="N7" s="398"/>
      <c r="O7" s="398"/>
      <c r="P7" s="816">
        <f>SUM(J7:O7)</f>
        <v>0</v>
      </c>
      <c r="Q7" s="706"/>
      <c r="R7" s="703"/>
    </row>
    <row r="8" spans="1:116" ht="14.1" customHeight="1">
      <c r="A8" s="543"/>
      <c r="B8" s="862" t="s">
        <v>203</v>
      </c>
      <c r="C8" s="862"/>
      <c r="D8" s="862"/>
      <c r="E8" s="862"/>
      <c r="F8" s="862"/>
      <c r="G8" s="862"/>
      <c r="H8" s="983"/>
      <c r="I8" s="819">
        <f t="shared" ref="I8:I9" si="0">P8</f>
        <v>0</v>
      </c>
      <c r="J8" s="398"/>
      <c r="K8" s="398"/>
      <c r="L8" s="398"/>
      <c r="M8" s="398"/>
      <c r="N8" s="398"/>
      <c r="O8" s="398"/>
      <c r="P8" s="816">
        <f t="shared" ref="P8:P9" si="1">SUM(J8:O8)</f>
        <v>0</v>
      </c>
      <c r="Q8" s="708"/>
      <c r="R8" s="703"/>
      <c r="S8" s="709"/>
      <c r="T8" s="709"/>
      <c r="U8" s="709"/>
      <c r="V8" s="709"/>
      <c r="W8" s="709"/>
      <c r="X8" s="709"/>
      <c r="Y8" s="709"/>
      <c r="Z8" s="709"/>
      <c r="AA8" s="709"/>
      <c r="AB8" s="709"/>
      <c r="AC8" s="709"/>
      <c r="AD8" s="709"/>
      <c r="AE8" s="709"/>
      <c r="AF8" s="709"/>
      <c r="AG8" s="709"/>
      <c r="AH8" s="709"/>
      <c r="AI8" s="709"/>
      <c r="AJ8" s="709"/>
      <c r="AK8" s="709"/>
      <c r="AL8" s="709"/>
      <c r="AM8" s="709"/>
      <c r="AN8" s="709"/>
      <c r="AO8" s="709"/>
      <c r="AP8" s="709"/>
      <c r="AQ8" s="709"/>
      <c r="AR8" s="709"/>
      <c r="AS8" s="709"/>
      <c r="AT8" s="709"/>
      <c r="AU8" s="709"/>
      <c r="AV8" s="709"/>
      <c r="AW8" s="709"/>
      <c r="AX8" s="709"/>
      <c r="AY8" s="709"/>
      <c r="AZ8" s="709"/>
      <c r="BA8" s="709"/>
      <c r="BB8" s="709"/>
      <c r="BC8" s="709"/>
      <c r="BD8" s="709"/>
      <c r="BE8" s="709"/>
      <c r="BF8" s="709"/>
      <c r="BG8" s="709"/>
      <c r="BH8" s="709"/>
      <c r="BI8" s="709"/>
      <c r="BJ8" s="709"/>
      <c r="BK8" s="709"/>
      <c r="BL8" s="709"/>
      <c r="BM8" s="709"/>
      <c r="BN8" s="709"/>
      <c r="BO8" s="709"/>
      <c r="BP8" s="709"/>
      <c r="BQ8" s="709"/>
      <c r="BR8" s="709"/>
      <c r="BS8" s="709"/>
      <c r="BT8" s="709"/>
      <c r="BU8" s="709"/>
      <c r="BV8" s="709"/>
      <c r="BW8" s="709"/>
      <c r="BX8" s="709"/>
      <c r="BY8" s="709"/>
      <c r="BZ8" s="709"/>
      <c r="CA8" s="709"/>
      <c r="CB8" s="709"/>
      <c r="CC8" s="709"/>
      <c r="CD8" s="709"/>
      <c r="CE8" s="709"/>
      <c r="CF8" s="709"/>
      <c r="CG8" s="709"/>
      <c r="CH8" s="709"/>
      <c r="CI8" s="709"/>
      <c r="CJ8" s="709"/>
      <c r="CK8" s="709"/>
      <c r="CL8" s="709"/>
      <c r="CM8" s="709"/>
      <c r="CN8" s="709"/>
      <c r="CO8" s="709"/>
      <c r="CP8" s="709"/>
      <c r="CQ8" s="709"/>
      <c r="CR8" s="709"/>
      <c r="CS8" s="709"/>
      <c r="CT8" s="709"/>
      <c r="CU8" s="709"/>
      <c r="CV8" s="709"/>
      <c r="CW8" s="709"/>
      <c r="CX8" s="709"/>
      <c r="CY8" s="709"/>
      <c r="CZ8" s="709"/>
      <c r="DA8" s="709"/>
      <c r="DB8" s="709"/>
      <c r="DC8" s="709"/>
      <c r="DD8" s="709"/>
      <c r="DE8" s="709"/>
      <c r="DF8" s="709"/>
      <c r="DG8" s="709"/>
      <c r="DH8" s="709"/>
      <c r="DI8" s="709"/>
      <c r="DJ8" s="709"/>
      <c r="DK8" s="709"/>
      <c r="DL8" s="709"/>
    </row>
    <row r="9" spans="1:116" ht="14.1" customHeight="1">
      <c r="A9" s="543"/>
      <c r="B9" s="878" t="s">
        <v>204</v>
      </c>
      <c r="C9" s="878"/>
      <c r="D9" s="878"/>
      <c r="E9" s="878"/>
      <c r="F9" s="878"/>
      <c r="G9" s="878"/>
      <c r="H9" s="974"/>
      <c r="I9" s="819">
        <f t="shared" si="0"/>
        <v>0</v>
      </c>
      <c r="J9" s="398"/>
      <c r="K9" s="398"/>
      <c r="L9" s="398"/>
      <c r="M9" s="398"/>
      <c r="N9" s="398"/>
      <c r="O9" s="398"/>
      <c r="P9" s="816">
        <f t="shared" si="1"/>
        <v>0</v>
      </c>
      <c r="Q9" s="706"/>
      <c r="R9" s="703"/>
    </row>
    <row r="10" spans="1:116" s="709" customFormat="1" ht="14.1" customHeight="1">
      <c r="A10" s="707"/>
      <c r="B10" s="981" t="s">
        <v>633</v>
      </c>
      <c r="C10" s="981"/>
      <c r="D10" s="981"/>
      <c r="E10" s="981"/>
      <c r="F10" s="981"/>
      <c r="G10" s="981"/>
      <c r="H10" s="981"/>
      <c r="I10" s="981"/>
      <c r="J10" s="981"/>
      <c r="K10" s="981"/>
      <c r="L10" s="981"/>
      <c r="M10" s="981"/>
      <c r="N10" s="981"/>
      <c r="O10" s="981"/>
      <c r="P10" s="982"/>
      <c r="Q10" s="706"/>
      <c r="R10" s="703"/>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4"/>
      <c r="AZ10" s="704"/>
      <c r="BA10" s="704"/>
      <c r="BB10" s="704"/>
      <c r="BC10" s="704"/>
      <c r="BD10" s="704"/>
      <c r="BE10" s="704"/>
      <c r="BF10" s="704"/>
      <c r="BG10" s="704"/>
      <c r="BH10" s="704"/>
      <c r="BI10" s="704"/>
      <c r="BJ10" s="704"/>
      <c r="BK10" s="704"/>
      <c r="BL10" s="704"/>
      <c r="BM10" s="704"/>
      <c r="BN10" s="704"/>
      <c r="BO10" s="704"/>
      <c r="BP10" s="704"/>
      <c r="BQ10" s="704"/>
      <c r="BR10" s="704"/>
      <c r="BS10" s="704"/>
      <c r="BT10" s="704"/>
      <c r="BU10" s="704"/>
      <c r="BV10" s="704"/>
      <c r="BW10" s="704"/>
      <c r="BX10" s="704"/>
      <c r="BY10" s="704"/>
      <c r="BZ10" s="704"/>
      <c r="CA10" s="704"/>
      <c r="CB10" s="704"/>
      <c r="CC10" s="704"/>
      <c r="CD10" s="704"/>
      <c r="CE10" s="704"/>
      <c r="CF10" s="704"/>
      <c r="CG10" s="704"/>
      <c r="CH10" s="704"/>
      <c r="CI10" s="704"/>
      <c r="CJ10" s="704"/>
      <c r="CK10" s="704"/>
      <c r="CL10" s="704"/>
      <c r="CM10" s="704"/>
      <c r="CN10" s="704"/>
      <c r="CO10" s="704"/>
      <c r="CP10" s="704"/>
      <c r="CQ10" s="704"/>
      <c r="CR10" s="704"/>
      <c r="CS10" s="704"/>
      <c r="CT10" s="704"/>
      <c r="CU10" s="704"/>
      <c r="CV10" s="704"/>
      <c r="CW10" s="704"/>
      <c r="CX10" s="704"/>
      <c r="CY10" s="704"/>
      <c r="CZ10" s="704"/>
      <c r="DA10" s="704"/>
      <c r="DB10" s="704"/>
      <c r="DC10" s="704"/>
      <c r="DD10" s="704"/>
      <c r="DE10" s="704"/>
      <c r="DF10" s="704"/>
      <c r="DG10" s="704"/>
      <c r="DH10" s="704"/>
      <c r="DI10" s="704"/>
      <c r="DJ10" s="704"/>
      <c r="DK10" s="704"/>
      <c r="DL10" s="704"/>
    </row>
    <row r="11" spans="1:116" ht="14.1" customHeight="1">
      <c r="A11" s="543"/>
      <c r="B11" s="878" t="s">
        <v>634</v>
      </c>
      <c r="C11" s="878"/>
      <c r="D11" s="878"/>
      <c r="E11" s="878"/>
      <c r="F11" s="878"/>
      <c r="G11" s="878"/>
      <c r="H11" s="974"/>
      <c r="I11" s="819">
        <f>P11</f>
        <v>0</v>
      </c>
      <c r="J11" s="398"/>
      <c r="K11" s="398"/>
      <c r="L11" s="398"/>
      <c r="M11" s="398"/>
      <c r="N11" s="398"/>
      <c r="O11" s="398"/>
      <c r="P11" s="816">
        <f>SUM(J11:O11)</f>
        <v>0</v>
      </c>
    </row>
    <row r="12" spans="1:116" ht="14.1" customHeight="1">
      <c r="A12" s="543"/>
      <c r="B12" s="862" t="s">
        <v>206</v>
      </c>
      <c r="C12" s="862"/>
      <c r="D12" s="862"/>
      <c r="E12" s="862"/>
      <c r="F12" s="862"/>
      <c r="G12" s="862"/>
      <c r="H12" s="983"/>
      <c r="I12" s="819">
        <f t="shared" ref="I12:I14" si="2">P12</f>
        <v>0</v>
      </c>
      <c r="J12" s="398"/>
      <c r="K12" s="398"/>
      <c r="L12" s="398"/>
      <c r="M12" s="398"/>
      <c r="N12" s="398"/>
      <c r="O12" s="398"/>
      <c r="P12" s="816">
        <f t="shared" ref="P12:P14" si="3">SUM(J12:O12)</f>
        <v>0</v>
      </c>
    </row>
    <row r="13" spans="1:116" ht="14.1" customHeight="1">
      <c r="A13" s="543"/>
      <c r="B13" s="862" t="s">
        <v>207</v>
      </c>
      <c r="C13" s="862"/>
      <c r="D13" s="862"/>
      <c r="E13" s="862"/>
      <c r="F13" s="862"/>
      <c r="G13" s="862"/>
      <c r="H13" s="983"/>
      <c r="I13" s="819">
        <f t="shared" si="2"/>
        <v>0</v>
      </c>
      <c r="J13" s="398"/>
      <c r="K13" s="398"/>
      <c r="L13" s="398"/>
      <c r="M13" s="398"/>
      <c r="N13" s="398"/>
      <c r="O13" s="398"/>
      <c r="P13" s="816">
        <f t="shared" si="3"/>
        <v>0</v>
      </c>
    </row>
    <row r="14" spans="1:116" ht="14.1" customHeight="1">
      <c r="A14" s="543"/>
      <c r="B14" s="878" t="s">
        <v>208</v>
      </c>
      <c r="C14" s="878"/>
      <c r="D14" s="878"/>
      <c r="E14" s="878"/>
      <c r="F14" s="878"/>
      <c r="G14" s="878"/>
      <c r="H14" s="974"/>
      <c r="I14" s="819">
        <f t="shared" si="2"/>
        <v>0</v>
      </c>
      <c r="J14" s="398"/>
      <c r="K14" s="398"/>
      <c r="L14" s="398"/>
      <c r="M14" s="398"/>
      <c r="N14" s="398"/>
      <c r="O14" s="398"/>
      <c r="P14" s="816">
        <f t="shared" si="3"/>
        <v>0</v>
      </c>
    </row>
    <row r="15" spans="1:116" ht="14.1" customHeight="1">
      <c r="A15" s="543"/>
      <c r="B15" s="981" t="s">
        <v>654</v>
      </c>
      <c r="C15" s="981"/>
      <c r="D15" s="981"/>
      <c r="E15" s="981"/>
      <c r="F15" s="981"/>
      <c r="G15" s="981"/>
      <c r="H15" s="981"/>
      <c r="I15" s="981"/>
      <c r="J15" s="981"/>
      <c r="K15" s="981"/>
      <c r="L15" s="981"/>
      <c r="M15" s="981"/>
      <c r="N15" s="981"/>
      <c r="O15" s="981"/>
      <c r="P15" s="982"/>
    </row>
    <row r="16" spans="1:116" ht="14.1" customHeight="1">
      <c r="A16" s="543"/>
      <c r="B16" s="862" t="s">
        <v>209</v>
      </c>
      <c r="C16" s="862"/>
      <c r="D16" s="862"/>
      <c r="E16" s="862"/>
      <c r="F16" s="862"/>
      <c r="G16" s="862"/>
      <c r="H16" s="983"/>
      <c r="I16" s="819">
        <f>P16</f>
        <v>0</v>
      </c>
      <c r="J16" s="398"/>
      <c r="K16" s="397"/>
      <c r="L16" s="397"/>
      <c r="M16" s="397"/>
      <c r="N16" s="397"/>
      <c r="O16" s="397"/>
      <c r="P16" s="816">
        <f>SUM(J16:O16)</f>
        <v>0</v>
      </c>
    </row>
    <row r="17" spans="1:16" ht="14.1" customHeight="1">
      <c r="A17" s="543"/>
      <c r="B17" s="862" t="s">
        <v>210</v>
      </c>
      <c r="C17" s="862"/>
      <c r="D17" s="862"/>
      <c r="E17" s="862"/>
      <c r="F17" s="862"/>
      <c r="G17" s="862"/>
      <c r="H17" s="983"/>
      <c r="I17" s="819">
        <f t="shared" ref="I17:I25" si="4">P17</f>
        <v>0</v>
      </c>
      <c r="J17" s="398"/>
      <c r="K17" s="397"/>
      <c r="L17" s="397"/>
      <c r="M17" s="397"/>
      <c r="N17" s="397"/>
      <c r="O17" s="397"/>
      <c r="P17" s="816">
        <f t="shared" ref="P17:P25" si="5">SUM(J17:O17)</f>
        <v>0</v>
      </c>
    </row>
    <row r="18" spans="1:16" ht="14.1" customHeight="1">
      <c r="A18" s="543"/>
      <c r="B18" s="862" t="s">
        <v>75</v>
      </c>
      <c r="C18" s="862"/>
      <c r="D18" s="862"/>
      <c r="E18" s="862"/>
      <c r="F18" s="862"/>
      <c r="G18" s="862"/>
      <c r="H18" s="983"/>
      <c r="I18" s="819">
        <f t="shared" si="4"/>
        <v>0</v>
      </c>
      <c r="J18" s="398"/>
      <c r="K18" s="397"/>
      <c r="L18" s="397"/>
      <c r="M18" s="397"/>
      <c r="N18" s="397"/>
      <c r="O18" s="397"/>
      <c r="P18" s="816">
        <f t="shared" si="5"/>
        <v>0</v>
      </c>
    </row>
    <row r="19" spans="1:16" ht="14.1" customHeight="1">
      <c r="A19" s="543"/>
      <c r="B19" s="878" t="s">
        <v>211</v>
      </c>
      <c r="C19" s="878"/>
      <c r="D19" s="878"/>
      <c r="E19" s="878"/>
      <c r="F19" s="878"/>
      <c r="G19" s="878"/>
      <c r="H19" s="974"/>
      <c r="I19" s="819">
        <f t="shared" si="4"/>
        <v>0</v>
      </c>
      <c r="J19" s="398"/>
      <c r="K19" s="397"/>
      <c r="L19" s="397"/>
      <c r="M19" s="397"/>
      <c r="N19" s="397"/>
      <c r="O19" s="397"/>
      <c r="P19" s="816">
        <f t="shared" si="5"/>
        <v>0</v>
      </c>
    </row>
    <row r="20" spans="1:16" ht="14.1" customHeight="1">
      <c r="A20" s="543"/>
      <c r="B20" s="862" t="s">
        <v>212</v>
      </c>
      <c r="C20" s="862"/>
      <c r="D20" s="862"/>
      <c r="E20" s="862"/>
      <c r="F20" s="862"/>
      <c r="G20" s="862"/>
      <c r="H20" s="983"/>
      <c r="I20" s="819">
        <f t="shared" si="4"/>
        <v>0</v>
      </c>
      <c r="J20" s="398"/>
      <c r="K20" s="397"/>
      <c r="L20" s="397"/>
      <c r="M20" s="397"/>
      <c r="N20" s="397"/>
      <c r="O20" s="397"/>
      <c r="P20" s="816">
        <f t="shared" si="5"/>
        <v>0</v>
      </c>
    </row>
    <row r="21" spans="1:16" ht="14.1" customHeight="1">
      <c r="A21" s="543"/>
      <c r="B21" s="862" t="s">
        <v>213</v>
      </c>
      <c r="C21" s="862"/>
      <c r="D21" s="862"/>
      <c r="E21" s="862"/>
      <c r="F21" s="862"/>
      <c r="G21" s="862"/>
      <c r="H21" s="983"/>
      <c r="I21" s="819">
        <f t="shared" si="4"/>
        <v>0</v>
      </c>
      <c r="J21" s="398"/>
      <c r="K21" s="397"/>
      <c r="L21" s="397"/>
      <c r="M21" s="397"/>
      <c r="N21" s="397"/>
      <c r="O21" s="397"/>
      <c r="P21" s="816">
        <f t="shared" si="5"/>
        <v>0</v>
      </c>
    </row>
    <row r="22" spans="1:16" ht="14.1" customHeight="1">
      <c r="A22" s="543"/>
      <c r="B22" s="878" t="s">
        <v>214</v>
      </c>
      <c r="C22" s="878"/>
      <c r="D22" s="878"/>
      <c r="E22" s="878"/>
      <c r="F22" s="878"/>
      <c r="G22" s="878"/>
      <c r="H22" s="974"/>
      <c r="I22" s="819">
        <f t="shared" si="4"/>
        <v>0</v>
      </c>
      <c r="J22" s="398"/>
      <c r="K22" s="397"/>
      <c r="L22" s="397"/>
      <c r="M22" s="397"/>
      <c r="N22" s="397"/>
      <c r="O22" s="397"/>
      <c r="P22" s="816">
        <f t="shared" si="5"/>
        <v>0</v>
      </c>
    </row>
    <row r="23" spans="1:16" ht="14.1" customHeight="1">
      <c r="A23" s="543"/>
      <c r="B23" s="878" t="s">
        <v>109</v>
      </c>
      <c r="C23" s="878"/>
      <c r="D23" s="878"/>
      <c r="E23" s="878"/>
      <c r="F23" s="878"/>
      <c r="G23" s="878"/>
      <c r="H23" s="974"/>
      <c r="I23" s="819">
        <f t="shared" si="4"/>
        <v>0</v>
      </c>
      <c r="J23" s="398"/>
      <c r="K23" s="397"/>
      <c r="L23" s="397"/>
      <c r="M23" s="397"/>
      <c r="N23" s="397"/>
      <c r="O23" s="397"/>
      <c r="P23" s="816">
        <f t="shared" si="5"/>
        <v>0</v>
      </c>
    </row>
    <row r="24" spans="1:16" ht="14.1" customHeight="1">
      <c r="A24" s="543"/>
      <c r="B24" s="878" t="s">
        <v>653</v>
      </c>
      <c r="C24" s="878"/>
      <c r="D24" s="878"/>
      <c r="E24" s="878"/>
      <c r="F24" s="878"/>
      <c r="G24" s="878"/>
      <c r="H24" s="974"/>
      <c r="I24" s="819">
        <f t="shared" si="4"/>
        <v>0</v>
      </c>
      <c r="J24" s="398"/>
      <c r="K24" s="397"/>
      <c r="L24" s="397"/>
      <c r="M24" s="397"/>
      <c r="N24" s="397"/>
      <c r="O24" s="397"/>
      <c r="P24" s="816">
        <f t="shared" si="5"/>
        <v>0</v>
      </c>
    </row>
    <row r="25" spans="1:16" ht="14.1" customHeight="1">
      <c r="A25" s="543"/>
      <c r="B25" s="878" t="s">
        <v>215</v>
      </c>
      <c r="C25" s="878"/>
      <c r="D25" s="878"/>
      <c r="E25" s="878"/>
      <c r="F25" s="878"/>
      <c r="G25" s="878"/>
      <c r="H25" s="974"/>
      <c r="I25" s="819">
        <f t="shared" si="4"/>
        <v>0</v>
      </c>
      <c r="J25" s="398"/>
      <c r="K25" s="397"/>
      <c r="L25" s="397"/>
      <c r="M25" s="397"/>
      <c r="N25" s="397"/>
      <c r="O25" s="397"/>
      <c r="P25" s="816">
        <f t="shared" si="5"/>
        <v>0</v>
      </c>
    </row>
    <row r="26" spans="1:16" ht="14.1" customHeight="1">
      <c r="A26" s="543"/>
      <c r="B26" s="981" t="s">
        <v>229</v>
      </c>
      <c r="C26" s="981"/>
      <c r="D26" s="981"/>
      <c r="E26" s="981"/>
      <c r="F26" s="981"/>
      <c r="G26" s="981"/>
      <c r="H26" s="981"/>
      <c r="I26" s="981"/>
      <c r="J26" s="981"/>
      <c r="K26" s="981"/>
      <c r="L26" s="981"/>
      <c r="M26" s="981"/>
      <c r="N26" s="981"/>
      <c r="O26" s="981"/>
      <c r="P26" s="982"/>
    </row>
    <row r="27" spans="1:16" ht="14.1" customHeight="1">
      <c r="A27" s="543"/>
      <c r="B27" s="878" t="s">
        <v>216</v>
      </c>
      <c r="C27" s="878"/>
      <c r="D27" s="878"/>
      <c r="E27" s="878"/>
      <c r="F27" s="878"/>
      <c r="G27" s="878"/>
      <c r="H27" s="974"/>
      <c r="I27" s="819">
        <f>P27</f>
        <v>0</v>
      </c>
      <c r="J27" s="398"/>
      <c r="K27" s="397"/>
      <c r="L27" s="397"/>
      <c r="M27" s="397"/>
      <c r="N27" s="397"/>
      <c r="O27" s="397"/>
      <c r="P27" s="816">
        <f>SUM(J27:O27)</f>
        <v>0</v>
      </c>
    </row>
    <row r="28" spans="1:16" ht="14.1" customHeight="1">
      <c r="A28" s="543"/>
      <c r="B28" s="878" t="s">
        <v>635</v>
      </c>
      <c r="C28" s="878"/>
      <c r="D28" s="878"/>
      <c r="E28" s="878"/>
      <c r="F28" s="878"/>
      <c r="G28" s="878"/>
      <c r="H28" s="974"/>
      <c r="I28" s="819">
        <f t="shared" ref="I28:I30" si="6">P28</f>
        <v>0</v>
      </c>
      <c r="J28" s="398"/>
      <c r="K28" s="397"/>
      <c r="L28" s="397"/>
      <c r="M28" s="397"/>
      <c r="N28" s="397"/>
      <c r="O28" s="397"/>
      <c r="P28" s="816">
        <f t="shared" ref="P28:P30" si="7">SUM(J28:O28)</f>
        <v>0</v>
      </c>
    </row>
    <row r="29" spans="1:16" ht="14.1" customHeight="1">
      <c r="A29" s="543"/>
      <c r="B29" s="862" t="s">
        <v>217</v>
      </c>
      <c r="C29" s="862"/>
      <c r="D29" s="862"/>
      <c r="E29" s="862"/>
      <c r="F29" s="862"/>
      <c r="G29" s="862"/>
      <c r="H29" s="983"/>
      <c r="I29" s="819">
        <f t="shared" si="6"/>
        <v>0</v>
      </c>
      <c r="J29" s="398"/>
      <c r="K29" s="397"/>
      <c r="L29" s="397"/>
      <c r="M29" s="397"/>
      <c r="N29" s="397"/>
      <c r="O29" s="397"/>
      <c r="P29" s="816">
        <f t="shared" si="7"/>
        <v>0</v>
      </c>
    </row>
    <row r="30" spans="1:16" ht="14.1" customHeight="1">
      <c r="A30" s="543"/>
      <c r="B30" s="878" t="s">
        <v>636</v>
      </c>
      <c r="C30" s="878"/>
      <c r="D30" s="878"/>
      <c r="E30" s="878"/>
      <c r="F30" s="878"/>
      <c r="G30" s="878"/>
      <c r="H30" s="974"/>
      <c r="I30" s="819">
        <f t="shared" si="6"/>
        <v>0</v>
      </c>
      <c r="J30" s="398"/>
      <c r="K30" s="397"/>
      <c r="L30" s="397"/>
      <c r="M30" s="397"/>
      <c r="N30" s="397"/>
      <c r="O30" s="397"/>
      <c r="P30" s="816">
        <f t="shared" si="7"/>
        <v>0</v>
      </c>
    </row>
    <row r="31" spans="1:16" ht="14.1" customHeight="1">
      <c r="A31" s="543"/>
      <c r="B31" s="981" t="s">
        <v>228</v>
      </c>
      <c r="C31" s="981"/>
      <c r="D31" s="981"/>
      <c r="E31" s="981"/>
      <c r="F31" s="981"/>
      <c r="G31" s="981"/>
      <c r="H31" s="981"/>
      <c r="I31" s="981"/>
      <c r="J31" s="981"/>
      <c r="K31" s="981"/>
      <c r="L31" s="981"/>
      <c r="M31" s="981"/>
      <c r="N31" s="981"/>
      <c r="O31" s="981"/>
      <c r="P31" s="982"/>
    </row>
    <row r="32" spans="1:16" ht="14.1" customHeight="1">
      <c r="A32" s="543"/>
      <c r="B32" s="878" t="s">
        <v>219</v>
      </c>
      <c r="C32" s="878"/>
      <c r="D32" s="878"/>
      <c r="E32" s="878"/>
      <c r="F32" s="878"/>
      <c r="G32" s="878"/>
      <c r="H32" s="974"/>
      <c r="I32" s="815">
        <f>P32</f>
        <v>0</v>
      </c>
      <c r="J32" s="398"/>
      <c r="K32" s="397"/>
      <c r="L32" s="397"/>
      <c r="M32" s="397"/>
      <c r="N32" s="397"/>
      <c r="O32" s="397"/>
      <c r="P32" s="816">
        <f>SUM(J32:O32)</f>
        <v>0</v>
      </c>
    </row>
    <row r="33" spans="1:16" ht="14.1" customHeight="1">
      <c r="A33" s="543"/>
      <c r="B33" s="878" t="s">
        <v>220</v>
      </c>
      <c r="C33" s="878"/>
      <c r="D33" s="878"/>
      <c r="E33" s="878"/>
      <c r="F33" s="878"/>
      <c r="G33" s="878"/>
      <c r="H33" s="974"/>
      <c r="I33" s="815">
        <f t="shared" ref="I33:I42" si="8">P33</f>
        <v>0</v>
      </c>
      <c r="J33" s="398"/>
      <c r="K33" s="397"/>
      <c r="L33" s="397"/>
      <c r="M33" s="397"/>
      <c r="N33" s="397"/>
      <c r="O33" s="397"/>
      <c r="P33" s="816">
        <f t="shared" ref="P33:P42" si="9">SUM(J33:O33)</f>
        <v>0</v>
      </c>
    </row>
    <row r="34" spans="1:16" ht="14.1" customHeight="1">
      <c r="A34" s="543"/>
      <c r="B34" s="862" t="s">
        <v>151</v>
      </c>
      <c r="C34" s="862"/>
      <c r="D34" s="862"/>
      <c r="E34" s="862"/>
      <c r="F34" s="862"/>
      <c r="G34" s="862"/>
      <c r="H34" s="983"/>
      <c r="I34" s="815">
        <f t="shared" si="8"/>
        <v>0</v>
      </c>
      <c r="J34" s="398"/>
      <c r="K34" s="397"/>
      <c r="L34" s="397"/>
      <c r="M34" s="397"/>
      <c r="N34" s="397"/>
      <c r="O34" s="397"/>
      <c r="P34" s="816">
        <f t="shared" si="9"/>
        <v>0</v>
      </c>
    </row>
    <row r="35" spans="1:16" ht="14.1" customHeight="1">
      <c r="A35" s="543"/>
      <c r="B35" s="862" t="s">
        <v>221</v>
      </c>
      <c r="C35" s="862"/>
      <c r="D35" s="862"/>
      <c r="E35" s="862"/>
      <c r="F35" s="862"/>
      <c r="G35" s="862"/>
      <c r="H35" s="983"/>
      <c r="I35" s="815">
        <f t="shared" si="8"/>
        <v>0</v>
      </c>
      <c r="J35" s="398"/>
      <c r="K35" s="397"/>
      <c r="L35" s="397"/>
      <c r="M35" s="397"/>
      <c r="N35" s="397"/>
      <c r="O35" s="397"/>
      <c r="P35" s="816">
        <f t="shared" si="9"/>
        <v>0</v>
      </c>
    </row>
    <row r="36" spans="1:16" ht="14.1" customHeight="1">
      <c r="A36" s="543"/>
      <c r="B36" s="862" t="s">
        <v>222</v>
      </c>
      <c r="C36" s="862"/>
      <c r="D36" s="862"/>
      <c r="E36" s="862"/>
      <c r="F36" s="862"/>
      <c r="G36" s="862"/>
      <c r="H36" s="983"/>
      <c r="I36" s="815">
        <f t="shared" si="8"/>
        <v>0</v>
      </c>
      <c r="J36" s="398"/>
      <c r="K36" s="397"/>
      <c r="L36" s="397"/>
      <c r="M36" s="397"/>
      <c r="N36" s="397"/>
      <c r="O36" s="397"/>
      <c r="P36" s="816">
        <f t="shared" si="9"/>
        <v>0</v>
      </c>
    </row>
    <row r="37" spans="1:16" ht="14.1" customHeight="1">
      <c r="A37" s="543"/>
      <c r="B37" s="878" t="s">
        <v>637</v>
      </c>
      <c r="C37" s="878"/>
      <c r="D37" s="878"/>
      <c r="E37" s="878"/>
      <c r="F37" s="878"/>
      <c r="G37" s="878"/>
      <c r="H37" s="974"/>
      <c r="I37" s="815">
        <f t="shared" si="8"/>
        <v>0</v>
      </c>
      <c r="J37" s="398"/>
      <c r="K37" s="397"/>
      <c r="L37" s="397"/>
      <c r="M37" s="397"/>
      <c r="N37" s="397"/>
      <c r="O37" s="397"/>
      <c r="P37" s="816">
        <f t="shared" si="9"/>
        <v>0</v>
      </c>
    </row>
    <row r="38" spans="1:16" ht="14.1" customHeight="1">
      <c r="A38" s="543"/>
      <c r="B38" s="878" t="s">
        <v>223</v>
      </c>
      <c r="C38" s="878"/>
      <c r="D38" s="878"/>
      <c r="E38" s="878"/>
      <c r="F38" s="878"/>
      <c r="G38" s="878"/>
      <c r="H38" s="974"/>
      <c r="I38" s="815">
        <f t="shared" si="8"/>
        <v>0</v>
      </c>
      <c r="J38" s="398"/>
      <c r="K38" s="397"/>
      <c r="L38" s="397"/>
      <c r="M38" s="397"/>
      <c r="N38" s="397"/>
      <c r="O38" s="397"/>
      <c r="P38" s="816">
        <f t="shared" si="9"/>
        <v>0</v>
      </c>
    </row>
    <row r="39" spans="1:16" ht="14.1" customHeight="1">
      <c r="A39" s="543"/>
      <c r="B39" s="862" t="s">
        <v>224</v>
      </c>
      <c r="C39" s="862"/>
      <c r="D39" s="862"/>
      <c r="E39" s="862"/>
      <c r="F39" s="862"/>
      <c r="G39" s="862"/>
      <c r="H39" s="983"/>
      <c r="I39" s="815">
        <f t="shared" si="8"/>
        <v>0</v>
      </c>
      <c r="J39" s="398"/>
      <c r="K39" s="397"/>
      <c r="L39" s="397"/>
      <c r="M39" s="397"/>
      <c r="N39" s="397"/>
      <c r="O39" s="397"/>
      <c r="P39" s="816">
        <f t="shared" si="9"/>
        <v>0</v>
      </c>
    </row>
    <row r="40" spans="1:16" ht="14.1" customHeight="1">
      <c r="A40" s="543"/>
      <c r="B40" s="878" t="s">
        <v>225</v>
      </c>
      <c r="C40" s="878"/>
      <c r="D40" s="878"/>
      <c r="E40" s="878"/>
      <c r="F40" s="878"/>
      <c r="G40" s="878"/>
      <c r="H40" s="974"/>
      <c r="I40" s="815">
        <f t="shared" si="8"/>
        <v>0</v>
      </c>
      <c r="J40" s="398"/>
      <c r="K40" s="397"/>
      <c r="L40" s="397"/>
      <c r="M40" s="397"/>
      <c r="N40" s="397"/>
      <c r="O40" s="397"/>
      <c r="P40" s="816">
        <f t="shared" si="9"/>
        <v>0</v>
      </c>
    </row>
    <row r="41" spans="1:16" ht="14.1" customHeight="1">
      <c r="A41" s="543"/>
      <c r="B41" s="878" t="s">
        <v>226</v>
      </c>
      <c r="C41" s="878"/>
      <c r="D41" s="878"/>
      <c r="E41" s="878"/>
      <c r="F41" s="878"/>
      <c r="G41" s="878"/>
      <c r="H41" s="974"/>
      <c r="I41" s="815">
        <f t="shared" si="8"/>
        <v>0</v>
      </c>
      <c r="J41" s="398"/>
      <c r="K41" s="397"/>
      <c r="L41" s="397"/>
      <c r="M41" s="397"/>
      <c r="N41" s="397"/>
      <c r="O41" s="397"/>
      <c r="P41" s="816">
        <f t="shared" si="9"/>
        <v>0</v>
      </c>
    </row>
    <row r="42" spans="1:16" ht="14.1" customHeight="1">
      <c r="A42" s="543"/>
      <c r="B42" s="862" t="s">
        <v>218</v>
      </c>
      <c r="C42" s="862"/>
      <c r="D42" s="862"/>
      <c r="E42" s="862"/>
      <c r="F42" s="862"/>
      <c r="G42" s="862"/>
      <c r="H42" s="983"/>
      <c r="I42" s="815">
        <f t="shared" si="8"/>
        <v>0</v>
      </c>
      <c r="J42" s="398"/>
      <c r="K42" s="397"/>
      <c r="L42" s="397"/>
      <c r="M42" s="397"/>
      <c r="N42" s="397"/>
      <c r="O42" s="397"/>
      <c r="P42" s="816">
        <f t="shared" si="9"/>
        <v>0</v>
      </c>
    </row>
    <row r="43" spans="1:16" ht="14.1" customHeight="1">
      <c r="A43" s="543"/>
      <c r="B43" s="988" t="s">
        <v>232</v>
      </c>
      <c r="C43" s="988"/>
      <c r="D43" s="988"/>
      <c r="E43" s="988"/>
      <c r="F43" s="988"/>
      <c r="G43" s="988"/>
      <c r="H43" s="988"/>
      <c r="I43" s="988"/>
      <c r="J43" s="988"/>
      <c r="K43" s="988"/>
      <c r="L43" s="988"/>
      <c r="M43" s="988"/>
      <c r="N43" s="988"/>
      <c r="O43" s="988"/>
      <c r="P43" s="989"/>
    </row>
    <row r="44" spans="1:16" ht="14.1" customHeight="1">
      <c r="A44" s="543"/>
      <c r="B44" s="878" t="s">
        <v>233</v>
      </c>
      <c r="C44" s="878"/>
      <c r="D44" s="878"/>
      <c r="E44" s="878"/>
      <c r="F44" s="878"/>
      <c r="G44" s="878"/>
      <c r="H44" s="974"/>
      <c r="I44" s="819">
        <f>P44</f>
        <v>0</v>
      </c>
      <c r="J44" s="398"/>
      <c r="K44" s="397"/>
      <c r="L44" s="397"/>
      <c r="M44" s="397"/>
      <c r="N44" s="397"/>
      <c r="O44" s="397"/>
      <c r="P44" s="816">
        <f>SUM(J44:O44)</f>
        <v>0</v>
      </c>
    </row>
    <row r="45" spans="1:16" ht="14.1" customHeight="1">
      <c r="A45" s="543"/>
      <c r="B45" s="878" t="s">
        <v>110</v>
      </c>
      <c r="C45" s="878"/>
      <c r="D45" s="878"/>
      <c r="E45" s="878"/>
      <c r="F45" s="878"/>
      <c r="G45" s="878"/>
      <c r="H45" s="974"/>
      <c r="I45" s="819">
        <f t="shared" ref="I45:I48" si="10">P45</f>
        <v>0</v>
      </c>
      <c r="J45" s="398"/>
      <c r="K45" s="397"/>
      <c r="L45" s="397"/>
      <c r="M45" s="397"/>
      <c r="N45" s="397"/>
      <c r="O45" s="397"/>
      <c r="P45" s="816">
        <f t="shared" ref="P45:P48" si="11">SUM(J45:O45)</f>
        <v>0</v>
      </c>
    </row>
    <row r="46" spans="1:16" ht="14.1" customHeight="1">
      <c r="A46" s="543"/>
      <c r="B46" s="862" t="s">
        <v>655</v>
      </c>
      <c r="C46" s="862"/>
      <c r="D46" s="862"/>
      <c r="E46" s="862"/>
      <c r="F46" s="862"/>
      <c r="G46" s="862"/>
      <c r="H46" s="983"/>
      <c r="I46" s="819">
        <f t="shared" si="10"/>
        <v>0</v>
      </c>
      <c r="J46" s="398"/>
      <c r="K46" s="397"/>
      <c r="L46" s="397"/>
      <c r="M46" s="397"/>
      <c r="N46" s="397"/>
      <c r="O46" s="397"/>
      <c r="P46" s="816">
        <f t="shared" si="11"/>
        <v>0</v>
      </c>
    </row>
    <row r="47" spans="1:16" ht="14.1" customHeight="1">
      <c r="A47" s="543"/>
      <c r="B47" s="878" t="s">
        <v>651</v>
      </c>
      <c r="C47" s="878"/>
      <c r="D47" s="878"/>
      <c r="E47" s="878"/>
      <c r="F47" s="878"/>
      <c r="G47" s="878"/>
      <c r="H47" s="974"/>
      <c r="I47" s="819">
        <f t="shared" si="10"/>
        <v>0</v>
      </c>
      <c r="J47" s="398"/>
      <c r="K47" s="397"/>
      <c r="L47" s="397"/>
      <c r="M47" s="397"/>
      <c r="N47" s="397"/>
      <c r="O47" s="397"/>
      <c r="P47" s="816">
        <f t="shared" si="11"/>
        <v>0</v>
      </c>
    </row>
    <row r="48" spans="1:16" ht="14.1" customHeight="1">
      <c r="A48" s="543"/>
      <c r="B48" s="878" t="s">
        <v>234</v>
      </c>
      <c r="C48" s="878"/>
      <c r="D48" s="878"/>
      <c r="E48" s="878"/>
      <c r="F48" s="878"/>
      <c r="G48" s="878"/>
      <c r="H48" s="974"/>
      <c r="I48" s="819">
        <f t="shared" si="10"/>
        <v>0</v>
      </c>
      <c r="J48" s="398"/>
      <c r="K48" s="397"/>
      <c r="L48" s="397"/>
      <c r="M48" s="397"/>
      <c r="N48" s="397"/>
      <c r="O48" s="397"/>
      <c r="P48" s="816">
        <f t="shared" si="11"/>
        <v>0</v>
      </c>
    </row>
    <row r="49" spans="1:16" ht="14.1" customHeight="1">
      <c r="A49" s="543"/>
      <c r="B49" s="981" t="s">
        <v>641</v>
      </c>
      <c r="C49" s="981"/>
      <c r="D49" s="981"/>
      <c r="E49" s="981"/>
      <c r="F49" s="981"/>
      <c r="G49" s="981"/>
      <c r="H49" s="981"/>
      <c r="I49" s="981"/>
      <c r="J49" s="981"/>
      <c r="K49" s="981"/>
      <c r="L49" s="981"/>
      <c r="M49" s="981"/>
      <c r="N49" s="981"/>
      <c r="O49" s="981"/>
      <c r="P49" s="982"/>
    </row>
    <row r="50" spans="1:16" ht="14.1" customHeight="1">
      <c r="A50" s="543"/>
      <c r="B50" s="878" t="s">
        <v>235</v>
      </c>
      <c r="C50" s="878"/>
      <c r="D50" s="878"/>
      <c r="E50" s="878"/>
      <c r="F50" s="878"/>
      <c r="G50" s="878"/>
      <c r="H50" s="974"/>
      <c r="I50" s="819">
        <f>P50</f>
        <v>0</v>
      </c>
      <c r="J50" s="398"/>
      <c r="K50" s="397"/>
      <c r="L50" s="397"/>
      <c r="M50" s="397"/>
      <c r="N50" s="397"/>
      <c r="O50" s="397"/>
      <c r="P50" s="816">
        <f>SUM(J50:O50)</f>
        <v>0</v>
      </c>
    </row>
    <row r="51" spans="1:16" ht="14.1" customHeight="1">
      <c r="A51" s="543"/>
      <c r="B51" s="878" t="s">
        <v>451</v>
      </c>
      <c r="C51" s="878"/>
      <c r="D51" s="878"/>
      <c r="E51" s="878"/>
      <c r="F51" s="878"/>
      <c r="G51" s="878"/>
      <c r="H51" s="974"/>
      <c r="I51" s="819">
        <f t="shared" ref="I51:I57" si="12">P51</f>
        <v>0</v>
      </c>
      <c r="J51" s="398"/>
      <c r="K51" s="397"/>
      <c r="L51" s="397"/>
      <c r="M51" s="397"/>
      <c r="N51" s="397"/>
      <c r="O51" s="397"/>
      <c r="P51" s="816">
        <f t="shared" ref="P51:P57" si="13">SUM(J51:O51)</f>
        <v>0</v>
      </c>
    </row>
    <row r="52" spans="1:16" ht="14.1" customHeight="1">
      <c r="A52" s="543"/>
      <c r="B52" s="878" t="s">
        <v>236</v>
      </c>
      <c r="C52" s="878"/>
      <c r="D52" s="878"/>
      <c r="E52" s="878"/>
      <c r="F52" s="878"/>
      <c r="G52" s="878"/>
      <c r="H52" s="974"/>
      <c r="I52" s="819">
        <f t="shared" si="12"/>
        <v>0</v>
      </c>
      <c r="J52" s="398"/>
      <c r="K52" s="397"/>
      <c r="L52" s="397"/>
      <c r="M52" s="397"/>
      <c r="N52" s="397"/>
      <c r="O52" s="397"/>
      <c r="P52" s="816">
        <f t="shared" si="13"/>
        <v>0</v>
      </c>
    </row>
    <row r="53" spans="1:16" ht="14.1" customHeight="1">
      <c r="A53" s="543"/>
      <c r="B53" s="878" t="s">
        <v>650</v>
      </c>
      <c r="C53" s="878"/>
      <c r="D53" s="878"/>
      <c r="E53" s="878"/>
      <c r="F53" s="878"/>
      <c r="G53" s="878"/>
      <c r="H53" s="974"/>
      <c r="I53" s="819">
        <f t="shared" si="12"/>
        <v>0</v>
      </c>
      <c r="J53" s="398"/>
      <c r="K53" s="397"/>
      <c r="L53" s="397"/>
      <c r="M53" s="397"/>
      <c r="N53" s="397"/>
      <c r="O53" s="397"/>
      <c r="P53" s="816">
        <f t="shared" si="13"/>
        <v>0</v>
      </c>
    </row>
    <row r="54" spans="1:16" ht="14.1" customHeight="1">
      <c r="A54" s="543"/>
      <c r="B54" s="878" t="s">
        <v>237</v>
      </c>
      <c r="C54" s="878"/>
      <c r="D54" s="878"/>
      <c r="E54" s="878"/>
      <c r="F54" s="878"/>
      <c r="G54" s="878"/>
      <c r="H54" s="974"/>
      <c r="I54" s="819">
        <f t="shared" si="12"/>
        <v>0</v>
      </c>
      <c r="J54" s="398"/>
      <c r="K54" s="397"/>
      <c r="L54" s="397"/>
      <c r="M54" s="397"/>
      <c r="N54" s="397"/>
      <c r="O54" s="397"/>
      <c r="P54" s="816">
        <f t="shared" si="13"/>
        <v>0</v>
      </c>
    </row>
    <row r="55" spans="1:16" ht="14.1" customHeight="1">
      <c r="A55" s="543"/>
      <c r="B55" s="878" t="s">
        <v>238</v>
      </c>
      <c r="C55" s="878"/>
      <c r="D55" s="878"/>
      <c r="E55" s="878"/>
      <c r="F55" s="878"/>
      <c r="G55" s="878"/>
      <c r="H55" s="974"/>
      <c r="I55" s="819">
        <f t="shared" si="12"/>
        <v>0</v>
      </c>
      <c r="J55" s="398"/>
      <c r="K55" s="397"/>
      <c r="L55" s="397"/>
      <c r="M55" s="397"/>
      <c r="N55" s="397"/>
      <c r="O55" s="397"/>
      <c r="P55" s="816">
        <f t="shared" si="13"/>
        <v>0</v>
      </c>
    </row>
    <row r="56" spans="1:16" ht="14.1" customHeight="1">
      <c r="A56" s="543"/>
      <c r="B56" s="878" t="s">
        <v>656</v>
      </c>
      <c r="C56" s="878"/>
      <c r="D56" s="878"/>
      <c r="E56" s="878"/>
      <c r="F56" s="878"/>
      <c r="G56" s="878"/>
      <c r="H56" s="974"/>
      <c r="I56" s="819">
        <f t="shared" si="12"/>
        <v>0</v>
      </c>
      <c r="J56" s="398"/>
      <c r="K56" s="397"/>
      <c r="L56" s="397"/>
      <c r="M56" s="397"/>
      <c r="N56" s="397"/>
      <c r="O56" s="397"/>
      <c r="P56" s="816">
        <f t="shared" si="13"/>
        <v>0</v>
      </c>
    </row>
    <row r="57" spans="1:16" ht="14.1" customHeight="1">
      <c r="A57" s="543"/>
      <c r="B57" s="979" t="s">
        <v>139</v>
      </c>
      <c r="C57" s="979"/>
      <c r="D57" s="979"/>
      <c r="E57" s="979"/>
      <c r="F57" s="979"/>
      <c r="G57" s="979"/>
      <c r="H57" s="980"/>
      <c r="I57" s="819">
        <f t="shared" si="12"/>
        <v>0</v>
      </c>
      <c r="J57" s="398"/>
      <c r="K57" s="397"/>
      <c r="L57" s="397"/>
      <c r="M57" s="397"/>
      <c r="N57" s="397"/>
      <c r="O57" s="397"/>
      <c r="P57" s="816">
        <f t="shared" si="13"/>
        <v>0</v>
      </c>
    </row>
    <row r="58" spans="1:16" ht="14.1" customHeight="1">
      <c r="A58" s="543"/>
      <c r="B58" s="981" t="s">
        <v>239</v>
      </c>
      <c r="C58" s="981"/>
      <c r="D58" s="981"/>
      <c r="E58" s="981"/>
      <c r="F58" s="981"/>
      <c r="G58" s="981"/>
      <c r="H58" s="981"/>
      <c r="I58" s="981"/>
      <c r="J58" s="981"/>
      <c r="K58" s="981"/>
      <c r="L58" s="981"/>
      <c r="M58" s="981"/>
      <c r="N58" s="981"/>
      <c r="O58" s="981"/>
      <c r="P58" s="982"/>
    </row>
    <row r="59" spans="1:16" ht="14.1" customHeight="1">
      <c r="A59" s="543"/>
      <c r="B59" s="878" t="s">
        <v>240</v>
      </c>
      <c r="C59" s="878"/>
      <c r="D59" s="878"/>
      <c r="E59" s="878"/>
      <c r="F59" s="878"/>
      <c r="G59" s="878"/>
      <c r="H59" s="974"/>
      <c r="I59" s="819">
        <f>P59</f>
        <v>0</v>
      </c>
      <c r="J59" s="398"/>
      <c r="K59" s="397"/>
      <c r="L59" s="397"/>
      <c r="M59" s="397"/>
      <c r="N59" s="397"/>
      <c r="O59" s="397"/>
      <c r="P59" s="816">
        <f>SUM(J59:O59)</f>
        <v>0</v>
      </c>
    </row>
    <row r="60" spans="1:16" ht="14.1" customHeight="1">
      <c r="A60" s="543"/>
      <c r="B60" s="878" t="s">
        <v>241</v>
      </c>
      <c r="C60" s="878"/>
      <c r="D60" s="878"/>
      <c r="E60" s="878"/>
      <c r="F60" s="878"/>
      <c r="G60" s="878"/>
      <c r="H60" s="974"/>
      <c r="I60" s="819">
        <f t="shared" ref="I60:I63" si="14">P60</f>
        <v>0</v>
      </c>
      <c r="J60" s="398"/>
      <c r="K60" s="397"/>
      <c r="L60" s="397"/>
      <c r="M60" s="397"/>
      <c r="N60" s="397"/>
      <c r="O60" s="397"/>
      <c r="P60" s="816">
        <f t="shared" ref="P60:P63" si="15">SUM(J60:O60)</f>
        <v>0</v>
      </c>
    </row>
    <row r="61" spans="1:16" ht="14.1" customHeight="1">
      <c r="A61" s="543"/>
      <c r="B61" s="878" t="s">
        <v>242</v>
      </c>
      <c r="C61" s="878"/>
      <c r="D61" s="878"/>
      <c r="E61" s="878"/>
      <c r="F61" s="878"/>
      <c r="G61" s="878"/>
      <c r="H61" s="974"/>
      <c r="I61" s="819">
        <f t="shared" si="14"/>
        <v>0</v>
      </c>
      <c r="J61" s="398"/>
      <c r="K61" s="397"/>
      <c r="L61" s="397"/>
      <c r="M61" s="397"/>
      <c r="N61" s="397"/>
      <c r="O61" s="397"/>
      <c r="P61" s="816">
        <f t="shared" si="15"/>
        <v>0</v>
      </c>
    </row>
    <row r="62" spans="1:16" ht="14.1" customHeight="1">
      <c r="A62" s="543"/>
      <c r="B62" s="878" t="s">
        <v>243</v>
      </c>
      <c r="C62" s="878"/>
      <c r="D62" s="878"/>
      <c r="E62" s="878"/>
      <c r="F62" s="878"/>
      <c r="G62" s="878"/>
      <c r="H62" s="974"/>
      <c r="I62" s="819">
        <f t="shared" si="14"/>
        <v>0</v>
      </c>
      <c r="J62" s="398"/>
      <c r="K62" s="397"/>
      <c r="L62" s="397"/>
      <c r="M62" s="397"/>
      <c r="N62" s="397"/>
      <c r="O62" s="397"/>
      <c r="P62" s="816">
        <f t="shared" si="15"/>
        <v>0</v>
      </c>
    </row>
    <row r="63" spans="1:16" ht="14.1" customHeight="1">
      <c r="A63" s="543"/>
      <c r="B63" s="979" t="s">
        <v>244</v>
      </c>
      <c r="C63" s="979"/>
      <c r="D63" s="979"/>
      <c r="E63" s="979"/>
      <c r="F63" s="979"/>
      <c r="G63" s="979"/>
      <c r="H63" s="980"/>
      <c r="I63" s="819">
        <f t="shared" si="14"/>
        <v>0</v>
      </c>
      <c r="J63" s="398"/>
      <c r="K63" s="397"/>
      <c r="L63" s="397"/>
      <c r="M63" s="397"/>
      <c r="N63" s="397"/>
      <c r="O63" s="397"/>
      <c r="P63" s="816">
        <f t="shared" si="15"/>
        <v>0</v>
      </c>
    </row>
    <row r="64" spans="1:16" ht="14.1" customHeight="1">
      <c r="A64" s="543"/>
      <c r="B64" s="981" t="s">
        <v>657</v>
      </c>
      <c r="C64" s="981"/>
      <c r="D64" s="981"/>
      <c r="E64" s="981"/>
      <c r="F64" s="981"/>
      <c r="G64" s="981"/>
      <c r="H64" s="981"/>
      <c r="I64" s="981"/>
      <c r="J64" s="981"/>
      <c r="K64" s="981"/>
      <c r="L64" s="981"/>
      <c r="M64" s="981"/>
      <c r="N64" s="981"/>
      <c r="O64" s="981"/>
      <c r="P64" s="982"/>
    </row>
    <row r="65" spans="1:16" ht="14.1" customHeight="1">
      <c r="A65" s="543"/>
      <c r="B65" s="878" t="s">
        <v>245</v>
      </c>
      <c r="C65" s="878"/>
      <c r="D65" s="878"/>
      <c r="E65" s="878"/>
      <c r="F65" s="878"/>
      <c r="G65" s="878"/>
      <c r="H65" s="974"/>
      <c r="I65" s="819">
        <f>P65</f>
        <v>0</v>
      </c>
      <c r="J65" s="398"/>
      <c r="K65" s="397"/>
      <c r="L65" s="397"/>
      <c r="M65" s="397"/>
      <c r="N65" s="397"/>
      <c r="O65" s="397"/>
      <c r="P65" s="816">
        <f>SUM(J65:O65)</f>
        <v>0</v>
      </c>
    </row>
    <row r="66" spans="1:16" ht="14.1" customHeight="1">
      <c r="A66" s="543"/>
      <c r="B66" s="878" t="s">
        <v>246</v>
      </c>
      <c r="C66" s="878"/>
      <c r="D66" s="878"/>
      <c r="E66" s="878"/>
      <c r="F66" s="878"/>
      <c r="G66" s="878"/>
      <c r="H66" s="974"/>
      <c r="I66" s="819">
        <f t="shared" ref="I66:I69" si="16">P66</f>
        <v>0</v>
      </c>
      <c r="J66" s="398"/>
      <c r="K66" s="397"/>
      <c r="L66" s="397"/>
      <c r="M66" s="397"/>
      <c r="N66" s="397"/>
      <c r="O66" s="397"/>
      <c r="P66" s="816">
        <f t="shared" ref="P66:P69" si="17">SUM(J66:O66)</f>
        <v>0</v>
      </c>
    </row>
    <row r="67" spans="1:16" ht="14.1" customHeight="1">
      <c r="A67" s="543"/>
      <c r="B67" s="878" t="s">
        <v>247</v>
      </c>
      <c r="C67" s="878"/>
      <c r="D67" s="878"/>
      <c r="E67" s="878"/>
      <c r="F67" s="878"/>
      <c r="G67" s="878"/>
      <c r="H67" s="974"/>
      <c r="I67" s="819">
        <f t="shared" si="16"/>
        <v>0</v>
      </c>
      <c r="J67" s="398"/>
      <c r="K67" s="397"/>
      <c r="L67" s="397"/>
      <c r="M67" s="397"/>
      <c r="N67" s="397"/>
      <c r="O67" s="397"/>
      <c r="P67" s="816">
        <f t="shared" si="17"/>
        <v>0</v>
      </c>
    </row>
    <row r="68" spans="1:16" ht="14.1" customHeight="1">
      <c r="A68" s="543"/>
      <c r="B68" s="878" t="s">
        <v>248</v>
      </c>
      <c r="C68" s="878"/>
      <c r="D68" s="878"/>
      <c r="E68" s="878"/>
      <c r="F68" s="878"/>
      <c r="G68" s="878"/>
      <c r="H68" s="974"/>
      <c r="I68" s="819">
        <f t="shared" si="16"/>
        <v>0</v>
      </c>
      <c r="J68" s="398"/>
      <c r="K68" s="397"/>
      <c r="L68" s="397"/>
      <c r="M68" s="397"/>
      <c r="N68" s="397"/>
      <c r="O68" s="397"/>
      <c r="P68" s="816">
        <f t="shared" si="17"/>
        <v>0</v>
      </c>
    </row>
    <row r="69" spans="1:16" ht="14.1" customHeight="1">
      <c r="A69" s="543"/>
      <c r="B69" s="878" t="s">
        <v>639</v>
      </c>
      <c r="C69" s="878"/>
      <c r="D69" s="878"/>
      <c r="E69" s="878"/>
      <c r="F69" s="878"/>
      <c r="G69" s="878"/>
      <c r="H69" s="974"/>
      <c r="I69" s="819">
        <f t="shared" si="16"/>
        <v>0</v>
      </c>
      <c r="J69" s="398"/>
      <c r="K69" s="397"/>
      <c r="L69" s="397"/>
      <c r="M69" s="397"/>
      <c r="N69" s="397"/>
      <c r="O69" s="397"/>
      <c r="P69" s="816">
        <f t="shared" si="17"/>
        <v>0</v>
      </c>
    </row>
    <row r="70" spans="1:16" ht="14.1" customHeight="1">
      <c r="A70" s="543"/>
      <c r="B70" s="981" t="s">
        <v>249</v>
      </c>
      <c r="C70" s="981"/>
      <c r="D70" s="981"/>
      <c r="E70" s="981"/>
      <c r="F70" s="981"/>
      <c r="G70" s="981"/>
      <c r="H70" s="981"/>
      <c r="I70" s="981"/>
      <c r="J70" s="981"/>
      <c r="K70" s="981"/>
      <c r="L70" s="981"/>
      <c r="M70" s="981"/>
      <c r="N70" s="981"/>
      <c r="O70" s="981"/>
      <c r="P70" s="982"/>
    </row>
    <row r="71" spans="1:16" ht="14.1" customHeight="1">
      <c r="A71" s="543"/>
      <c r="B71" s="977" t="s">
        <v>760</v>
      </c>
      <c r="C71" s="977"/>
      <c r="D71" s="977"/>
      <c r="E71" s="977"/>
      <c r="F71" s="977"/>
      <c r="G71" s="977"/>
      <c r="H71" s="978"/>
      <c r="I71" s="819">
        <f>P71</f>
        <v>20000</v>
      </c>
      <c r="J71" s="712">
        <v>20000</v>
      </c>
      <c r="K71" s="713"/>
      <c r="L71" s="397"/>
      <c r="M71" s="397"/>
      <c r="N71" s="397"/>
      <c r="O71" s="397"/>
      <c r="P71" s="816">
        <f>SUM(J71:O71)</f>
        <v>20000</v>
      </c>
    </row>
    <row r="72" spans="1:16" ht="14.1" customHeight="1">
      <c r="A72" s="543"/>
      <c r="B72" s="977" t="s">
        <v>453</v>
      </c>
      <c r="C72" s="977"/>
      <c r="D72" s="977"/>
      <c r="E72" s="977"/>
      <c r="F72" s="977"/>
      <c r="G72" s="977"/>
      <c r="H72" s="652"/>
      <c r="I72" s="819">
        <f t="shared" ref="I72:I75" si="18">P72</f>
        <v>0</v>
      </c>
      <c r="J72" s="398"/>
      <c r="K72" s="397"/>
      <c r="L72" s="397"/>
      <c r="M72" s="397"/>
      <c r="N72" s="397"/>
      <c r="O72" s="397"/>
      <c r="P72" s="816">
        <f t="shared" ref="P72:P74" si="19">SUM(J72:O72)</f>
        <v>0</v>
      </c>
    </row>
    <row r="73" spans="1:16" ht="14.1" customHeight="1">
      <c r="A73" s="543"/>
      <c r="B73" s="977" t="s">
        <v>250</v>
      </c>
      <c r="C73" s="977"/>
      <c r="D73" s="977"/>
      <c r="E73" s="977"/>
      <c r="F73" s="977"/>
      <c r="G73" s="977"/>
      <c r="H73" s="978"/>
      <c r="I73" s="819">
        <f t="shared" si="18"/>
        <v>0</v>
      </c>
      <c r="J73" s="398"/>
      <c r="K73" s="397"/>
      <c r="L73" s="397"/>
      <c r="M73" s="397"/>
      <c r="N73" s="397"/>
      <c r="O73" s="397"/>
      <c r="P73" s="816">
        <f t="shared" si="19"/>
        <v>0</v>
      </c>
    </row>
    <row r="74" spans="1:16" ht="14.1" customHeight="1">
      <c r="A74" s="543"/>
      <c r="B74" s="977" t="s">
        <v>251</v>
      </c>
      <c r="C74" s="977"/>
      <c r="D74" s="977"/>
      <c r="E74" s="977"/>
      <c r="F74" s="977"/>
      <c r="G74" s="977"/>
      <c r="H74" s="978"/>
      <c r="I74" s="819">
        <f t="shared" si="18"/>
        <v>0</v>
      </c>
      <c r="J74" s="398"/>
      <c r="K74" s="397"/>
      <c r="L74" s="397"/>
      <c r="M74" s="397"/>
      <c r="N74" s="397"/>
      <c r="O74" s="397"/>
      <c r="P74" s="816">
        <f t="shared" si="19"/>
        <v>0</v>
      </c>
    </row>
    <row r="75" spans="1:16" ht="14.1" customHeight="1" thickBot="1">
      <c r="A75" s="543"/>
      <c r="B75" s="975" t="s">
        <v>454</v>
      </c>
      <c r="C75" s="975"/>
      <c r="D75" s="975"/>
      <c r="E75" s="975"/>
      <c r="F75" s="975"/>
      <c r="G75" s="975"/>
      <c r="H75" s="976"/>
      <c r="I75" s="819">
        <f t="shared" si="18"/>
        <v>20000</v>
      </c>
      <c r="J75" s="818">
        <f t="shared" ref="J75:O75" si="20">SUM(J7:J74)</f>
        <v>20000</v>
      </c>
      <c r="K75" s="818">
        <f t="shared" si="20"/>
        <v>0</v>
      </c>
      <c r="L75" s="818">
        <f t="shared" si="20"/>
        <v>0</v>
      </c>
      <c r="M75" s="818">
        <f t="shared" si="20"/>
        <v>0</v>
      </c>
      <c r="N75" s="818">
        <f t="shared" si="20"/>
        <v>0</v>
      </c>
      <c r="O75" s="818">
        <f t="shared" si="20"/>
        <v>0</v>
      </c>
      <c r="P75" s="817">
        <f>SUM(P7:P74)</f>
        <v>20000</v>
      </c>
    </row>
    <row r="76" spans="1:16" ht="13.5" thickTop="1">
      <c r="A76" s="543"/>
      <c r="B76" s="710"/>
      <c r="C76" s="641"/>
      <c r="D76" s="641"/>
      <c r="E76" s="641"/>
      <c r="F76" s="641"/>
      <c r="G76" s="641"/>
      <c r="H76" s="559"/>
      <c r="I76" s="711"/>
      <c r="J76" s="191"/>
      <c r="K76" s="192"/>
      <c r="L76" s="192"/>
      <c r="M76" s="192"/>
      <c r="N76" s="192"/>
      <c r="O76" s="192"/>
      <c r="P76" s="193"/>
    </row>
    <row r="77" spans="1:16">
      <c r="A77" s="543"/>
      <c r="B77" s="710"/>
      <c r="C77" s="206"/>
      <c r="D77" s="206"/>
      <c r="E77" s="206"/>
      <c r="F77" s="206"/>
      <c r="G77" s="206"/>
      <c r="H77" s="206"/>
    </row>
  </sheetData>
  <sheetProtection algorithmName="SHA-512" hashValue="5DSZHaoeeU/eXsDelZXHC+HQyCUE5Eio3a3Mf93de5JNvryte3k1Pm70rBB8GLmruRXDLLbGabI6SiwRMIkZEA==" saltValue="jcTO0BDrxv/Jvdlm1XYACQ==" spinCount="100000" sheet="1" selectLockedCells="1"/>
  <mergeCells count="75">
    <mergeCell ref="B1:P1"/>
    <mergeCell ref="B4:H4"/>
    <mergeCell ref="B26:P26"/>
    <mergeCell ref="B15:P15"/>
    <mergeCell ref="B19:H19"/>
    <mergeCell ref="B18:H18"/>
    <mergeCell ref="B17:H17"/>
    <mergeCell ref="B16:H16"/>
    <mergeCell ref="B25:H25"/>
    <mergeCell ref="B24:H24"/>
    <mergeCell ref="B23:H23"/>
    <mergeCell ref="B22:H22"/>
    <mergeCell ref="B10:P10"/>
    <mergeCell ref="B6:P6"/>
    <mergeCell ref="B14:H14"/>
    <mergeCell ref="B5:H5"/>
    <mergeCell ref="A2:H2"/>
    <mergeCell ref="A3:H3"/>
    <mergeCell ref="B58:P58"/>
    <mergeCell ref="B49:P49"/>
    <mergeCell ref="B43:P43"/>
    <mergeCell ref="B31:P31"/>
    <mergeCell ref="B42:H42"/>
    <mergeCell ref="B41:H41"/>
    <mergeCell ref="B40:H40"/>
    <mergeCell ref="B39:H39"/>
    <mergeCell ref="B38:H38"/>
    <mergeCell ref="B37:H37"/>
    <mergeCell ref="B33:H33"/>
    <mergeCell ref="B9:H9"/>
    <mergeCell ref="B46:H46"/>
    <mergeCell ref="B7:H7"/>
    <mergeCell ref="B59:H59"/>
    <mergeCell ref="B57:H57"/>
    <mergeCell ref="B70:P70"/>
    <mergeCell ref="B12:H12"/>
    <mergeCell ref="B11:H11"/>
    <mergeCell ref="B32:H32"/>
    <mergeCell ref="B56:H56"/>
    <mergeCell ref="B55:H55"/>
    <mergeCell ref="B54:H54"/>
    <mergeCell ref="B53:H53"/>
    <mergeCell ref="B52:H52"/>
    <mergeCell ref="B51:H51"/>
    <mergeCell ref="B50:H50"/>
    <mergeCell ref="B48:H48"/>
    <mergeCell ref="B47:H47"/>
    <mergeCell ref="B13:H13"/>
    <mergeCell ref="B8:H8"/>
    <mergeCell ref="B45:H45"/>
    <mergeCell ref="B44:H44"/>
    <mergeCell ref="B36:H36"/>
    <mergeCell ref="B35:H35"/>
    <mergeCell ref="B34:H34"/>
    <mergeCell ref="B21:H21"/>
    <mergeCell ref="B20:H20"/>
    <mergeCell ref="B30:H30"/>
    <mergeCell ref="B29:H29"/>
    <mergeCell ref="B28:H28"/>
    <mergeCell ref="B27:H27"/>
    <mergeCell ref="B66:H66"/>
    <mergeCell ref="B65:H65"/>
    <mergeCell ref="B62:H62"/>
    <mergeCell ref="B61:H61"/>
    <mergeCell ref="B60:H60"/>
    <mergeCell ref="B63:H63"/>
    <mergeCell ref="B64:P64"/>
    <mergeCell ref="B69:H69"/>
    <mergeCell ref="B68:H68"/>
    <mergeCell ref="B67:H67"/>
    <mergeCell ref="B75:H75"/>
    <mergeCell ref="B74:H74"/>
    <mergeCell ref="B73:H73"/>
    <mergeCell ref="B72:G72"/>
    <mergeCell ref="B71:H71"/>
  </mergeCells>
  <dataValidations count="1">
    <dataValidation type="list" allowBlank="1" showErrorMessage="1" sqref="L4:O4" xr:uid="{AB429076-D68C-4246-9C13-A5F7634E3426}">
      <formula1>"Select, LIHTC, FHLB/AHP, AHFP, Owners Equity, Def. Dev. Fee, Conventional, Other"</formula1>
    </dataValidation>
  </dataValidations>
  <printOptions horizontalCentered="1"/>
  <pageMargins left="0.75" right="0.75" top="0.75" bottom="0.75" header="0" footer="0.5"/>
  <pageSetup scale="65" orientation="portrait" r:id="rId1"/>
  <headerFooter>
    <oddHeader xml:space="preserve">&amp;R
</oddHeader>
    <oddFooter>&amp;L&amp;"Arial Narrow,Bold"HOME - HTF&amp;C&amp;"Arial Narrow,Bold"Page 8 of 30&amp;R&amp;"Arial Narrow,Bold" Updated 2020</oddFooter>
  </headerFooter>
  <ignoredErrors>
    <ignoredError sqref="A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74"/>
  <sheetViews>
    <sheetView showGridLines="0" showRowColHeaders="0" zoomScaleNormal="100" workbookViewId="0">
      <selection activeCell="D4" sqref="D4"/>
    </sheetView>
  </sheetViews>
  <sheetFormatPr defaultColWidth="1.28515625" defaultRowHeight="12.75"/>
  <cols>
    <col min="1" max="1" width="3.85546875" style="207" customWidth="1"/>
    <col min="2" max="2" width="6.7109375" style="208" customWidth="1"/>
    <col min="3" max="3" width="32.28515625" style="206" customWidth="1"/>
    <col min="4" max="8" width="11.28515625" style="205" customWidth="1"/>
    <col min="9" max="9" width="11.28515625" style="208" customWidth="1"/>
    <col min="10" max="10" width="75.28515625" style="205" customWidth="1"/>
    <col min="11" max="16384" width="1.28515625" style="205"/>
  </cols>
  <sheetData>
    <row r="1" spans="1:15" ht="14.65" customHeight="1">
      <c r="A1" s="655" t="s">
        <v>773</v>
      </c>
      <c r="B1" s="866" t="s">
        <v>585</v>
      </c>
      <c r="C1" s="985"/>
      <c r="D1" s="985"/>
      <c r="E1" s="985"/>
      <c r="F1" s="985"/>
      <c r="G1" s="985"/>
      <c r="H1" s="985"/>
      <c r="I1" s="985"/>
      <c r="J1" s="660"/>
      <c r="K1" s="660"/>
      <c r="L1" s="660"/>
      <c r="M1" s="660"/>
      <c r="N1" s="660"/>
      <c r="O1" s="660"/>
    </row>
    <row r="2" spans="1:15">
      <c r="A2" s="984"/>
      <c r="B2" s="984"/>
      <c r="C2" s="984"/>
      <c r="D2" s="672"/>
      <c r="E2" s="660"/>
      <c r="F2" s="660"/>
      <c r="G2" s="660"/>
      <c r="H2" s="660"/>
      <c r="I2" s="196"/>
      <c r="J2" s="660"/>
      <c r="K2" s="660"/>
      <c r="L2" s="660"/>
      <c r="M2" s="660"/>
      <c r="N2" s="660"/>
      <c r="O2" s="660"/>
    </row>
    <row r="3" spans="1:15" ht="25.5">
      <c r="A3" s="993" t="s">
        <v>711</v>
      </c>
      <c r="B3" s="993"/>
      <c r="C3" s="993"/>
      <c r="D3" s="611" t="s">
        <v>582</v>
      </c>
      <c r="E3" s="611" t="s">
        <v>230</v>
      </c>
      <c r="F3" s="612" t="s">
        <v>230</v>
      </c>
      <c r="G3" s="612" t="s">
        <v>230</v>
      </c>
      <c r="H3" s="612" t="s">
        <v>230</v>
      </c>
      <c r="I3" s="613" t="s">
        <v>65</v>
      </c>
      <c r="J3" s="660"/>
      <c r="K3" s="660"/>
      <c r="L3" s="660"/>
      <c r="M3" s="660"/>
      <c r="N3" s="660"/>
      <c r="O3" s="660"/>
    </row>
    <row r="4" spans="1:15" ht="24.75" customHeight="1">
      <c r="A4" s="979"/>
      <c r="B4" s="979"/>
      <c r="C4" s="979"/>
      <c r="D4" s="820"/>
      <c r="E4" s="635" t="s">
        <v>461</v>
      </c>
      <c r="F4" s="635" t="s">
        <v>461</v>
      </c>
      <c r="G4" s="635" t="s">
        <v>461</v>
      </c>
      <c r="H4" s="635" t="s">
        <v>461</v>
      </c>
      <c r="I4" s="821"/>
      <c r="J4" s="660"/>
      <c r="K4" s="660"/>
      <c r="L4" s="660"/>
      <c r="M4" s="660"/>
      <c r="N4" s="660"/>
      <c r="O4" s="660"/>
    </row>
    <row r="5" spans="1:15" ht="14.1" customHeight="1">
      <c r="A5" s="197"/>
      <c r="B5" s="992" t="s">
        <v>455</v>
      </c>
      <c r="C5" s="992"/>
      <c r="D5" s="427">
        <f>I5</f>
        <v>100000</v>
      </c>
      <c r="E5" s="187">
        <v>25000</v>
      </c>
      <c r="F5" s="187">
        <v>25000</v>
      </c>
      <c r="G5" s="187">
        <v>25000</v>
      </c>
      <c r="H5" s="187">
        <v>25000</v>
      </c>
      <c r="I5" s="187">
        <f>H5+G5+F5+E5</f>
        <v>100000</v>
      </c>
      <c r="J5" s="660"/>
      <c r="K5" s="660"/>
      <c r="L5" s="660"/>
      <c r="M5" s="660"/>
      <c r="N5" s="660"/>
      <c r="O5" s="660"/>
    </row>
    <row r="6" spans="1:15" ht="14.1" customHeight="1">
      <c r="A6" s="198"/>
      <c r="B6" s="988" t="s">
        <v>227</v>
      </c>
      <c r="C6" s="988"/>
      <c r="D6" s="988"/>
      <c r="E6" s="988"/>
      <c r="F6" s="988"/>
      <c r="G6" s="988"/>
      <c r="H6" s="988"/>
      <c r="I6" s="989"/>
    </row>
    <row r="7" spans="1:15" s="206" customFormat="1" ht="14.1" customHeight="1">
      <c r="A7" s="669"/>
      <c r="B7" s="878" t="s">
        <v>202</v>
      </c>
      <c r="C7" s="974"/>
      <c r="D7" s="814">
        <f>I7</f>
        <v>0</v>
      </c>
      <c r="E7" s="719"/>
      <c r="F7" s="719"/>
      <c r="G7" s="719"/>
      <c r="H7" s="719"/>
      <c r="I7" s="811">
        <f>SUM(E7:H7)</f>
        <v>0</v>
      </c>
    </row>
    <row r="8" spans="1:15" s="206" customFormat="1" ht="14.1" customHeight="1">
      <c r="A8" s="669"/>
      <c r="B8" s="878" t="s">
        <v>203</v>
      </c>
      <c r="C8" s="974"/>
      <c r="D8" s="814">
        <f>I8</f>
        <v>0</v>
      </c>
      <c r="E8" s="719"/>
      <c r="F8" s="719"/>
      <c r="G8" s="719"/>
      <c r="H8" s="719"/>
      <c r="I8" s="811">
        <f t="shared" ref="I8:I9" si="0">SUM(E8:H8)</f>
        <v>0</v>
      </c>
    </row>
    <row r="9" spans="1:15" s="206" customFormat="1" ht="14.1" customHeight="1">
      <c r="A9" s="669"/>
      <c r="B9" s="878" t="s">
        <v>204</v>
      </c>
      <c r="C9" s="974"/>
      <c r="D9" s="814">
        <f>I9</f>
        <v>0</v>
      </c>
      <c r="E9" s="719"/>
      <c r="F9" s="719"/>
      <c r="G9" s="719"/>
      <c r="H9" s="719"/>
      <c r="I9" s="811">
        <f t="shared" si="0"/>
        <v>0</v>
      </c>
    </row>
    <row r="10" spans="1:15" s="206" customFormat="1" ht="14.1" customHeight="1">
      <c r="A10" s="669"/>
      <c r="B10" s="981" t="s">
        <v>658</v>
      </c>
      <c r="C10" s="981"/>
      <c r="D10" s="981"/>
      <c r="E10" s="981"/>
      <c r="F10" s="981"/>
      <c r="G10" s="981"/>
      <c r="H10" s="981"/>
      <c r="I10" s="982"/>
    </row>
    <row r="11" spans="1:15" s="206" customFormat="1" ht="14.1" customHeight="1">
      <c r="A11" s="669"/>
      <c r="B11" s="878" t="s">
        <v>205</v>
      </c>
      <c r="C11" s="974"/>
      <c r="D11" s="814">
        <f>I11</f>
        <v>0</v>
      </c>
      <c r="E11" s="719"/>
      <c r="F11" s="719"/>
      <c r="G11" s="719"/>
      <c r="H11" s="719"/>
      <c r="I11" s="811">
        <f>SUM(E11:H11)</f>
        <v>0</v>
      </c>
    </row>
    <row r="12" spans="1:15" s="206" customFormat="1" ht="14.1" customHeight="1">
      <c r="A12" s="669"/>
      <c r="B12" s="878" t="s">
        <v>206</v>
      </c>
      <c r="C12" s="974"/>
      <c r="D12" s="814">
        <f t="shared" ref="D12:D14" si="1">I12</f>
        <v>0</v>
      </c>
      <c r="E12" s="719"/>
      <c r="F12" s="719"/>
      <c r="G12" s="719"/>
      <c r="H12" s="719"/>
      <c r="I12" s="811">
        <f t="shared" ref="I12:I14" si="2">SUM(E12:H12)</f>
        <v>0</v>
      </c>
    </row>
    <row r="13" spans="1:15" s="206" customFormat="1" ht="14.1" customHeight="1">
      <c r="A13" s="669"/>
      <c r="B13" s="878" t="s">
        <v>207</v>
      </c>
      <c r="C13" s="974"/>
      <c r="D13" s="814">
        <f t="shared" si="1"/>
        <v>0</v>
      </c>
      <c r="E13" s="719"/>
      <c r="F13" s="719"/>
      <c r="G13" s="719"/>
      <c r="H13" s="719"/>
      <c r="I13" s="811">
        <f t="shared" si="2"/>
        <v>0</v>
      </c>
    </row>
    <row r="14" spans="1:15" s="206" customFormat="1" ht="14.1" customHeight="1">
      <c r="A14" s="669"/>
      <c r="B14" s="878" t="s">
        <v>208</v>
      </c>
      <c r="C14" s="974"/>
      <c r="D14" s="814">
        <f t="shared" si="1"/>
        <v>0</v>
      </c>
      <c r="E14" s="719"/>
      <c r="F14" s="719"/>
      <c r="G14" s="719"/>
      <c r="H14" s="719"/>
      <c r="I14" s="811">
        <f t="shared" si="2"/>
        <v>0</v>
      </c>
    </row>
    <row r="15" spans="1:15" s="206" customFormat="1" ht="14.1" customHeight="1">
      <c r="A15" s="669"/>
      <c r="B15" s="981" t="s">
        <v>659</v>
      </c>
      <c r="C15" s="981"/>
      <c r="D15" s="981"/>
      <c r="E15" s="981"/>
      <c r="F15" s="981"/>
      <c r="G15" s="981"/>
      <c r="H15" s="981"/>
      <c r="I15" s="982"/>
    </row>
    <row r="16" spans="1:15" s="206" customFormat="1" ht="14.1" customHeight="1">
      <c r="A16" s="669"/>
      <c r="B16" s="878" t="s">
        <v>209</v>
      </c>
      <c r="C16" s="974"/>
      <c r="D16" s="814">
        <f>I16</f>
        <v>0</v>
      </c>
      <c r="E16" s="719"/>
      <c r="F16" s="719"/>
      <c r="G16" s="719"/>
      <c r="H16" s="719"/>
      <c r="I16" s="811">
        <f>SUM(E16:H16)</f>
        <v>0</v>
      </c>
    </row>
    <row r="17" spans="1:9" s="206" customFormat="1" ht="14.1" customHeight="1">
      <c r="A17" s="669"/>
      <c r="B17" s="878" t="s">
        <v>210</v>
      </c>
      <c r="C17" s="974"/>
      <c r="D17" s="814">
        <f t="shared" ref="D17:D24" si="3">I17</f>
        <v>0</v>
      </c>
      <c r="E17" s="719"/>
      <c r="F17" s="719"/>
      <c r="G17" s="719"/>
      <c r="H17" s="719"/>
      <c r="I17" s="811">
        <f t="shared" ref="I17:I24" si="4">SUM(E17:H17)</f>
        <v>0</v>
      </c>
    </row>
    <row r="18" spans="1:9" s="206" customFormat="1" ht="14.1" customHeight="1">
      <c r="A18" s="669"/>
      <c r="B18" s="878" t="s">
        <v>75</v>
      </c>
      <c r="C18" s="974"/>
      <c r="D18" s="814">
        <f t="shared" si="3"/>
        <v>0</v>
      </c>
      <c r="E18" s="719"/>
      <c r="F18" s="719"/>
      <c r="G18" s="719"/>
      <c r="H18" s="719"/>
      <c r="I18" s="811">
        <f t="shared" si="4"/>
        <v>0</v>
      </c>
    </row>
    <row r="19" spans="1:9" s="206" customFormat="1" ht="14.1" customHeight="1">
      <c r="A19" s="669"/>
      <c r="B19" s="878" t="s">
        <v>211</v>
      </c>
      <c r="C19" s="974"/>
      <c r="D19" s="814">
        <f t="shared" si="3"/>
        <v>0</v>
      </c>
      <c r="E19" s="719"/>
      <c r="F19" s="719"/>
      <c r="G19" s="719"/>
      <c r="H19" s="719"/>
      <c r="I19" s="811">
        <f t="shared" si="4"/>
        <v>0</v>
      </c>
    </row>
    <row r="20" spans="1:9" s="206" customFormat="1" ht="14.1" customHeight="1">
      <c r="A20" s="669"/>
      <c r="B20" s="878" t="s">
        <v>212</v>
      </c>
      <c r="C20" s="974"/>
      <c r="D20" s="814">
        <f t="shared" si="3"/>
        <v>0</v>
      </c>
      <c r="E20" s="719"/>
      <c r="F20" s="719"/>
      <c r="G20" s="719"/>
      <c r="H20" s="719"/>
      <c r="I20" s="811">
        <f t="shared" si="4"/>
        <v>0</v>
      </c>
    </row>
    <row r="21" spans="1:9" s="206" customFormat="1" ht="14.1" customHeight="1">
      <c r="A21" s="669"/>
      <c r="B21" s="878" t="s">
        <v>213</v>
      </c>
      <c r="C21" s="974"/>
      <c r="D21" s="814">
        <f t="shared" si="3"/>
        <v>0</v>
      </c>
      <c r="E21" s="719"/>
      <c r="F21" s="719"/>
      <c r="G21" s="719"/>
      <c r="H21" s="719"/>
      <c r="I21" s="811">
        <f t="shared" si="4"/>
        <v>0</v>
      </c>
    </row>
    <row r="22" spans="1:9" s="206" customFormat="1" ht="14.1" customHeight="1">
      <c r="A22" s="669"/>
      <c r="B22" s="878" t="s">
        <v>214</v>
      </c>
      <c r="C22" s="974"/>
      <c r="D22" s="814">
        <f t="shared" si="3"/>
        <v>0</v>
      </c>
      <c r="E22" s="719"/>
      <c r="F22" s="719"/>
      <c r="G22" s="719"/>
      <c r="H22" s="719"/>
      <c r="I22" s="811">
        <f t="shared" si="4"/>
        <v>0</v>
      </c>
    </row>
    <row r="23" spans="1:9" s="206" customFormat="1" ht="14.1" customHeight="1">
      <c r="A23" s="669"/>
      <c r="B23" s="878" t="s">
        <v>109</v>
      </c>
      <c r="C23" s="974"/>
      <c r="D23" s="814">
        <f t="shared" si="3"/>
        <v>0</v>
      </c>
      <c r="E23" s="719"/>
      <c r="F23" s="719"/>
      <c r="G23" s="719"/>
      <c r="H23" s="719"/>
      <c r="I23" s="811">
        <f t="shared" si="4"/>
        <v>0</v>
      </c>
    </row>
    <row r="24" spans="1:9" s="206" customFormat="1" ht="14.1" customHeight="1">
      <c r="A24" s="669"/>
      <c r="B24" s="878" t="s">
        <v>644</v>
      </c>
      <c r="C24" s="974"/>
      <c r="D24" s="814">
        <f t="shared" si="3"/>
        <v>0</v>
      </c>
      <c r="E24" s="719"/>
      <c r="F24" s="719"/>
      <c r="G24" s="719"/>
      <c r="H24" s="719"/>
      <c r="I24" s="811">
        <f t="shared" si="4"/>
        <v>0</v>
      </c>
    </row>
    <row r="25" spans="1:9" s="206" customFormat="1" ht="14.1" customHeight="1">
      <c r="A25" s="669"/>
      <c r="B25" s="981" t="s">
        <v>229</v>
      </c>
      <c r="C25" s="981"/>
      <c r="D25" s="981"/>
      <c r="E25" s="981"/>
      <c r="F25" s="981"/>
      <c r="G25" s="981"/>
      <c r="H25" s="981"/>
      <c r="I25" s="982"/>
    </row>
    <row r="26" spans="1:9" s="206" customFormat="1" ht="14.1" customHeight="1">
      <c r="A26" s="669"/>
      <c r="B26" s="878" t="s">
        <v>216</v>
      </c>
      <c r="C26" s="974"/>
      <c r="D26" s="814">
        <f>I26</f>
        <v>0</v>
      </c>
      <c r="E26" s="719"/>
      <c r="F26" s="719"/>
      <c r="G26" s="719"/>
      <c r="H26" s="719"/>
      <c r="I26" s="811">
        <f>SUM(E26:H26)</f>
        <v>0</v>
      </c>
    </row>
    <row r="27" spans="1:9" s="206" customFormat="1" ht="14.1" customHeight="1">
      <c r="A27" s="669"/>
      <c r="B27" s="878" t="s">
        <v>231</v>
      </c>
      <c r="C27" s="974"/>
      <c r="D27" s="814">
        <f t="shared" ref="D27:D29" si="5">I27</f>
        <v>0</v>
      </c>
      <c r="E27" s="719"/>
      <c r="F27" s="719"/>
      <c r="G27" s="719"/>
      <c r="H27" s="719"/>
      <c r="I27" s="811">
        <f t="shared" ref="I27:I29" si="6">SUM(E27:H27)</f>
        <v>0</v>
      </c>
    </row>
    <row r="28" spans="1:9" s="206" customFormat="1" ht="14.1" customHeight="1">
      <c r="A28" s="669"/>
      <c r="B28" s="878" t="s">
        <v>217</v>
      </c>
      <c r="C28" s="974"/>
      <c r="D28" s="814">
        <f t="shared" si="5"/>
        <v>0</v>
      </c>
      <c r="E28" s="719"/>
      <c r="F28" s="719"/>
      <c r="G28" s="719"/>
      <c r="H28" s="719"/>
      <c r="I28" s="811">
        <f t="shared" si="6"/>
        <v>0</v>
      </c>
    </row>
    <row r="29" spans="1:9" s="206" customFormat="1" ht="14.1" customHeight="1">
      <c r="A29" s="669"/>
      <c r="B29" s="878" t="s">
        <v>636</v>
      </c>
      <c r="C29" s="974"/>
      <c r="D29" s="814">
        <f t="shared" si="5"/>
        <v>0</v>
      </c>
      <c r="E29" s="719"/>
      <c r="F29" s="719"/>
      <c r="G29" s="719"/>
      <c r="H29" s="719"/>
      <c r="I29" s="811">
        <f t="shared" si="6"/>
        <v>0</v>
      </c>
    </row>
    <row r="30" spans="1:9" s="206" customFormat="1" ht="14.1" customHeight="1">
      <c r="A30" s="669"/>
      <c r="B30" s="981" t="s">
        <v>228</v>
      </c>
      <c r="C30" s="981"/>
      <c r="D30" s="981"/>
      <c r="E30" s="981"/>
      <c r="F30" s="981"/>
      <c r="G30" s="981"/>
      <c r="H30" s="981"/>
      <c r="I30" s="982"/>
    </row>
    <row r="31" spans="1:9" s="206" customFormat="1" ht="14.1" customHeight="1">
      <c r="A31" s="669"/>
      <c r="B31" s="878" t="s">
        <v>219</v>
      </c>
      <c r="C31" s="974"/>
      <c r="D31" s="814">
        <f>I31</f>
        <v>0</v>
      </c>
      <c r="E31" s="719"/>
      <c r="F31" s="719"/>
      <c r="G31" s="719"/>
      <c r="H31" s="719"/>
      <c r="I31" s="811">
        <f>SUM(E31:H31)</f>
        <v>0</v>
      </c>
    </row>
    <row r="32" spans="1:9" s="206" customFormat="1" ht="14.1" customHeight="1">
      <c r="A32" s="669"/>
      <c r="B32" s="878" t="s">
        <v>220</v>
      </c>
      <c r="C32" s="974"/>
      <c r="D32" s="814">
        <f t="shared" ref="D32:D41" si="7">I32</f>
        <v>0</v>
      </c>
      <c r="E32" s="719"/>
      <c r="F32" s="719"/>
      <c r="G32" s="719"/>
      <c r="H32" s="719"/>
      <c r="I32" s="811">
        <f t="shared" ref="I32:I41" si="8">SUM(E32:H32)</f>
        <v>0</v>
      </c>
    </row>
    <row r="33" spans="1:9" s="206" customFormat="1" ht="14.1" customHeight="1">
      <c r="A33" s="669"/>
      <c r="B33" s="878" t="s">
        <v>151</v>
      </c>
      <c r="C33" s="974"/>
      <c r="D33" s="814">
        <f t="shared" si="7"/>
        <v>0</v>
      </c>
      <c r="E33" s="719"/>
      <c r="F33" s="719"/>
      <c r="G33" s="719"/>
      <c r="H33" s="719"/>
      <c r="I33" s="811">
        <f t="shared" si="8"/>
        <v>0</v>
      </c>
    </row>
    <row r="34" spans="1:9" s="206" customFormat="1" ht="14.1" customHeight="1">
      <c r="A34" s="669"/>
      <c r="B34" s="878" t="s">
        <v>221</v>
      </c>
      <c r="C34" s="974"/>
      <c r="D34" s="814">
        <f t="shared" si="7"/>
        <v>0</v>
      </c>
      <c r="E34" s="719"/>
      <c r="F34" s="719"/>
      <c r="G34" s="719"/>
      <c r="H34" s="719"/>
      <c r="I34" s="811">
        <f t="shared" si="8"/>
        <v>0</v>
      </c>
    </row>
    <row r="35" spans="1:9" s="206" customFormat="1" ht="14.1" customHeight="1">
      <c r="A35" s="669"/>
      <c r="B35" s="878" t="s">
        <v>222</v>
      </c>
      <c r="C35" s="974"/>
      <c r="D35" s="814">
        <f t="shared" si="7"/>
        <v>0</v>
      </c>
      <c r="E35" s="719"/>
      <c r="F35" s="719"/>
      <c r="G35" s="719"/>
      <c r="H35" s="719"/>
      <c r="I35" s="811">
        <f t="shared" si="8"/>
        <v>0</v>
      </c>
    </row>
    <row r="36" spans="1:9" s="206" customFormat="1" ht="14.1" customHeight="1">
      <c r="A36" s="669"/>
      <c r="B36" s="878" t="s">
        <v>637</v>
      </c>
      <c r="C36" s="974"/>
      <c r="D36" s="814">
        <f t="shared" si="7"/>
        <v>0</v>
      </c>
      <c r="E36" s="719"/>
      <c r="F36" s="719"/>
      <c r="G36" s="719"/>
      <c r="H36" s="719"/>
      <c r="I36" s="811">
        <f t="shared" si="8"/>
        <v>0</v>
      </c>
    </row>
    <row r="37" spans="1:9" s="206" customFormat="1" ht="14.1" customHeight="1">
      <c r="A37" s="669"/>
      <c r="B37" s="878" t="s">
        <v>223</v>
      </c>
      <c r="C37" s="974"/>
      <c r="D37" s="814">
        <f t="shared" si="7"/>
        <v>0</v>
      </c>
      <c r="E37" s="719"/>
      <c r="F37" s="719"/>
      <c r="G37" s="719"/>
      <c r="H37" s="719"/>
      <c r="I37" s="811">
        <f t="shared" si="8"/>
        <v>0</v>
      </c>
    </row>
    <row r="38" spans="1:9" s="206" customFormat="1" ht="14.1" customHeight="1">
      <c r="A38" s="669"/>
      <c r="B38" s="878" t="s">
        <v>224</v>
      </c>
      <c r="C38" s="974"/>
      <c r="D38" s="814">
        <f t="shared" si="7"/>
        <v>0</v>
      </c>
      <c r="E38" s="719"/>
      <c r="F38" s="719"/>
      <c r="G38" s="719"/>
      <c r="H38" s="719"/>
      <c r="I38" s="811">
        <f t="shared" si="8"/>
        <v>0</v>
      </c>
    </row>
    <row r="39" spans="1:9" s="206" customFormat="1" ht="14.1" customHeight="1">
      <c r="A39" s="669"/>
      <c r="B39" s="878" t="s">
        <v>225</v>
      </c>
      <c r="C39" s="974"/>
      <c r="D39" s="814">
        <f t="shared" si="7"/>
        <v>0</v>
      </c>
      <c r="E39" s="719"/>
      <c r="F39" s="719"/>
      <c r="G39" s="719"/>
      <c r="H39" s="719"/>
      <c r="I39" s="811">
        <f t="shared" si="8"/>
        <v>0</v>
      </c>
    </row>
    <row r="40" spans="1:9" s="206" customFormat="1" ht="14.1" customHeight="1">
      <c r="A40" s="669"/>
      <c r="B40" s="878" t="s">
        <v>226</v>
      </c>
      <c r="C40" s="974"/>
      <c r="D40" s="814">
        <f t="shared" si="7"/>
        <v>0</v>
      </c>
      <c r="E40" s="719"/>
      <c r="F40" s="719"/>
      <c r="G40" s="719"/>
      <c r="H40" s="719"/>
      <c r="I40" s="811">
        <f t="shared" si="8"/>
        <v>0</v>
      </c>
    </row>
    <row r="41" spans="1:9" s="206" customFormat="1" ht="14.1" customHeight="1">
      <c r="A41" s="669"/>
      <c r="B41" s="878" t="s">
        <v>218</v>
      </c>
      <c r="C41" s="974"/>
      <c r="D41" s="814">
        <f t="shared" si="7"/>
        <v>0</v>
      </c>
      <c r="E41" s="719"/>
      <c r="F41" s="719"/>
      <c r="G41" s="719"/>
      <c r="H41" s="719"/>
      <c r="I41" s="811">
        <f t="shared" si="8"/>
        <v>0</v>
      </c>
    </row>
    <row r="42" spans="1:9" s="206" customFormat="1" ht="14.1" customHeight="1">
      <c r="A42" s="669"/>
      <c r="B42" s="981" t="s">
        <v>232</v>
      </c>
      <c r="C42" s="981"/>
      <c r="D42" s="981"/>
      <c r="E42" s="981"/>
      <c r="F42" s="981"/>
      <c r="G42" s="981"/>
      <c r="H42" s="981"/>
      <c r="I42" s="982"/>
    </row>
    <row r="43" spans="1:9" s="206" customFormat="1" ht="14.1" customHeight="1">
      <c r="A43" s="669"/>
      <c r="B43" s="878" t="s">
        <v>233</v>
      </c>
      <c r="C43" s="974"/>
      <c r="D43" s="814">
        <f>I43</f>
        <v>0</v>
      </c>
      <c r="E43" s="719"/>
      <c r="F43" s="719"/>
      <c r="G43" s="719"/>
      <c r="H43" s="719"/>
      <c r="I43" s="811">
        <f>SUM(E43:H43)</f>
        <v>0</v>
      </c>
    </row>
    <row r="44" spans="1:9" s="206" customFormat="1" ht="14.1" customHeight="1">
      <c r="A44" s="669"/>
      <c r="B44" s="878" t="s">
        <v>110</v>
      </c>
      <c r="C44" s="974"/>
      <c r="D44" s="814">
        <f t="shared" ref="D44:D47" si="9">I44</f>
        <v>0</v>
      </c>
      <c r="E44" s="719"/>
      <c r="F44" s="719"/>
      <c r="G44" s="719"/>
      <c r="H44" s="719"/>
      <c r="I44" s="811">
        <f t="shared" ref="I44:I47" si="10">SUM(E44:H44)</f>
        <v>0</v>
      </c>
    </row>
    <row r="45" spans="1:9" s="206" customFormat="1" ht="14.1" customHeight="1">
      <c r="A45" s="669"/>
      <c r="B45" s="878" t="s">
        <v>655</v>
      </c>
      <c r="C45" s="974"/>
      <c r="D45" s="814">
        <f t="shared" si="9"/>
        <v>0</v>
      </c>
      <c r="E45" s="720"/>
      <c r="F45" s="720"/>
      <c r="G45" s="720"/>
      <c r="H45" s="720"/>
      <c r="I45" s="811">
        <f t="shared" si="10"/>
        <v>0</v>
      </c>
    </row>
    <row r="46" spans="1:9" s="206" customFormat="1" ht="14.1" customHeight="1">
      <c r="A46" s="669"/>
      <c r="B46" s="878" t="s">
        <v>640</v>
      </c>
      <c r="C46" s="974"/>
      <c r="D46" s="814">
        <f t="shared" si="9"/>
        <v>0</v>
      </c>
      <c r="E46" s="719"/>
      <c r="F46" s="719"/>
      <c r="G46" s="719"/>
      <c r="H46" s="719"/>
      <c r="I46" s="811">
        <f t="shared" si="10"/>
        <v>0</v>
      </c>
    </row>
    <row r="47" spans="1:9" s="206" customFormat="1" ht="14.1" customHeight="1">
      <c r="A47" s="669"/>
      <c r="B47" s="878" t="s">
        <v>234</v>
      </c>
      <c r="C47" s="974"/>
      <c r="D47" s="814">
        <f t="shared" si="9"/>
        <v>0</v>
      </c>
      <c r="E47" s="719"/>
      <c r="F47" s="719"/>
      <c r="G47" s="719"/>
      <c r="H47" s="719"/>
      <c r="I47" s="811">
        <f t="shared" si="10"/>
        <v>0</v>
      </c>
    </row>
    <row r="48" spans="1:9" s="206" customFormat="1" ht="14.1" customHeight="1">
      <c r="A48" s="669"/>
      <c r="B48" s="981" t="s">
        <v>641</v>
      </c>
      <c r="C48" s="981"/>
      <c r="D48" s="981"/>
      <c r="E48" s="981"/>
      <c r="F48" s="981"/>
      <c r="G48" s="981"/>
      <c r="H48" s="981"/>
      <c r="I48" s="982"/>
    </row>
    <row r="49" spans="1:9" s="206" customFormat="1" ht="14.1" customHeight="1">
      <c r="A49" s="669"/>
      <c r="B49" s="878" t="s">
        <v>235</v>
      </c>
      <c r="C49" s="974"/>
      <c r="D49" s="814">
        <f>I49</f>
        <v>0</v>
      </c>
      <c r="E49" s="719"/>
      <c r="F49" s="719"/>
      <c r="G49" s="719"/>
      <c r="H49" s="719"/>
      <c r="I49" s="811">
        <f>SUM(E49:H49)</f>
        <v>0</v>
      </c>
    </row>
    <row r="50" spans="1:9" s="206" customFormat="1" ht="14.1" customHeight="1">
      <c r="A50" s="669"/>
      <c r="B50" s="878" t="s">
        <v>451</v>
      </c>
      <c r="C50" s="974"/>
      <c r="D50" s="814">
        <f t="shared" ref="D50:D56" si="11">I50</f>
        <v>0</v>
      </c>
      <c r="E50" s="719"/>
      <c r="F50" s="719"/>
      <c r="G50" s="719"/>
      <c r="H50" s="719"/>
      <c r="I50" s="811">
        <f t="shared" ref="I50:I56" si="12">SUM(E50:H50)</f>
        <v>0</v>
      </c>
    </row>
    <row r="51" spans="1:9" s="206" customFormat="1" ht="14.1" customHeight="1">
      <c r="A51" s="669"/>
      <c r="B51" s="878" t="s">
        <v>236</v>
      </c>
      <c r="C51" s="974"/>
      <c r="D51" s="814">
        <f t="shared" si="11"/>
        <v>0</v>
      </c>
      <c r="E51" s="719"/>
      <c r="F51" s="719"/>
      <c r="G51" s="719"/>
      <c r="H51" s="719"/>
      <c r="I51" s="811">
        <f t="shared" si="12"/>
        <v>0</v>
      </c>
    </row>
    <row r="52" spans="1:9" s="206" customFormat="1" ht="14.1" customHeight="1">
      <c r="A52" s="669"/>
      <c r="B52" s="878" t="s">
        <v>638</v>
      </c>
      <c r="C52" s="974"/>
      <c r="D52" s="814">
        <f t="shared" si="11"/>
        <v>0</v>
      </c>
      <c r="E52" s="719"/>
      <c r="F52" s="719"/>
      <c r="G52" s="719"/>
      <c r="H52" s="719"/>
      <c r="I52" s="811">
        <f t="shared" si="12"/>
        <v>0</v>
      </c>
    </row>
    <row r="53" spans="1:9" s="206" customFormat="1" ht="14.1" customHeight="1">
      <c r="A53" s="669"/>
      <c r="B53" s="878" t="s">
        <v>237</v>
      </c>
      <c r="C53" s="974"/>
      <c r="D53" s="814">
        <f t="shared" si="11"/>
        <v>0</v>
      </c>
      <c r="E53" s="719"/>
      <c r="F53" s="719"/>
      <c r="G53" s="719"/>
      <c r="H53" s="719"/>
      <c r="I53" s="811">
        <f t="shared" si="12"/>
        <v>0</v>
      </c>
    </row>
    <row r="54" spans="1:9" s="206" customFormat="1" ht="14.1" customHeight="1">
      <c r="A54" s="669"/>
      <c r="B54" s="878" t="s">
        <v>238</v>
      </c>
      <c r="C54" s="974"/>
      <c r="D54" s="814">
        <f t="shared" si="11"/>
        <v>0</v>
      </c>
      <c r="E54" s="719"/>
      <c r="F54" s="719"/>
      <c r="G54" s="719"/>
      <c r="H54" s="719"/>
      <c r="I54" s="811">
        <f t="shared" si="12"/>
        <v>0</v>
      </c>
    </row>
    <row r="55" spans="1:9" s="206" customFormat="1" ht="14.1" customHeight="1">
      <c r="A55" s="669"/>
      <c r="B55" s="878" t="s">
        <v>642</v>
      </c>
      <c r="C55" s="974"/>
      <c r="D55" s="814">
        <f t="shared" si="11"/>
        <v>0</v>
      </c>
      <c r="E55" s="719"/>
      <c r="F55" s="719"/>
      <c r="G55" s="719"/>
      <c r="H55" s="719"/>
      <c r="I55" s="811">
        <f t="shared" si="12"/>
        <v>0</v>
      </c>
    </row>
    <row r="56" spans="1:9" s="206" customFormat="1" ht="14.1" customHeight="1">
      <c r="A56" s="669"/>
      <c r="B56" s="979" t="s">
        <v>139</v>
      </c>
      <c r="C56" s="979"/>
      <c r="D56" s="814">
        <f t="shared" si="11"/>
        <v>0</v>
      </c>
      <c r="E56" s="719"/>
      <c r="F56" s="719"/>
      <c r="G56" s="719"/>
      <c r="H56" s="719"/>
      <c r="I56" s="811">
        <f t="shared" si="12"/>
        <v>0</v>
      </c>
    </row>
    <row r="57" spans="1:9" s="206" customFormat="1" ht="14.1" customHeight="1">
      <c r="A57" s="669"/>
      <c r="B57" s="981" t="s">
        <v>239</v>
      </c>
      <c r="C57" s="981"/>
      <c r="D57" s="981"/>
      <c r="E57" s="981"/>
      <c r="F57" s="981"/>
      <c r="G57" s="981"/>
      <c r="H57" s="981"/>
      <c r="I57" s="982"/>
    </row>
    <row r="58" spans="1:9" s="206" customFormat="1" ht="14.1" customHeight="1">
      <c r="A58" s="669"/>
      <c r="B58" s="878" t="s">
        <v>240</v>
      </c>
      <c r="C58" s="974"/>
      <c r="D58" s="814">
        <f>I58</f>
        <v>0</v>
      </c>
      <c r="E58" s="719"/>
      <c r="F58" s="719"/>
      <c r="G58" s="719"/>
      <c r="H58" s="719"/>
      <c r="I58" s="811">
        <f>SUM(E58:H58)</f>
        <v>0</v>
      </c>
    </row>
    <row r="59" spans="1:9" s="206" customFormat="1" ht="14.1" customHeight="1">
      <c r="A59" s="669"/>
      <c r="B59" s="878" t="s">
        <v>241</v>
      </c>
      <c r="C59" s="974"/>
      <c r="D59" s="814">
        <f t="shared" ref="D59:D62" si="13">I59</f>
        <v>0</v>
      </c>
      <c r="E59" s="719"/>
      <c r="F59" s="719"/>
      <c r="G59" s="719"/>
      <c r="H59" s="719"/>
      <c r="I59" s="811">
        <f t="shared" ref="I59:I62" si="14">SUM(E59:H59)</f>
        <v>0</v>
      </c>
    </row>
    <row r="60" spans="1:9" s="206" customFormat="1" ht="14.1" customHeight="1">
      <c r="A60" s="669"/>
      <c r="B60" s="878" t="s">
        <v>242</v>
      </c>
      <c r="C60" s="974"/>
      <c r="D60" s="814">
        <f t="shared" si="13"/>
        <v>0</v>
      </c>
      <c r="E60" s="719"/>
      <c r="F60" s="719"/>
      <c r="G60" s="719"/>
      <c r="H60" s="719"/>
      <c r="I60" s="811">
        <f t="shared" si="14"/>
        <v>0</v>
      </c>
    </row>
    <row r="61" spans="1:9" s="206" customFormat="1" ht="14.1" customHeight="1">
      <c r="A61" s="669"/>
      <c r="B61" s="878" t="s">
        <v>243</v>
      </c>
      <c r="C61" s="974"/>
      <c r="D61" s="814">
        <f t="shared" si="13"/>
        <v>0</v>
      </c>
      <c r="E61" s="719"/>
      <c r="F61" s="719"/>
      <c r="G61" s="719"/>
      <c r="H61" s="719"/>
      <c r="I61" s="811">
        <f t="shared" si="14"/>
        <v>0</v>
      </c>
    </row>
    <row r="62" spans="1:9" s="206" customFormat="1" ht="14.1" customHeight="1">
      <c r="A62" s="669"/>
      <c r="B62" s="979" t="s">
        <v>244</v>
      </c>
      <c r="C62" s="979"/>
      <c r="D62" s="814">
        <f t="shared" si="13"/>
        <v>0</v>
      </c>
      <c r="E62" s="719"/>
      <c r="F62" s="719"/>
      <c r="G62" s="719"/>
      <c r="H62" s="719"/>
      <c r="I62" s="811">
        <f t="shared" si="14"/>
        <v>0</v>
      </c>
    </row>
    <row r="63" spans="1:9" s="206" customFormat="1" ht="14.1" customHeight="1">
      <c r="A63" s="669"/>
      <c r="B63" s="981" t="s">
        <v>840</v>
      </c>
      <c r="C63" s="981"/>
      <c r="D63" s="981"/>
      <c r="E63" s="981"/>
      <c r="F63" s="981"/>
      <c r="G63" s="981"/>
      <c r="H63" s="981"/>
      <c r="I63" s="982"/>
    </row>
    <row r="64" spans="1:9" s="206" customFormat="1" ht="14.1" customHeight="1">
      <c r="A64" s="669"/>
      <c r="B64" s="878" t="s">
        <v>245</v>
      </c>
      <c r="C64" s="974"/>
      <c r="D64" s="814">
        <f>I64</f>
        <v>0</v>
      </c>
      <c r="E64" s="719"/>
      <c r="F64" s="719"/>
      <c r="G64" s="719"/>
      <c r="H64" s="719"/>
      <c r="I64" s="811">
        <f>SUM(E64:H64)</f>
        <v>0</v>
      </c>
    </row>
    <row r="65" spans="1:9" s="206" customFormat="1" ht="14.1" customHeight="1">
      <c r="A65" s="669"/>
      <c r="B65" s="878" t="s">
        <v>246</v>
      </c>
      <c r="C65" s="974"/>
      <c r="D65" s="814">
        <f t="shared" ref="D65:D68" si="15">I65</f>
        <v>0</v>
      </c>
      <c r="E65" s="719"/>
      <c r="F65" s="719"/>
      <c r="G65" s="719"/>
      <c r="H65" s="719"/>
      <c r="I65" s="811">
        <f t="shared" ref="I65:I68" si="16">SUM(E65:H65)</f>
        <v>0</v>
      </c>
    </row>
    <row r="66" spans="1:9" s="206" customFormat="1" ht="14.1" customHeight="1">
      <c r="A66" s="669"/>
      <c r="B66" s="878" t="s">
        <v>247</v>
      </c>
      <c r="C66" s="974"/>
      <c r="D66" s="814">
        <f t="shared" si="15"/>
        <v>0</v>
      </c>
      <c r="E66" s="719"/>
      <c r="F66" s="719"/>
      <c r="G66" s="719"/>
      <c r="H66" s="719"/>
      <c r="I66" s="811">
        <f t="shared" si="16"/>
        <v>0</v>
      </c>
    </row>
    <row r="67" spans="1:9" s="206" customFormat="1" ht="14.1" customHeight="1">
      <c r="A67" s="669"/>
      <c r="B67" s="878" t="s">
        <v>248</v>
      </c>
      <c r="C67" s="974"/>
      <c r="D67" s="814">
        <f t="shared" si="15"/>
        <v>0</v>
      </c>
      <c r="E67" s="719"/>
      <c r="F67" s="719"/>
      <c r="G67" s="719"/>
      <c r="H67" s="719"/>
      <c r="I67" s="811">
        <f t="shared" si="16"/>
        <v>0</v>
      </c>
    </row>
    <row r="68" spans="1:9" s="206" customFormat="1" ht="14.1" customHeight="1">
      <c r="A68" s="669"/>
      <c r="B68" s="878" t="s">
        <v>643</v>
      </c>
      <c r="C68" s="974"/>
      <c r="D68" s="814">
        <f t="shared" si="15"/>
        <v>0</v>
      </c>
      <c r="E68" s="719"/>
      <c r="F68" s="719"/>
      <c r="G68" s="719"/>
      <c r="H68" s="719"/>
      <c r="I68" s="811">
        <f t="shared" si="16"/>
        <v>0</v>
      </c>
    </row>
    <row r="69" spans="1:9" s="206" customFormat="1" ht="14.1" customHeight="1">
      <c r="A69" s="669"/>
      <c r="B69" s="981" t="s">
        <v>249</v>
      </c>
      <c r="C69" s="981"/>
      <c r="D69" s="981"/>
      <c r="E69" s="981"/>
      <c r="F69" s="981"/>
      <c r="G69" s="981"/>
      <c r="H69" s="981"/>
      <c r="I69" s="982"/>
    </row>
    <row r="70" spans="1:9" s="206" customFormat="1" ht="14.1" customHeight="1">
      <c r="A70" s="669"/>
      <c r="B70" s="977" t="s">
        <v>452</v>
      </c>
      <c r="C70" s="978"/>
      <c r="D70" s="814">
        <f>I70</f>
        <v>0</v>
      </c>
      <c r="E70" s="719"/>
      <c r="F70" s="719"/>
      <c r="G70" s="719"/>
      <c r="H70" s="719"/>
      <c r="I70" s="811">
        <f>SUM(E70:H70)</f>
        <v>0</v>
      </c>
    </row>
    <row r="71" spans="1:9" s="206" customFormat="1" ht="14.1" customHeight="1">
      <c r="A71" s="669"/>
      <c r="B71" s="977" t="s">
        <v>453</v>
      </c>
      <c r="C71" s="978"/>
      <c r="D71" s="814">
        <f t="shared" ref="D71:D72" si="17">I71</f>
        <v>0</v>
      </c>
      <c r="E71" s="719"/>
      <c r="F71" s="719"/>
      <c r="G71" s="719"/>
      <c r="H71" s="719"/>
      <c r="I71" s="811">
        <f t="shared" ref="I71:I72" si="18">SUM(E71:H71)</f>
        <v>0</v>
      </c>
    </row>
    <row r="72" spans="1:9" s="206" customFormat="1" ht="14.1" customHeight="1">
      <c r="A72" s="669"/>
      <c r="B72" s="977" t="s">
        <v>250</v>
      </c>
      <c r="C72" s="978"/>
      <c r="D72" s="814">
        <f t="shared" si="17"/>
        <v>0</v>
      </c>
      <c r="E72" s="719"/>
      <c r="F72" s="719"/>
      <c r="G72" s="719"/>
      <c r="H72" s="719"/>
      <c r="I72" s="811">
        <f t="shared" si="18"/>
        <v>0</v>
      </c>
    </row>
    <row r="73" spans="1:9" s="206" customFormat="1" ht="14.1" customHeight="1" thickBot="1">
      <c r="A73" s="669"/>
      <c r="B73" s="975" t="s">
        <v>457</v>
      </c>
      <c r="C73" s="976"/>
      <c r="D73" s="813">
        <f>SUM(D7:D72)</f>
        <v>0</v>
      </c>
      <c r="E73" s="813">
        <f t="shared" ref="E73:H73" si="19">SUM(E7:E72)</f>
        <v>0</v>
      </c>
      <c r="F73" s="813">
        <f t="shared" si="19"/>
        <v>0</v>
      </c>
      <c r="G73" s="813">
        <f t="shared" si="19"/>
        <v>0</v>
      </c>
      <c r="H73" s="813">
        <f t="shared" si="19"/>
        <v>0</v>
      </c>
      <c r="I73" s="812">
        <f>SUM(I7:I72)</f>
        <v>0</v>
      </c>
    </row>
    <row r="74" spans="1:9" ht="13.5" thickTop="1"/>
  </sheetData>
  <sheetProtection algorithmName="SHA-512" hashValue="zT1qo80CeR2KPc9prLMWOilT6U+C6HD+wEoRrHIaPo+6jD6tfspOm/tBP7Du5BxjZr+9OOh2+3LT7jVsuNgOmg==" saltValue="fJF/7FUo2xTFYP1vJylKpQ==" spinCount="100000" sheet="1" selectLockedCells="1"/>
  <mergeCells count="73">
    <mergeCell ref="A2:C2"/>
    <mergeCell ref="A4:C4"/>
    <mergeCell ref="B1:I1"/>
    <mergeCell ref="A3:C3"/>
    <mergeCell ref="B5:C5"/>
    <mergeCell ref="B50:C50"/>
    <mergeCell ref="B49:C49"/>
    <mergeCell ref="B48:I48"/>
    <mergeCell ref="B37:C37"/>
    <mergeCell ref="B36:C36"/>
    <mergeCell ref="B55:C55"/>
    <mergeCell ref="B54:C54"/>
    <mergeCell ref="B53:C53"/>
    <mergeCell ref="B52:C52"/>
    <mergeCell ref="B51:C51"/>
    <mergeCell ref="B62:C62"/>
    <mergeCell ref="B61:C61"/>
    <mergeCell ref="B60:C60"/>
    <mergeCell ref="B59:C59"/>
    <mergeCell ref="B56:C56"/>
    <mergeCell ref="B7:C7"/>
    <mergeCell ref="B8:C8"/>
    <mergeCell ref="B9:C9"/>
    <mergeCell ref="B11:C11"/>
    <mergeCell ref="B10:I10"/>
    <mergeCell ref="B29:C29"/>
    <mergeCell ref="B28:C28"/>
    <mergeCell ref="B27:C27"/>
    <mergeCell ref="B26:C26"/>
    <mergeCell ref="B41:C41"/>
    <mergeCell ref="B40:C40"/>
    <mergeCell ref="B39:C39"/>
    <mergeCell ref="B38:C38"/>
    <mergeCell ref="B34:C34"/>
    <mergeCell ref="B33:C33"/>
    <mergeCell ref="B13:C13"/>
    <mergeCell ref="B12:C12"/>
    <mergeCell ref="B24:C24"/>
    <mergeCell ref="B23:C23"/>
    <mergeCell ref="B22:C22"/>
    <mergeCell ref="B21:C21"/>
    <mergeCell ref="B20:C20"/>
    <mergeCell ref="B19:C19"/>
    <mergeCell ref="B18:C18"/>
    <mergeCell ref="B17:C17"/>
    <mergeCell ref="B16:C16"/>
    <mergeCell ref="B15:I15"/>
    <mergeCell ref="B73:C73"/>
    <mergeCell ref="B72:C72"/>
    <mergeCell ref="B71:C71"/>
    <mergeCell ref="B70:C70"/>
    <mergeCell ref="B63:I63"/>
    <mergeCell ref="B68:C68"/>
    <mergeCell ref="B67:C67"/>
    <mergeCell ref="B66:C66"/>
    <mergeCell ref="B65:C65"/>
    <mergeCell ref="B64:C64"/>
    <mergeCell ref="B6:I6"/>
    <mergeCell ref="B57:I57"/>
    <mergeCell ref="B69:I69"/>
    <mergeCell ref="B42:I42"/>
    <mergeCell ref="B30:I30"/>
    <mergeCell ref="B25:I25"/>
    <mergeCell ref="B58:C58"/>
    <mergeCell ref="B32:C32"/>
    <mergeCell ref="B31:C31"/>
    <mergeCell ref="B35:C35"/>
    <mergeCell ref="B47:C47"/>
    <mergeCell ref="B46:C46"/>
    <mergeCell ref="B45:C45"/>
    <mergeCell ref="B44:C44"/>
    <mergeCell ref="B43:C43"/>
    <mergeCell ref="B14:C14"/>
  </mergeCells>
  <dataValidations count="1">
    <dataValidation type="list" allowBlank="1" showInputMessage="1" showErrorMessage="1" sqref="E4:H4" xr:uid="{10501BAE-D78A-40D8-9A2C-18910A826C29}">
      <formula1>"Select One, LIHTC, FHLP/AHP, Owners Equity, Del. Dev. Fee, Conventional, Other, "</formula1>
    </dataValidation>
  </dataValidations>
  <printOptions horizontalCentered="1"/>
  <pageMargins left="0.75" right="0.75" top="0.75" bottom="0.75" header="0" footer="0.5"/>
  <pageSetup scale="67" orientation="portrait" r:id="rId1"/>
  <headerFooter>
    <oddHeader xml:space="preserve">&amp;R
</oddHeader>
    <oddFooter>&amp;L&amp;"Arial Narrow,Bold"HOME - HTF&amp;C&amp;"Arial Narrow,Bold"Page 9 of 30&amp;R&amp;"Arial Narrow,Bold" Updated 2020</oddFooter>
  </headerFooter>
  <ignoredErrors>
    <ignoredError sqref="A1" numberStoredAsText="1"/>
    <ignoredError sqref="D7:D9 D11:D14 D16:D24 D31:D41 D26:D29 D43:D47 D49 D50:D56 D58:D62 D64:D68 D70:D7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Pg. 1 Owner-Developer Info.</vt:lpstr>
      <vt:lpstr>Pg. 2 Developer Info.</vt:lpstr>
      <vt:lpstr>Pg. 3 Owner-Project details</vt:lpstr>
      <vt:lpstr>Pg. 4 Development Team &amp; Sched</vt:lpstr>
      <vt:lpstr>Pg. 5 504-Fair Hsg.-Exp.</vt:lpstr>
      <vt:lpstr>Pg. 6 CEO Not.-Supp. Serv.-Fin</vt:lpstr>
      <vt:lpstr>Pg. 7 Rehabilitation</vt:lpstr>
      <vt:lpstr>Pg. 8 Residential</vt:lpstr>
      <vt:lpstr>Pg. 9 Non-Residential</vt:lpstr>
      <vt:lpstr>Pg. 10 Davis Bac-Sources &amp; Uses</vt:lpstr>
      <vt:lpstr>Pg. 11 Utilities &amp; Rents</vt:lpstr>
      <vt:lpstr>Pg. 12 Prop. Amenities, Fac.</vt:lpstr>
      <vt:lpstr>Pg. 13 En. Star-Fire Prev. Cert</vt:lpstr>
      <vt:lpstr>Pg. 14 Project Type</vt:lpstr>
      <vt:lpstr>Pg. 15 Project Subsidy</vt:lpstr>
      <vt:lpstr>Pg. 16 Property Income</vt:lpstr>
      <vt:lpstr>Pg. 17 Property Annual Expenses</vt:lpstr>
      <vt:lpstr>Pg. 18 Annual Cash Flow</vt:lpstr>
      <vt:lpstr>Pg. 19 30-Yr. Annual Cash Flow </vt:lpstr>
      <vt:lpstr>Pg. 20 Annual Cash Flow cont.</vt:lpstr>
      <vt:lpstr>Pg. 21 Section 3 Certification</vt:lpstr>
      <vt:lpstr>Pg. 22 Owner Certification</vt:lpstr>
      <vt:lpstr>Pg. 23 Sample CEO Notification </vt:lpstr>
      <vt:lpstr>Pg. 24 CHDO Proceeds Report</vt:lpstr>
      <vt:lpstr>Pg. 25 Authorization</vt:lpstr>
      <vt:lpstr>Pg. 26 Attachments Checklist</vt:lpstr>
      <vt:lpstr>Pg. 27 Attachments Checklist</vt:lpstr>
      <vt:lpstr>Pg. 28 Self-Score</vt:lpstr>
      <vt:lpstr>Pg. 29 Self-Score</vt:lpstr>
      <vt:lpstr>Pg. 30 Self-Score</vt:lpstr>
      <vt:lpstr>'Pg. 21 Section 3 Certification'!_Toc287517598</vt:lpstr>
      <vt:lpstr>'Pg. 21 Section 3 Certification'!Attachment_2</vt:lpstr>
      <vt:lpstr>'Pg. 1 Owner-Developer Info.'!Print_Area</vt:lpstr>
      <vt:lpstr>'Pg. 10 Davis Bac-Sources &amp; Uses'!Print_Area</vt:lpstr>
      <vt:lpstr>'Pg. 11 Utilities &amp; Rents'!Print_Area</vt:lpstr>
      <vt:lpstr>'Pg. 12 Prop. Amenities, Fac.'!Print_Area</vt:lpstr>
      <vt:lpstr>'Pg. 13 En. Star-Fire Prev. Cert'!Print_Area</vt:lpstr>
      <vt:lpstr>'Pg. 14 Project Type'!Print_Area</vt:lpstr>
      <vt:lpstr>'Pg. 15 Project Subsidy'!Print_Area</vt:lpstr>
      <vt:lpstr>'Pg. 16 Property Income'!Print_Area</vt:lpstr>
      <vt:lpstr>'Pg. 17 Property Annual Expenses'!Print_Area</vt:lpstr>
      <vt:lpstr>'Pg. 18 Annual Cash Flow'!Print_Area</vt:lpstr>
      <vt:lpstr>'Pg. 19 30-Yr. Annual Cash Flow '!Print_Area</vt:lpstr>
      <vt:lpstr>'Pg. 2 Developer Info.'!Print_Area</vt:lpstr>
      <vt:lpstr>'Pg. 20 Annual Cash Flow cont.'!Print_Area</vt:lpstr>
      <vt:lpstr>'Pg. 22 Owner Certification'!Print_Area</vt:lpstr>
      <vt:lpstr>'Pg. 23 Sample CEO Notification '!Print_Area</vt:lpstr>
      <vt:lpstr>'Pg. 24 CHDO Proceeds Report'!Print_Area</vt:lpstr>
      <vt:lpstr>'Pg. 25 Authorization'!Print_Area</vt:lpstr>
      <vt:lpstr>'Pg. 26 Attachments Checklist'!Print_Area</vt:lpstr>
      <vt:lpstr>'Pg. 27 Attachments Checklist'!Print_Area</vt:lpstr>
      <vt:lpstr>'Pg. 28 Self-Score'!Print_Area</vt:lpstr>
      <vt:lpstr>'Pg. 29 Self-Score'!Print_Area</vt:lpstr>
      <vt:lpstr>'Pg. 3 Owner-Project details'!Print_Area</vt:lpstr>
      <vt:lpstr>'Pg. 30 Self-Score'!Print_Area</vt:lpstr>
      <vt:lpstr>'Pg. 4 Development Team &amp; Sched'!Print_Area</vt:lpstr>
      <vt:lpstr>'Pg. 5 504-Fair Hsg.-Exp.'!Print_Area</vt:lpstr>
      <vt:lpstr>'Pg. 6 CEO Not.-Supp. Serv.-Fin'!Print_Area</vt:lpstr>
      <vt:lpstr>'Pg. 7 Rehabilitation'!Print_Area</vt:lpstr>
      <vt:lpstr>'Pg. 8 Residential'!Print_Area</vt:lpstr>
      <vt:lpstr>'Pg. 9 Non-Residential'!Print_Area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VIRGINIA HOUSING DEVELOPME</dc:creator>
  <cp:lastModifiedBy>Cathy Colby</cp:lastModifiedBy>
  <cp:lastPrinted>2021-02-18T15:12:18Z</cp:lastPrinted>
  <dcterms:created xsi:type="dcterms:W3CDTF">1997-06-02T14:24:51Z</dcterms:created>
  <dcterms:modified xsi:type="dcterms:W3CDTF">2021-02-18T19:35:07Z</dcterms:modified>
</cp:coreProperties>
</file>