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white\Desktop\Website Info\HAPs\EIV Charts\"/>
    </mc:Choice>
  </mc:AlternateContent>
  <xr:revisionPtr revIDLastSave="0" documentId="8_{03E51FDB-13E0-475F-9294-3C995742EDCC}" xr6:coauthVersionLast="31" xr6:coauthVersionMax="31" xr10:uidLastSave="{00000000-0000-0000-0000-000000000000}"/>
  <bookViews>
    <workbookView xWindow="0" yWindow="0" windowWidth="14550" windowHeight="7635" activeTab="4" xr2:uid="{00000000-000D-0000-FFFF-FFFF00000000}"/>
  </bookViews>
  <sheets>
    <sheet name="POI p 1" sheetId="7" r:id="rId1"/>
    <sheet name="POI p 2" sheetId="10" r:id="rId2"/>
    <sheet name="POI p 3" sheetId="13" r:id="rId3"/>
    <sheet name="Resolution" sheetId="12" r:id="rId4"/>
    <sheet name="Action Plan" sheetId="15" r:id="rId5"/>
  </sheets>
  <definedNames>
    <definedName name="_xlnm.Print_Area" localSheetId="4">'Action Plan'!$A$1:$H$64</definedName>
    <definedName name="_xlnm.Print_Area" localSheetId="0">'POI p 1'!$A$1:$M$47</definedName>
    <definedName name="_xlnm.Print_Area" localSheetId="1">'POI p 2'!$A$1:$M$47</definedName>
    <definedName name="_xlnm.Print_Area" localSheetId="2">'POI p 3'!$A$1:$M$47</definedName>
    <definedName name="_xlnm.Print_Area" localSheetId="3">Resolution!$A$1:$I$60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0" l="1"/>
  <c r="E3" i="13"/>
  <c r="E3" i="12"/>
  <c r="C3" i="15"/>
  <c r="H3" i="15"/>
  <c r="G3" i="15"/>
  <c r="F4" i="12"/>
  <c r="E4" i="12"/>
  <c r="F12" i="13"/>
  <c r="D12" i="13"/>
  <c r="K12" i="13" s="1"/>
  <c r="C12" i="13"/>
  <c r="J12" i="13" s="1"/>
  <c r="B12" i="13"/>
  <c r="I12" i="13" s="1"/>
  <c r="B12" i="10"/>
  <c r="D12" i="10"/>
  <c r="C12" i="10"/>
  <c r="F4" i="13"/>
  <c r="E4" i="13"/>
  <c r="F4" i="10"/>
  <c r="E4" i="10"/>
  <c r="A59" i="12" l="1"/>
  <c r="B59" i="12"/>
  <c r="A60" i="12"/>
  <c r="B60" i="12"/>
  <c r="A50" i="12"/>
  <c r="B50" i="12"/>
  <c r="A51" i="12"/>
  <c r="B51" i="12"/>
  <c r="A52" i="12"/>
  <c r="B52" i="12"/>
  <c r="A53" i="12"/>
  <c r="B53" i="12"/>
  <c r="A54" i="12"/>
  <c r="B54" i="12"/>
  <c r="A55" i="12"/>
  <c r="B55" i="12"/>
  <c r="A56" i="12"/>
  <c r="B56" i="12"/>
  <c r="A57" i="12"/>
  <c r="B57" i="12"/>
  <c r="A58" i="12"/>
  <c r="B58" i="12"/>
  <c r="A49" i="12"/>
  <c r="E25" i="12" l="1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M40" i="13"/>
  <c r="K40" i="13"/>
  <c r="J40" i="13"/>
  <c r="I40" i="13"/>
  <c r="F40" i="13"/>
  <c r="D40" i="13"/>
  <c r="C40" i="13"/>
  <c r="B40" i="13"/>
  <c r="M39" i="13"/>
  <c r="K39" i="13"/>
  <c r="J39" i="13"/>
  <c r="I39" i="13"/>
  <c r="F39" i="13"/>
  <c r="D39" i="13"/>
  <c r="C39" i="13"/>
  <c r="B39" i="13"/>
  <c r="M38" i="13"/>
  <c r="K38" i="13"/>
  <c r="J38" i="13"/>
  <c r="I38" i="13"/>
  <c r="F38" i="13"/>
  <c r="D38" i="13"/>
  <c r="C38" i="13"/>
  <c r="B38" i="13"/>
  <c r="M37" i="13"/>
  <c r="K37" i="13"/>
  <c r="J37" i="13"/>
  <c r="I37" i="13"/>
  <c r="F37" i="13"/>
  <c r="D37" i="13"/>
  <c r="C37" i="13"/>
  <c r="B37" i="13"/>
  <c r="M28" i="13"/>
  <c r="K28" i="13"/>
  <c r="J28" i="13"/>
  <c r="I28" i="13"/>
  <c r="F28" i="13"/>
  <c r="D28" i="13"/>
  <c r="C28" i="13"/>
  <c r="B28" i="13"/>
  <c r="M27" i="13"/>
  <c r="K27" i="13"/>
  <c r="J27" i="13"/>
  <c r="I27" i="13"/>
  <c r="F27" i="13"/>
  <c r="D27" i="13"/>
  <c r="C27" i="13"/>
  <c r="B27" i="13"/>
  <c r="M26" i="13"/>
  <c r="K26" i="13"/>
  <c r="J26" i="13"/>
  <c r="I26" i="13"/>
  <c r="F26" i="13"/>
  <c r="D26" i="13"/>
  <c r="C26" i="13"/>
  <c r="B26" i="13"/>
  <c r="M25" i="13"/>
  <c r="K25" i="13"/>
  <c r="J25" i="13"/>
  <c r="I25" i="13"/>
  <c r="F25" i="13"/>
  <c r="D25" i="13"/>
  <c r="C25" i="13"/>
  <c r="B25" i="13"/>
  <c r="M24" i="13"/>
  <c r="M29" i="13" s="1"/>
  <c r="M16" i="13"/>
  <c r="K16" i="13"/>
  <c r="J16" i="13"/>
  <c r="I16" i="13"/>
  <c r="F16" i="13"/>
  <c r="M15" i="13"/>
  <c r="K15" i="13"/>
  <c r="J15" i="13"/>
  <c r="I15" i="13"/>
  <c r="F15" i="13"/>
  <c r="M14" i="13"/>
  <c r="K14" i="13"/>
  <c r="J14" i="13"/>
  <c r="I14" i="13"/>
  <c r="F14" i="13"/>
  <c r="M13" i="13"/>
  <c r="K13" i="13"/>
  <c r="J13" i="13"/>
  <c r="I13" i="13"/>
  <c r="F13" i="13"/>
  <c r="K24" i="13"/>
  <c r="J36" i="13"/>
  <c r="I36" i="13"/>
  <c r="B13" i="12"/>
  <c r="B12" i="12"/>
  <c r="B11" i="12"/>
  <c r="B10" i="12"/>
  <c r="K24" i="10"/>
  <c r="J24" i="10"/>
  <c r="I24" i="10"/>
  <c r="B9" i="12"/>
  <c r="B8" i="12"/>
  <c r="B49" i="12" s="1"/>
  <c r="E9" i="12"/>
  <c r="M28" i="10"/>
  <c r="K28" i="10"/>
  <c r="J28" i="10"/>
  <c r="I28" i="10"/>
  <c r="F28" i="10"/>
  <c r="D28" i="10"/>
  <c r="C28" i="10"/>
  <c r="B28" i="10"/>
  <c r="M27" i="10"/>
  <c r="K27" i="10"/>
  <c r="J27" i="10"/>
  <c r="I27" i="10"/>
  <c r="F27" i="10"/>
  <c r="D27" i="10"/>
  <c r="C27" i="10"/>
  <c r="B27" i="10"/>
  <c r="M26" i="10"/>
  <c r="K26" i="10"/>
  <c r="J26" i="10"/>
  <c r="I26" i="10"/>
  <c r="F26" i="10"/>
  <c r="D26" i="10"/>
  <c r="C26" i="10"/>
  <c r="B26" i="10"/>
  <c r="M25" i="10"/>
  <c r="K25" i="10"/>
  <c r="J25" i="10"/>
  <c r="I25" i="10"/>
  <c r="F25" i="10"/>
  <c r="D25" i="10"/>
  <c r="C25" i="10"/>
  <c r="B25" i="10"/>
  <c r="M24" i="10"/>
  <c r="M29" i="10" s="1"/>
  <c r="G17" i="12" s="1"/>
  <c r="C24" i="10"/>
  <c r="M16" i="10"/>
  <c r="K16" i="10"/>
  <c r="J16" i="10"/>
  <c r="I16" i="10"/>
  <c r="F16" i="10"/>
  <c r="M15" i="10"/>
  <c r="K15" i="10"/>
  <c r="J15" i="10"/>
  <c r="I15" i="10"/>
  <c r="F15" i="10"/>
  <c r="M14" i="10"/>
  <c r="K14" i="10"/>
  <c r="J14" i="10"/>
  <c r="I14" i="10"/>
  <c r="F14" i="10"/>
  <c r="M13" i="10"/>
  <c r="K13" i="10"/>
  <c r="J13" i="10"/>
  <c r="I13" i="10"/>
  <c r="F13" i="10"/>
  <c r="K12" i="10"/>
  <c r="M12" i="10" s="1"/>
  <c r="M17" i="10" s="1"/>
  <c r="J12" i="10"/>
  <c r="F12" i="10"/>
  <c r="F17" i="10" s="1"/>
  <c r="E8" i="12"/>
  <c r="M40" i="10"/>
  <c r="K40" i="10"/>
  <c r="J40" i="10"/>
  <c r="I40" i="10"/>
  <c r="F40" i="10"/>
  <c r="D40" i="10"/>
  <c r="C40" i="10"/>
  <c r="B40" i="10"/>
  <c r="M39" i="10"/>
  <c r="K39" i="10"/>
  <c r="J39" i="10"/>
  <c r="I39" i="10"/>
  <c r="F39" i="10"/>
  <c r="D39" i="10"/>
  <c r="C39" i="10"/>
  <c r="B39" i="10"/>
  <c r="M38" i="10"/>
  <c r="K38" i="10"/>
  <c r="J38" i="10"/>
  <c r="I38" i="10"/>
  <c r="F38" i="10"/>
  <c r="D38" i="10"/>
  <c r="C38" i="10"/>
  <c r="B38" i="10"/>
  <c r="M37" i="10"/>
  <c r="K37" i="10"/>
  <c r="J37" i="10"/>
  <c r="I37" i="10"/>
  <c r="F37" i="10"/>
  <c r="D37" i="10"/>
  <c r="C37" i="10"/>
  <c r="B37" i="10"/>
  <c r="J36" i="10"/>
  <c r="I36" i="10"/>
  <c r="C36" i="10"/>
  <c r="B36" i="10"/>
  <c r="M4" i="7"/>
  <c r="I4" i="12" s="1"/>
  <c r="L4" i="7"/>
  <c r="H4" i="12" s="1"/>
  <c r="K40" i="7"/>
  <c r="J40" i="7"/>
  <c r="I40" i="7"/>
  <c r="K39" i="7"/>
  <c r="J39" i="7"/>
  <c r="I39" i="7"/>
  <c r="K38" i="7"/>
  <c r="J38" i="7"/>
  <c r="I38" i="7"/>
  <c r="K37" i="7"/>
  <c r="J37" i="7"/>
  <c r="I37" i="7"/>
  <c r="K36" i="7"/>
  <c r="J36" i="7"/>
  <c r="I36" i="7"/>
  <c r="D40" i="7"/>
  <c r="C40" i="7"/>
  <c r="B40" i="7"/>
  <c r="D39" i="7"/>
  <c r="C39" i="7"/>
  <c r="B39" i="7"/>
  <c r="D38" i="7"/>
  <c r="C38" i="7"/>
  <c r="B38" i="7"/>
  <c r="D37" i="7"/>
  <c r="C37" i="7"/>
  <c r="B37" i="7"/>
  <c r="D36" i="7"/>
  <c r="C36" i="7"/>
  <c r="B36" i="7"/>
  <c r="K28" i="7"/>
  <c r="J28" i="7"/>
  <c r="I28" i="7"/>
  <c r="K27" i="7"/>
  <c r="J27" i="7"/>
  <c r="I27" i="7"/>
  <c r="K26" i="7"/>
  <c r="J26" i="7"/>
  <c r="I26" i="7"/>
  <c r="K25" i="7"/>
  <c r="J25" i="7"/>
  <c r="I25" i="7"/>
  <c r="K24" i="7"/>
  <c r="J24" i="7"/>
  <c r="I24" i="7"/>
  <c r="D28" i="7"/>
  <c r="C28" i="7"/>
  <c r="B28" i="7"/>
  <c r="D27" i="7"/>
  <c r="C27" i="7"/>
  <c r="B27" i="7"/>
  <c r="D26" i="7"/>
  <c r="C26" i="7"/>
  <c r="B26" i="7"/>
  <c r="D25" i="7"/>
  <c r="C25" i="7"/>
  <c r="B25" i="7"/>
  <c r="D24" i="7"/>
  <c r="C24" i="7"/>
  <c r="B24" i="7"/>
  <c r="K16" i="7"/>
  <c r="K15" i="7"/>
  <c r="K14" i="7"/>
  <c r="K13" i="7"/>
  <c r="K12" i="7"/>
  <c r="J16" i="7"/>
  <c r="J15" i="7"/>
  <c r="J14" i="7"/>
  <c r="J13" i="7"/>
  <c r="J12" i="7"/>
  <c r="I16" i="7"/>
  <c r="I15" i="7"/>
  <c r="I14" i="7"/>
  <c r="I13" i="7"/>
  <c r="I12" i="7"/>
  <c r="M5" i="7"/>
  <c r="I5" i="12" s="1"/>
  <c r="L5" i="7"/>
  <c r="H5" i="12" s="1"/>
  <c r="G21" i="12" l="1"/>
  <c r="G15" i="12"/>
  <c r="B24" i="13"/>
  <c r="G23" i="12"/>
  <c r="D36" i="10"/>
  <c r="F36" i="10" s="1"/>
  <c r="F41" i="10" s="1"/>
  <c r="G18" i="12" s="1"/>
  <c r="K36" i="10"/>
  <c r="M36" i="10" s="1"/>
  <c r="M41" i="10" s="1"/>
  <c r="F17" i="13"/>
  <c r="I24" i="13"/>
  <c r="G14" i="12"/>
  <c r="L4" i="10"/>
  <c r="L5" i="13"/>
  <c r="M4" i="10"/>
  <c r="M5" i="13"/>
  <c r="L5" i="10"/>
  <c r="L4" i="13"/>
  <c r="M5" i="10"/>
  <c r="M4" i="13"/>
  <c r="M12" i="13"/>
  <c r="M17" i="13" s="1"/>
  <c r="C24" i="13"/>
  <c r="J24" i="13"/>
  <c r="D36" i="13"/>
  <c r="F36" i="13" s="1"/>
  <c r="F41" i="13" s="1"/>
  <c r="G24" i="12" s="1"/>
  <c r="K36" i="13"/>
  <c r="M36" i="13" s="1"/>
  <c r="M41" i="13" s="1"/>
  <c r="D24" i="13"/>
  <c r="F24" i="13" s="1"/>
  <c r="F29" i="13" s="1"/>
  <c r="G22" i="12" s="1"/>
  <c r="B36" i="13"/>
  <c r="C36" i="13"/>
  <c r="D24" i="10"/>
  <c r="F24" i="10" s="1"/>
  <c r="F29" i="10" s="1"/>
  <c r="G16" i="12" s="1"/>
  <c r="I12" i="10"/>
  <c r="B24" i="10"/>
  <c r="M40" i="7"/>
  <c r="F40" i="7"/>
  <c r="M39" i="7"/>
  <c r="F39" i="7"/>
  <c r="M38" i="7"/>
  <c r="F38" i="7"/>
  <c r="M37" i="7"/>
  <c r="F37" i="7"/>
  <c r="M36" i="7"/>
  <c r="F36" i="7"/>
  <c r="M28" i="7"/>
  <c r="F28" i="7"/>
  <c r="M27" i="7"/>
  <c r="F27" i="7"/>
  <c r="M26" i="7"/>
  <c r="F26" i="7"/>
  <c r="M25" i="7"/>
  <c r="F25" i="7"/>
  <c r="M24" i="7"/>
  <c r="F24" i="7"/>
  <c r="M16" i="7"/>
  <c r="M15" i="7"/>
  <c r="M14" i="7"/>
  <c r="M13" i="7"/>
  <c r="M12" i="7"/>
  <c r="F16" i="7"/>
  <c r="F15" i="7"/>
  <c r="F14" i="7"/>
  <c r="F13" i="7"/>
  <c r="F12" i="7"/>
  <c r="G20" i="12" l="1"/>
  <c r="M45" i="13"/>
  <c r="M45" i="7" s="1"/>
  <c r="G25" i="12"/>
  <c r="G19" i="12"/>
  <c r="M45" i="10"/>
  <c r="M44" i="7" s="1"/>
  <c r="F41" i="7"/>
  <c r="G12" i="12" s="1"/>
  <c r="M41" i="7"/>
  <c r="G13" i="12" s="1"/>
  <c r="F29" i="7"/>
  <c r="G10" i="12" s="1"/>
  <c r="M29" i="7"/>
  <c r="G11" i="12" s="1"/>
  <c r="M17" i="7"/>
  <c r="G9" i="12" s="1"/>
  <c r="F17" i="7"/>
  <c r="G8" i="12" s="1"/>
  <c r="M43" i="7" l="1"/>
  <c r="M47" i="7" s="1"/>
</calcChain>
</file>

<file path=xl/sharedStrings.xml><?xml version="1.0" encoding="utf-8"?>
<sst xmlns="http://schemas.openxmlformats.org/spreadsheetml/2006/main" count="505" uniqueCount="117">
  <si>
    <t>Q</t>
  </si>
  <si>
    <t># of Mo</t>
  </si>
  <si>
    <t>Qtr #</t>
  </si>
  <si>
    <t xml:space="preserve"> </t>
  </si>
  <si>
    <t>Calculated Income</t>
  </si>
  <si>
    <t>Year</t>
  </si>
  <si>
    <t>Income Source</t>
  </si>
  <si>
    <t>Amount per EIV Report
(Qrt amt)</t>
  </si>
  <si>
    <t>(Most current to oldest)</t>
  </si>
  <si>
    <t>Head of Household</t>
  </si>
  <si>
    <t>Certification Date</t>
  </si>
  <si>
    <t>Period of Income</t>
  </si>
  <si>
    <t>n/a</t>
  </si>
  <si>
    <t>Total Income Pg 1</t>
  </si>
  <si>
    <t>POI</t>
  </si>
  <si>
    <t>Cert Date</t>
  </si>
  <si>
    <t>Beg</t>
  </si>
  <si>
    <t>End</t>
  </si>
  <si>
    <t>Total Income Pg 2</t>
  </si>
  <si>
    <t>Total Income Pg 3</t>
  </si>
  <si>
    <t>Inc per EIV</t>
  </si>
  <si>
    <t>Q1</t>
  </si>
  <si>
    <t>Q2</t>
  </si>
  <si>
    <t>Q3</t>
  </si>
  <si>
    <t>Q4</t>
  </si>
  <si>
    <t>Jan, Feb, Mar</t>
  </si>
  <si>
    <t>Apr, May, June</t>
  </si>
  <si>
    <t>July, Aug, Sep</t>
  </si>
  <si>
    <t>Oct, Nov, Dec</t>
  </si>
  <si>
    <t>Jan 1,</t>
  </si>
  <si>
    <t>Feb 1,</t>
  </si>
  <si>
    <t>Mar 1,</t>
  </si>
  <si>
    <t>Apr 1,</t>
  </si>
  <si>
    <t>May 1</t>
  </si>
  <si>
    <t>June 1,</t>
  </si>
  <si>
    <t>July 1,</t>
  </si>
  <si>
    <t>Aug 1,</t>
  </si>
  <si>
    <t>Sep 1,</t>
  </si>
  <si>
    <t>Oct 1,</t>
  </si>
  <si>
    <t>Nov 1,</t>
  </si>
  <si>
    <t>Dec 1,</t>
  </si>
  <si>
    <t>Actual Incomer per EIV Discr Report</t>
  </si>
  <si>
    <t>Input field</t>
  </si>
  <si>
    <t>Carryforward field</t>
  </si>
  <si>
    <t>Calculated field</t>
  </si>
  <si>
    <t>pg 2</t>
  </si>
  <si>
    <t>EIV Income Discrepancy Resolution</t>
  </si>
  <si>
    <t>Cert EIV is viewing as discrepant</t>
  </si>
  <si>
    <t>Is this the most recent cert transmitted to TRACS?</t>
  </si>
  <si>
    <t>EIV Period of Income (POI) Analysis</t>
  </si>
  <si>
    <t>Full Name
of Member
with Income</t>
  </si>
  <si>
    <t>-</t>
  </si>
  <si>
    <r>
      <rPr>
        <b/>
        <sz val="11"/>
        <color rgb="FF3366CC"/>
        <rFont val="Calibri"/>
        <family val="2"/>
        <scheme val="minor"/>
      </rPr>
      <t>4.</t>
    </r>
    <r>
      <rPr>
        <b/>
        <sz val="11"/>
        <color theme="1"/>
        <rFont val="Calibri"/>
        <family val="2"/>
        <scheme val="minor"/>
      </rPr>
      <t xml:space="preserve"> Tenant's Name</t>
    </r>
  </si>
  <si>
    <r>
      <rPr>
        <b/>
        <sz val="11"/>
        <color rgb="FF3366CC"/>
        <rFont val="Calibri"/>
        <family val="2"/>
        <scheme val="minor"/>
      </rPr>
      <t>3.</t>
    </r>
    <r>
      <rPr>
        <b/>
        <sz val="11"/>
        <color theme="1"/>
        <rFont val="Calibri"/>
        <family val="2"/>
        <scheme val="minor"/>
      </rPr>
      <t xml:space="preserve"> Tenant's Name</t>
    </r>
  </si>
  <si>
    <r>
      <rPr>
        <b/>
        <sz val="11"/>
        <color rgb="FF3366CC"/>
        <rFont val="Calibri"/>
        <family val="2"/>
        <scheme val="minor"/>
      </rPr>
      <t xml:space="preserve">1. </t>
    </r>
    <r>
      <rPr>
        <b/>
        <sz val="11"/>
        <color theme="1"/>
        <rFont val="Calibri"/>
        <family val="2"/>
        <scheme val="minor"/>
      </rPr>
      <t>Tenant's Name</t>
    </r>
  </si>
  <si>
    <r>
      <rPr>
        <b/>
        <sz val="11"/>
        <color rgb="FF3366CC"/>
        <rFont val="Calibri"/>
        <family val="2"/>
        <scheme val="minor"/>
      </rPr>
      <t xml:space="preserve">2. </t>
    </r>
    <r>
      <rPr>
        <b/>
        <sz val="11"/>
        <color theme="1"/>
        <rFont val="Calibri"/>
        <family val="2"/>
        <scheme val="minor"/>
      </rPr>
      <t>Tenant's Name</t>
    </r>
  </si>
  <si>
    <r>
      <rPr>
        <b/>
        <sz val="11"/>
        <color rgb="FF3366CC"/>
        <rFont val="Calibri"/>
        <family val="2"/>
        <scheme val="minor"/>
      </rPr>
      <t xml:space="preserve">5. </t>
    </r>
    <r>
      <rPr>
        <b/>
        <sz val="11"/>
        <color theme="1"/>
        <rFont val="Calibri"/>
        <family val="2"/>
        <scheme val="minor"/>
      </rPr>
      <t>Tenant's Name</t>
    </r>
  </si>
  <si>
    <r>
      <rPr>
        <b/>
        <sz val="11"/>
        <color rgb="FF3366CC"/>
        <rFont val="Calibri"/>
        <family val="2"/>
        <scheme val="minor"/>
      </rPr>
      <t xml:space="preserve">6. </t>
    </r>
    <r>
      <rPr>
        <b/>
        <sz val="11"/>
        <color theme="1"/>
        <rFont val="Calibri"/>
        <family val="2"/>
        <scheme val="minor"/>
      </rPr>
      <t>Tenant's Name</t>
    </r>
  </si>
  <si>
    <r>
      <rPr>
        <b/>
        <sz val="11"/>
        <color rgb="FF3366CC"/>
        <rFont val="Calibri"/>
        <family val="2"/>
        <scheme val="minor"/>
      </rPr>
      <t xml:space="preserve">7. </t>
    </r>
    <r>
      <rPr>
        <b/>
        <sz val="11"/>
        <color theme="1"/>
        <rFont val="Calibri"/>
        <family val="2"/>
        <scheme val="minor"/>
      </rPr>
      <t>Tenant's Name</t>
    </r>
  </si>
  <si>
    <r>
      <rPr>
        <b/>
        <sz val="11"/>
        <color rgb="FF3366CC"/>
        <rFont val="Calibri"/>
        <family val="2"/>
        <scheme val="minor"/>
      </rPr>
      <t xml:space="preserve">8. </t>
    </r>
    <r>
      <rPr>
        <b/>
        <sz val="11"/>
        <color theme="1"/>
        <rFont val="Calibri"/>
        <family val="2"/>
        <scheme val="minor"/>
      </rPr>
      <t>Tenant's Name</t>
    </r>
  </si>
  <si>
    <r>
      <rPr>
        <b/>
        <sz val="11"/>
        <color rgb="FF3366CC"/>
        <rFont val="Calibri"/>
        <family val="2"/>
        <scheme val="minor"/>
      </rPr>
      <t>9.</t>
    </r>
    <r>
      <rPr>
        <b/>
        <sz val="11"/>
        <color theme="1"/>
        <rFont val="Calibri"/>
        <family val="2"/>
        <scheme val="minor"/>
      </rPr>
      <t xml:space="preserve"> Tenant's Name</t>
    </r>
  </si>
  <si>
    <r>
      <rPr>
        <b/>
        <sz val="11"/>
        <color rgb="FF3366CC"/>
        <rFont val="Calibri"/>
        <family val="2"/>
        <scheme val="minor"/>
      </rPr>
      <t>10.</t>
    </r>
    <r>
      <rPr>
        <b/>
        <sz val="11"/>
        <color theme="1"/>
        <rFont val="Calibri"/>
        <family val="2"/>
        <scheme val="minor"/>
      </rPr>
      <t xml:space="preserve"> Tenant's Name</t>
    </r>
  </si>
  <si>
    <r>
      <rPr>
        <b/>
        <sz val="11"/>
        <color rgb="FF3366CC"/>
        <rFont val="Calibri"/>
        <family val="2"/>
        <scheme val="minor"/>
      </rPr>
      <t xml:space="preserve">11. </t>
    </r>
    <r>
      <rPr>
        <b/>
        <sz val="11"/>
        <color theme="1"/>
        <rFont val="Calibri"/>
        <family val="2"/>
        <scheme val="minor"/>
      </rPr>
      <t>Tenant's Name</t>
    </r>
  </si>
  <si>
    <r>
      <rPr>
        <b/>
        <sz val="11"/>
        <color rgb="FF3366CC"/>
        <rFont val="Calibri"/>
        <family val="2"/>
        <scheme val="minor"/>
      </rPr>
      <t xml:space="preserve">12. </t>
    </r>
    <r>
      <rPr>
        <b/>
        <sz val="11"/>
        <color theme="1"/>
        <rFont val="Calibri"/>
        <family val="2"/>
        <scheme val="minor"/>
      </rPr>
      <t>Tenant's Name</t>
    </r>
  </si>
  <si>
    <r>
      <rPr>
        <b/>
        <sz val="11"/>
        <color rgb="FF3366CC"/>
        <rFont val="Calibri"/>
        <family val="2"/>
        <scheme val="minor"/>
      </rPr>
      <t xml:space="preserve">13. </t>
    </r>
    <r>
      <rPr>
        <b/>
        <sz val="11"/>
        <color theme="1"/>
        <rFont val="Calibri"/>
        <family val="2"/>
        <scheme val="minor"/>
      </rPr>
      <t>Tenant's Name</t>
    </r>
  </si>
  <si>
    <r>
      <rPr>
        <b/>
        <sz val="11"/>
        <color rgb="FF3366CC"/>
        <rFont val="Calibri"/>
        <family val="2"/>
        <scheme val="minor"/>
      </rPr>
      <t xml:space="preserve">14. </t>
    </r>
    <r>
      <rPr>
        <b/>
        <sz val="11"/>
        <color theme="1"/>
        <rFont val="Calibri"/>
        <family val="2"/>
        <scheme val="minor"/>
      </rPr>
      <t>Tenant's Name</t>
    </r>
  </si>
  <si>
    <r>
      <rPr>
        <b/>
        <sz val="11"/>
        <color rgb="FF3366CC"/>
        <rFont val="Calibri"/>
        <family val="2"/>
        <scheme val="minor"/>
      </rPr>
      <t>15.</t>
    </r>
    <r>
      <rPr>
        <b/>
        <sz val="11"/>
        <color theme="1"/>
        <rFont val="Calibri"/>
        <family val="2"/>
        <scheme val="minor"/>
      </rPr>
      <t xml:space="preserve"> Tenant's Name</t>
    </r>
  </si>
  <si>
    <r>
      <rPr>
        <b/>
        <sz val="11"/>
        <color rgb="FF3366CC"/>
        <rFont val="Calibri"/>
        <family val="2"/>
        <scheme val="minor"/>
      </rPr>
      <t>16.</t>
    </r>
    <r>
      <rPr>
        <b/>
        <sz val="11"/>
        <color theme="1"/>
        <rFont val="Calibri"/>
        <family val="2"/>
        <scheme val="minor"/>
      </rPr>
      <t xml:space="preserve"> Tenant's Name</t>
    </r>
  </si>
  <si>
    <r>
      <rPr>
        <b/>
        <sz val="11"/>
        <color rgb="FF3366CC"/>
        <rFont val="Calibri"/>
        <family val="2"/>
        <scheme val="minor"/>
      </rPr>
      <t xml:space="preserve">17. </t>
    </r>
    <r>
      <rPr>
        <b/>
        <sz val="11"/>
        <color theme="1"/>
        <rFont val="Calibri"/>
        <family val="2"/>
        <scheme val="minor"/>
      </rPr>
      <t>Tenant's Name</t>
    </r>
  </si>
  <si>
    <r>
      <rPr>
        <b/>
        <sz val="11"/>
        <color rgb="FF3366CC"/>
        <rFont val="Calibri"/>
        <family val="2"/>
        <scheme val="minor"/>
      </rPr>
      <t xml:space="preserve">18. </t>
    </r>
    <r>
      <rPr>
        <b/>
        <sz val="11"/>
        <color theme="1"/>
        <rFont val="Calibri"/>
        <family val="2"/>
        <scheme val="minor"/>
      </rPr>
      <t>Tenant's Name</t>
    </r>
  </si>
  <si>
    <t>Student (S)
 or
 Dependent (D)?</t>
  </si>
  <si>
    <t>Income Source
Listed on
EIV Inc Report</t>
  </si>
  <si>
    <t>Invalid Discrepancy Codes Legend:</t>
  </si>
  <si>
    <t>Income Reported
 from Source on
 Discrepant 50059</t>
  </si>
  <si>
    <r>
      <t xml:space="preserve">Income Reported on EIV Income Report
 for POI
</t>
    </r>
    <r>
      <rPr>
        <b/>
        <i/>
        <sz val="9"/>
        <color theme="1"/>
        <rFont val="Calibri"/>
        <family val="2"/>
        <scheme val="minor"/>
      </rPr>
      <t>(total from
  tables on
    POI Analysis)</t>
    </r>
  </si>
  <si>
    <t>pg 3.</t>
  </si>
  <si>
    <t>Other</t>
  </si>
  <si>
    <r>
      <t xml:space="preserve">This income is </t>
    </r>
    <r>
      <rPr>
        <b/>
        <i/>
        <sz val="10"/>
        <color theme="1"/>
        <rFont val="Calibri"/>
        <family val="2"/>
        <scheme val="minor"/>
      </rPr>
      <t>reported correctly</t>
    </r>
    <r>
      <rPr>
        <i/>
        <sz val="10"/>
        <color theme="1"/>
        <rFont val="Calibri"/>
        <family val="2"/>
        <scheme val="minor"/>
      </rPr>
      <t xml:space="preserve"> on the current certification.</t>
    </r>
  </si>
  <si>
    <r>
      <t xml:space="preserve">This is an </t>
    </r>
    <r>
      <rPr>
        <b/>
        <i/>
        <sz val="10"/>
        <color theme="1"/>
        <rFont val="Calibri"/>
        <family val="2"/>
        <scheme val="minor"/>
      </rPr>
      <t>income decrease</t>
    </r>
    <r>
      <rPr>
        <i/>
        <sz val="10"/>
        <color theme="1"/>
        <rFont val="Calibri"/>
        <family val="2"/>
        <scheme val="minor"/>
      </rPr>
      <t xml:space="preserve"> that EIV did not know about at the time of the POI.</t>
    </r>
  </si>
  <si>
    <r>
      <t xml:space="preserve">This is a </t>
    </r>
    <r>
      <rPr>
        <b/>
        <i/>
        <sz val="10"/>
        <color theme="1"/>
        <rFont val="Calibri"/>
        <family val="2"/>
        <scheme val="minor"/>
      </rPr>
      <t>new income source</t>
    </r>
    <r>
      <rPr>
        <i/>
        <sz val="10"/>
        <color theme="1"/>
        <rFont val="Calibri"/>
        <family val="2"/>
        <scheme val="minor"/>
      </rPr>
      <t xml:space="preserve"> that initiated after the POI and should be on this certification.</t>
    </r>
  </si>
  <si>
    <r>
      <t xml:space="preserve">EIV erroneously included </t>
    </r>
    <r>
      <rPr>
        <b/>
        <i/>
        <sz val="10"/>
        <color theme="1"/>
        <rFont val="Calibri"/>
        <family val="2"/>
        <scheme val="minor"/>
      </rPr>
      <t>student income</t>
    </r>
    <r>
      <rPr>
        <i/>
        <sz val="10"/>
        <color theme="1"/>
        <rFont val="Calibri"/>
        <family val="2"/>
        <scheme val="minor"/>
      </rPr>
      <t xml:space="preserve"> that should be capped at $480/year (5-6 A3d).</t>
    </r>
  </si>
  <si>
    <r>
      <t xml:space="preserve">EIV erroneously included </t>
    </r>
    <r>
      <rPr>
        <b/>
        <i/>
        <sz val="10"/>
        <color theme="1"/>
        <rFont val="Calibri"/>
        <family val="2"/>
        <scheme val="minor"/>
      </rPr>
      <t>earned income of a minor</t>
    </r>
    <r>
      <rPr>
        <i/>
        <sz val="10"/>
        <color theme="1"/>
        <rFont val="Calibri"/>
        <family val="2"/>
        <scheme val="minor"/>
      </rPr>
      <t xml:space="preserve"> that is not included on cert (5-6 A3a).</t>
    </r>
  </si>
  <si>
    <r>
      <t xml:space="preserve">The income earned from this source stopped </t>
    </r>
    <r>
      <rPr>
        <b/>
        <i/>
        <sz val="10"/>
        <color theme="1"/>
        <rFont val="Calibri"/>
        <family val="2"/>
        <scheme val="minor"/>
      </rPr>
      <t>prior to the move-in date</t>
    </r>
    <r>
      <rPr>
        <i/>
        <sz val="10"/>
        <color theme="1"/>
        <rFont val="Calibri"/>
        <family val="2"/>
        <scheme val="minor"/>
      </rPr>
      <t xml:space="preserve"> for this member per 3rd party verification.</t>
    </r>
  </si>
  <si>
    <r>
      <t xml:space="preserve">Tenant </t>
    </r>
    <r>
      <rPr>
        <b/>
        <i/>
        <sz val="10"/>
        <color theme="1"/>
        <rFont val="Calibri"/>
        <family val="2"/>
        <scheme val="minor"/>
      </rPr>
      <t>failed to report a decrease/termination</t>
    </r>
    <r>
      <rPr>
        <i/>
        <sz val="10"/>
        <color theme="1"/>
        <rFont val="Calibri"/>
        <family val="2"/>
        <scheme val="minor"/>
      </rPr>
      <t xml:space="preserve"> of the income from this source (7-15 D2).</t>
    </r>
  </si>
  <si>
    <r>
      <t xml:space="preserve">EIV Income Report does not support discrepancy-this selection is reserved for </t>
    </r>
    <r>
      <rPr>
        <b/>
        <i/>
        <sz val="10"/>
        <color theme="1"/>
        <rFont val="Calibri"/>
        <family val="2"/>
        <scheme val="minor"/>
      </rPr>
      <t>anomalies</t>
    </r>
    <r>
      <rPr>
        <i/>
        <sz val="10"/>
        <color theme="1"/>
        <rFont val="Calibri"/>
        <family val="2"/>
        <scheme val="minor"/>
      </rPr>
      <t xml:space="preserve"> that should be reported to the EIV helpdesk for additional research.</t>
    </r>
  </si>
  <si>
    <r>
      <t>The income from this source was</t>
    </r>
    <r>
      <rPr>
        <b/>
        <i/>
        <sz val="10"/>
        <color theme="1"/>
        <rFont val="Calibri"/>
        <family val="2"/>
        <scheme val="minor"/>
      </rPr>
      <t xml:space="preserve"> incorrectly coded</t>
    </r>
    <r>
      <rPr>
        <i/>
        <sz val="10"/>
        <color theme="1"/>
        <rFont val="Calibri"/>
        <family val="2"/>
        <scheme val="minor"/>
      </rPr>
      <t xml:space="preserve"> on the 50059 using the wrong income type category.</t>
    </r>
  </si>
  <si>
    <r>
      <t xml:space="preserve">Please </t>
    </r>
    <r>
      <rPr>
        <b/>
        <i/>
        <sz val="10"/>
        <color theme="1"/>
        <rFont val="Calibri"/>
        <family val="2"/>
        <scheme val="minor"/>
      </rPr>
      <t>explain</t>
    </r>
    <r>
      <rPr>
        <i/>
        <sz val="10"/>
        <color theme="1"/>
        <rFont val="Calibri"/>
        <family val="2"/>
        <scheme val="minor"/>
      </rPr>
      <t xml:space="preserve"> below.</t>
    </r>
  </si>
  <si>
    <r>
      <t xml:space="preserve">If </t>
    </r>
    <r>
      <rPr>
        <b/>
        <sz val="11"/>
        <color rgb="FFFF0000"/>
        <rFont val="Calibri"/>
        <family val="2"/>
        <scheme val="minor"/>
      </rPr>
      <t>yes,</t>
    </r>
    <r>
      <rPr>
        <b/>
        <sz val="11"/>
        <color theme="1"/>
        <rFont val="Calibri"/>
        <family val="2"/>
        <scheme val="minor"/>
      </rPr>
      <t xml:space="preserve"> this is </t>
    </r>
    <r>
      <rPr>
        <b/>
        <sz val="11"/>
        <color rgb="FFFF0000"/>
        <rFont val="Calibri"/>
        <family val="2"/>
        <scheme val="minor"/>
      </rPr>
      <t>NOT</t>
    </r>
    <r>
      <rPr>
        <b/>
        <sz val="11"/>
        <color theme="1"/>
        <rFont val="Calibri"/>
        <family val="2"/>
        <scheme val="minor"/>
      </rPr>
      <t xml:space="preserve"> a valid discrepancy.  Place EIV POI Analysis &amp; this form in the tenant file for documentation purposes.</t>
    </r>
  </si>
  <si>
    <r>
      <t xml:space="preserve">If </t>
    </r>
    <r>
      <rPr>
        <b/>
        <sz val="11"/>
        <color rgb="FFFF0000"/>
        <rFont val="Calibri"/>
        <family val="2"/>
        <scheme val="minor"/>
      </rPr>
      <t>no</t>
    </r>
    <r>
      <rPr>
        <b/>
        <sz val="11"/>
        <color theme="1"/>
        <rFont val="Calibri"/>
        <family val="2"/>
        <scheme val="minor"/>
      </rPr>
      <t xml:space="preserve">, complete an </t>
    </r>
    <r>
      <rPr>
        <b/>
        <sz val="11"/>
        <color rgb="FFFF0000"/>
        <rFont val="Calibri"/>
        <family val="2"/>
        <scheme val="minor"/>
      </rPr>
      <t>EIV Income/Discrepancy Action Plan</t>
    </r>
    <r>
      <rPr>
        <b/>
        <sz val="11"/>
        <color theme="1"/>
        <rFont val="Calibri"/>
        <family val="2"/>
        <scheme val="minor"/>
      </rPr>
      <t xml:space="preserve"> to resolve this potentially valid discrepancy.</t>
    </r>
  </si>
  <si>
    <t>*Invalid Discrepancy Codes - Other explanation</t>
  </si>
  <si>
    <r>
      <t>Is There an Applicable Invalid Discrepancy Code?</t>
    </r>
    <r>
      <rPr>
        <b/>
        <sz val="11"/>
        <color rgb="FFFF0000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(Options
in legend below)</t>
    </r>
  </si>
  <si>
    <t>EIV Income Discrepancy Action Plan</t>
  </si>
  <si>
    <t>Why is discrepancy potentially valid?</t>
  </si>
  <si>
    <t>If Seasonal/Other expl:</t>
  </si>
  <si>
    <t>Has additional 3rd party verification already been sent?</t>
  </si>
  <si>
    <t>If yes, indicate to whom:</t>
  </si>
  <si>
    <r>
      <t xml:space="preserve">This is an </t>
    </r>
    <r>
      <rPr>
        <b/>
        <i/>
        <sz val="10"/>
        <color theme="1"/>
        <rFont val="Calibri"/>
        <family val="2"/>
        <scheme val="minor"/>
      </rPr>
      <t>income increase</t>
    </r>
    <r>
      <rPr>
        <i/>
        <sz val="10"/>
        <color theme="1"/>
        <rFont val="Calibri"/>
        <family val="2"/>
        <scheme val="minor"/>
      </rPr>
      <t xml:space="preserve"> that EIV didn't t know about at the time of the POI.</t>
    </r>
  </si>
  <si>
    <r>
      <t xml:space="preserve">This is an </t>
    </r>
    <r>
      <rPr>
        <b/>
        <i/>
        <sz val="10"/>
        <color theme="1"/>
        <rFont val="Calibri"/>
        <family val="2"/>
        <scheme val="minor"/>
      </rPr>
      <t>income termination</t>
    </r>
    <r>
      <rPr>
        <i/>
        <sz val="10"/>
        <color theme="1"/>
        <rFont val="Calibri"/>
        <family val="2"/>
        <scheme val="minor"/>
      </rPr>
      <t xml:space="preserve"> that EIV did not know about at the time of the POI that has been 3rd party verified.</t>
    </r>
  </si>
  <si>
    <t>Do all rows in table above include an Invalid Discrepancy Code?</t>
  </si>
  <si>
    <t>For additional 3rd party verification to be sent, complete the following:</t>
  </si>
  <si>
    <t>Employer:</t>
  </si>
  <si>
    <t>Method used:</t>
  </si>
  <si>
    <t>Date 3rd party sent:</t>
  </si>
  <si>
    <t>Tenant pertaing to:</t>
  </si>
  <si>
    <t>Date 3rd party returned:</t>
  </si>
  <si>
    <t>Are subsequent certs also affected?</t>
  </si>
  <si>
    <t>If so, which?</t>
  </si>
  <si>
    <t>Is tenant subsidy repayment agreement necessary?</t>
  </si>
  <si>
    <t>Processor Notes:</t>
  </si>
  <si>
    <t xml:space="preserve">Based on 3rd party verification received, is a corection to existing </t>
  </si>
  <si>
    <t>cert or new cert necessary?</t>
  </si>
  <si>
    <t>If yes, what effective date(s) and type of cert?</t>
  </si>
  <si>
    <t xml:space="preserve"> (add* to denote corrections)</t>
  </si>
  <si>
    <t>Date</t>
  </si>
  <si>
    <t>Type</t>
  </si>
  <si>
    <t>EIV Discrepant Cert</t>
  </si>
  <si>
    <t>Drop down 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</si>
</sst>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 d\,"/>
    <numFmt numFmtId="165" formatCode="[$-409]mmm\ d\,"/>
    <numFmt numFmtId="166" formatCode="mmm\ d\,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rgb="FF3366CC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NumberFormat="1"/>
    <xf numFmtId="0" fontId="0" fillId="0" borderId="0" xfId="0" applyBorder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0" borderId="0" xfId="0" applyNumberForma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0" xfId="0" applyFont="1" applyBorder="1"/>
    <xf numFmtId="0" fontId="5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/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Font="1" applyBorder="1" applyAlignment="1"/>
    <xf numFmtId="0" fontId="4" fillId="0" borderId="0" xfId="0" applyFont="1" applyAlignment="1">
      <alignment horizontal="left"/>
    </xf>
    <xf numFmtId="0" fontId="0" fillId="0" borderId="0" xfId="0" applyFill="1" applyBorder="1"/>
    <xf numFmtId="43" fontId="2" fillId="0" borderId="0" xfId="0" applyNumberFormat="1" applyFont="1" applyFill="1" applyBorder="1"/>
    <xf numFmtId="0" fontId="0" fillId="0" borderId="0" xfId="0" applyFill="1"/>
    <xf numFmtId="43" fontId="0" fillId="4" borderId="2" xfId="1" applyFont="1" applyFill="1" applyBorder="1"/>
    <xf numFmtId="43" fontId="2" fillId="4" borderId="4" xfId="0" applyNumberFormat="1" applyFont="1" applyFill="1" applyBorder="1"/>
    <xf numFmtId="0" fontId="0" fillId="5" borderId="0" xfId="0" applyFill="1"/>
    <xf numFmtId="0" fontId="3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165" fontId="0" fillId="2" borderId="7" xfId="0" applyNumberFormat="1" applyFont="1" applyFill="1" applyBorder="1" applyAlignment="1"/>
    <xf numFmtId="43" fontId="0" fillId="4" borderId="4" xfId="0" applyNumberFormat="1" applyFill="1" applyBorder="1"/>
    <xf numFmtId="0" fontId="7" fillId="0" borderId="10" xfId="0" applyFont="1" applyFill="1" applyBorder="1" applyAlignment="1">
      <alignment horizontal="center"/>
    </xf>
    <xf numFmtId="0" fontId="7" fillId="0" borderId="17" xfId="0" applyFont="1" applyFill="1" applyBorder="1" applyAlignment="1"/>
    <xf numFmtId="0" fontId="7" fillId="0" borderId="1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0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5" xfId="0" applyFont="1" applyBorder="1" applyAlignment="1"/>
    <xf numFmtId="0" fontId="7" fillId="0" borderId="19" xfId="0" applyFont="1" applyBorder="1" applyAlignment="1">
      <alignment horizontal="center"/>
    </xf>
    <xf numFmtId="165" fontId="0" fillId="2" borderId="8" xfId="0" applyNumberFormat="1" applyFont="1" applyFill="1" applyBorder="1" applyAlignment="1"/>
    <xf numFmtId="0" fontId="3" fillId="0" borderId="10" xfId="0" applyFont="1" applyFill="1" applyBorder="1" applyAlignment="1">
      <alignment horizontal="center"/>
    </xf>
    <xf numFmtId="0" fontId="0" fillId="0" borderId="7" xfId="0" applyFill="1" applyBorder="1"/>
    <xf numFmtId="165" fontId="0" fillId="2" borderId="7" xfId="0" quotePrefix="1" applyNumberFormat="1" applyFont="1" applyFill="1" applyBorder="1" applyAlignment="1">
      <alignment horizontal="right"/>
    </xf>
    <xf numFmtId="0" fontId="0" fillId="0" borderId="0" xfId="1" applyNumberFormat="1" applyFont="1" applyFill="1"/>
    <xf numFmtId="0" fontId="3" fillId="0" borderId="10" xfId="1" applyNumberFormat="1" applyFont="1" applyFill="1" applyBorder="1" applyAlignment="1">
      <alignment horizontal="center"/>
    </xf>
    <xf numFmtId="0" fontId="0" fillId="0" borderId="7" xfId="1" quotePrefix="1" applyNumberFormat="1" applyFont="1" applyFill="1" applyBorder="1" applyAlignment="1">
      <alignment horizontal="right"/>
    </xf>
    <xf numFmtId="165" fontId="0" fillId="6" borderId="7" xfId="0" quotePrefix="1" applyNumberFormat="1" applyFont="1" applyFill="1" applyBorder="1" applyAlignment="1">
      <alignment horizontal="right"/>
    </xf>
    <xf numFmtId="0" fontId="0" fillId="6" borderId="7" xfId="1" quotePrefix="1" applyNumberFormat="1" applyFont="1" applyFill="1" applyBorder="1" applyAlignment="1">
      <alignment horizontal="right"/>
    </xf>
    <xf numFmtId="165" fontId="0" fillId="6" borderId="7" xfId="0" applyNumberFormat="1" applyFont="1" applyFill="1" applyBorder="1" applyAlignment="1"/>
    <xf numFmtId="166" fontId="0" fillId="0" borderId="0" xfId="0" applyNumberFormat="1"/>
    <xf numFmtId="0" fontId="3" fillId="0" borderId="0" xfId="0" applyFont="1" applyFill="1" applyBorder="1" applyAlignment="1">
      <alignment horizontal="center"/>
    </xf>
    <xf numFmtId="165" fontId="0" fillId="0" borderId="0" xfId="0" applyNumberFormat="1" applyFont="1" applyFill="1" applyBorder="1" applyAlignment="1"/>
    <xf numFmtId="0" fontId="0" fillId="3" borderId="1" xfId="0" applyFont="1" applyFill="1" applyBorder="1" applyAlignment="1" applyProtection="1">
      <alignment horizontal="center"/>
      <protection locked="0"/>
    </xf>
    <xf numFmtId="43" fontId="0" fillId="3" borderId="1" xfId="1" applyFont="1" applyFill="1" applyBorder="1" applyProtection="1">
      <protection locked="0"/>
    </xf>
    <xf numFmtId="43" fontId="0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0" fillId="4" borderId="14" xfId="0" applyFont="1" applyFill="1" applyBorder="1" applyAlignment="1"/>
    <xf numFmtId="0" fontId="0" fillId="8" borderId="14" xfId="0" applyFont="1" applyFill="1" applyBorder="1" applyAlignment="1"/>
    <xf numFmtId="0" fontId="0" fillId="8" borderId="1" xfId="0" applyFont="1" applyFill="1" applyBorder="1" applyAlignment="1">
      <alignment horizontal="center"/>
    </xf>
    <xf numFmtId="0" fontId="0" fillId="7" borderId="0" xfId="0" applyFill="1"/>
    <xf numFmtId="0" fontId="0" fillId="3" borderId="0" xfId="0" applyFill="1"/>
    <xf numFmtId="0" fontId="0" fillId="8" borderId="0" xfId="0" applyFill="1"/>
    <xf numFmtId="0" fontId="0" fillId="4" borderId="0" xfId="0" applyFill="1"/>
    <xf numFmtId="165" fontId="0" fillId="2" borderId="8" xfId="0" quotePrefix="1" applyNumberFormat="1" applyFont="1" applyFill="1" applyBorder="1" applyAlignment="1">
      <alignment horizontal="right"/>
    </xf>
    <xf numFmtId="165" fontId="0" fillId="0" borderId="0" xfId="0" quotePrefix="1" applyNumberFormat="1" applyFont="1" applyFill="1" applyBorder="1" applyAlignment="1">
      <alignment horizontal="right"/>
    </xf>
    <xf numFmtId="165" fontId="0" fillId="8" borderId="13" xfId="0" applyNumberFormat="1" applyFont="1" applyFill="1" applyBorder="1" applyAlignment="1"/>
    <xf numFmtId="165" fontId="0" fillId="4" borderId="13" xfId="0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43" fontId="0" fillId="0" borderId="0" xfId="0" applyNumberFormat="1" applyFill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3" borderId="5" xfId="0" applyFont="1" applyFill="1" applyBorder="1" applyAlignment="1" applyProtection="1"/>
    <xf numFmtId="0" fontId="0" fillId="2" borderId="0" xfId="0" applyFill="1"/>
    <xf numFmtId="0" fontId="9" fillId="0" borderId="0" xfId="0" applyFont="1" applyFill="1"/>
    <xf numFmtId="0" fontId="9" fillId="0" borderId="0" xfId="0" applyFont="1"/>
    <xf numFmtId="0" fontId="9" fillId="0" borderId="0" xfId="0" applyNumberFormat="1" applyFont="1"/>
    <xf numFmtId="0" fontId="2" fillId="0" borderId="0" xfId="0" applyNumberFormat="1" applyFont="1" applyBorder="1"/>
    <xf numFmtId="0" fontId="2" fillId="0" borderId="0" xfId="0" applyNumberFormat="1" applyFont="1"/>
    <xf numFmtId="0" fontId="0" fillId="3" borderId="5" xfId="0" applyFont="1" applyFill="1" applyBorder="1" applyAlignment="1" applyProtection="1">
      <protection locked="0"/>
    </xf>
    <xf numFmtId="0" fontId="0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8" borderId="2" xfId="0" applyFill="1" applyBorder="1"/>
    <xf numFmtId="43" fontId="0" fillId="8" borderId="1" xfId="0" applyNumberFormat="1" applyFill="1" applyBorder="1"/>
    <xf numFmtId="0" fontId="13" fillId="0" borderId="0" xfId="0" applyFont="1"/>
    <xf numFmtId="0" fontId="5" fillId="0" borderId="0" xfId="0" applyFont="1" applyBorder="1" applyAlignment="1">
      <alignment horizontal="right"/>
    </xf>
    <xf numFmtId="0" fontId="0" fillId="3" borderId="13" xfId="0" applyFont="1" applyFill="1" applyBorder="1" applyAlignment="1" applyProtection="1">
      <protection locked="0"/>
    </xf>
    <xf numFmtId="0" fontId="0" fillId="3" borderId="13" xfId="0" applyFont="1" applyFill="1" applyBorder="1" applyAlignment="1" applyProtection="1"/>
    <xf numFmtId="0" fontId="0" fillId="8" borderId="13" xfId="0" applyFont="1" applyFill="1" applyBorder="1" applyAlignment="1" applyProtection="1">
      <protection locked="0"/>
    </xf>
    <xf numFmtId="0" fontId="0" fillId="8" borderId="13" xfId="0" applyFont="1" applyFill="1" applyBorder="1" applyAlignment="1" applyProtection="1"/>
    <xf numFmtId="0" fontId="0" fillId="8" borderId="14" xfId="0" applyFont="1" applyFill="1" applyBorder="1" applyAlignment="1" applyProtection="1">
      <alignment horizontal="left"/>
      <protection locked="0"/>
    </xf>
    <xf numFmtId="0" fontId="0" fillId="8" borderId="1" xfId="0" applyFont="1" applyFill="1" applyBorder="1" applyAlignment="1" applyProtection="1">
      <alignment horizontal="center"/>
      <protection locked="0"/>
    </xf>
    <xf numFmtId="0" fontId="0" fillId="8" borderId="3" xfId="0" applyFill="1" applyBorder="1" applyProtection="1"/>
    <xf numFmtId="0" fontId="0" fillId="3" borderId="1" xfId="0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9" borderId="0" xfId="0" applyFill="1"/>
    <xf numFmtId="0" fontId="2" fillId="9" borderId="0" xfId="0" applyFont="1" applyFill="1" applyAlignment="1">
      <alignment wrapText="1"/>
    </xf>
    <xf numFmtId="0" fontId="0" fillId="8" borderId="13" xfId="0" applyFill="1" applyBorder="1"/>
    <xf numFmtId="0" fontId="14" fillId="0" borderId="0" xfId="0" applyFont="1" applyAlignment="1">
      <alignment horizontal="center"/>
    </xf>
    <xf numFmtId="0" fontId="15" fillId="0" borderId="9" xfId="0" applyFont="1" applyBorder="1"/>
    <xf numFmtId="0" fontId="15" fillId="0" borderId="11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9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/>
    <xf numFmtId="0" fontId="0" fillId="0" borderId="5" xfId="0" applyBorder="1"/>
    <xf numFmtId="0" fontId="10" fillId="8" borderId="1" xfId="0" applyFont="1" applyFill="1" applyBorder="1"/>
    <xf numFmtId="0" fontId="0" fillId="0" borderId="0" xfId="0" applyAlignment="1">
      <alignment horizontal="right"/>
    </xf>
    <xf numFmtId="0" fontId="0" fillId="3" borderId="5" xfId="0" applyFill="1" applyBorder="1" applyAlignment="1">
      <alignment horizontal="left"/>
    </xf>
    <xf numFmtId="0" fontId="0" fillId="3" borderId="5" xfId="0" applyFill="1" applyBorder="1" applyAlignment="1">
      <alignment vertical="center"/>
    </xf>
    <xf numFmtId="0" fontId="0" fillId="0" borderId="10" xfId="0" applyBorder="1"/>
    <xf numFmtId="0" fontId="0" fillId="0" borderId="17" xfId="0" applyBorder="1"/>
    <xf numFmtId="0" fontId="0" fillId="0" borderId="12" xfId="0" applyBorder="1"/>
    <xf numFmtId="0" fontId="0" fillId="0" borderId="11" xfId="0" applyBorder="1"/>
    <xf numFmtId="0" fontId="0" fillId="0" borderId="19" xfId="0" applyBorder="1"/>
    <xf numFmtId="0" fontId="2" fillId="0" borderId="9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3" borderId="19" xfId="0" applyFill="1" applyBorder="1" applyAlignment="1">
      <alignment vertical="center"/>
    </xf>
    <xf numFmtId="0" fontId="3" fillId="0" borderId="0" xfId="0" applyFont="1"/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applyFill="1" applyAlignment="1">
      <alignment vertical="center"/>
    </xf>
    <xf numFmtId="0" fontId="19" fillId="0" borderId="0" xfId="0" applyFont="1" applyAlignment="1">
      <alignment horizontal="right"/>
    </xf>
    <xf numFmtId="0" fontId="0" fillId="0" borderId="1" xfId="0" applyFill="1" applyBorder="1"/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164" fontId="0" fillId="8" borderId="14" xfId="0" applyNumberFormat="1" applyFont="1" applyFill="1" applyBorder="1" applyAlignment="1" applyProtection="1">
      <alignment horizontal="right"/>
    </xf>
    <xf numFmtId="164" fontId="0" fillId="3" borderId="8" xfId="0" applyNumberFormat="1" applyFont="1" applyFill="1" applyBorder="1" applyAlignment="1" applyProtection="1">
      <alignment horizontal="right"/>
      <protection locked="0"/>
    </xf>
    <xf numFmtId="0" fontId="0" fillId="3" borderId="8" xfId="0" applyFont="1" applyFill="1" applyBorder="1" applyAlignment="1" applyProtection="1">
      <alignment horizontal="left"/>
      <protection locked="0"/>
    </xf>
    <xf numFmtId="0" fontId="0" fillId="8" borderId="14" xfId="0" applyFont="1" applyFill="1" applyBorder="1" applyAlignment="1" applyProtection="1">
      <alignment horizontal="left"/>
    </xf>
    <xf numFmtId="164" fontId="0" fillId="8" borderId="13" xfId="0" applyNumberFormat="1" applyFont="1" applyFill="1" applyBorder="1" applyAlignment="1" applyProtection="1">
      <alignment horizontal="right"/>
    </xf>
    <xf numFmtId="0" fontId="0" fillId="8" borderId="13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center"/>
    </xf>
    <xf numFmtId="0" fontId="0" fillId="3" borderId="8" xfId="0" applyFill="1" applyBorder="1" applyAlignment="1" applyProtection="1">
      <alignment horizontal="center"/>
      <protection locked="0"/>
    </xf>
    <xf numFmtId="0" fontId="0" fillId="8" borderId="13" xfId="0" applyFill="1" applyBorder="1" applyAlignment="1" applyProtection="1"/>
    <xf numFmtId="164" fontId="0" fillId="8" borderId="13" xfId="0" applyNumberFormat="1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43" fontId="0" fillId="3" borderId="15" xfId="0" applyNumberFormat="1" applyFill="1" applyBorder="1" applyAlignment="1" applyProtection="1">
      <alignment horizontal="center"/>
      <protection locked="0"/>
    </xf>
    <xf numFmtId="43" fontId="0" fillId="3" borderId="16" xfId="0" applyNumberFormat="1" applyFill="1" applyBorder="1" applyAlignment="1" applyProtection="1">
      <alignment horizontal="center"/>
      <protection locked="0"/>
    </xf>
    <xf numFmtId="0" fontId="18" fillId="8" borderId="1" xfId="0" applyFont="1" applyFill="1" applyBorder="1" applyAlignment="1">
      <alignment horizontal="left"/>
    </xf>
    <xf numFmtId="2" fontId="18" fillId="3" borderId="1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left" wrapText="1"/>
    </xf>
    <xf numFmtId="0" fontId="16" fillId="0" borderId="18" xfId="0" applyFont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0" fontId="16" fillId="0" borderId="19" xfId="0" applyFont="1" applyBorder="1" applyAlignment="1">
      <alignment horizontal="left" wrapText="1"/>
    </xf>
    <xf numFmtId="0" fontId="14" fillId="0" borderId="10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0" fillId="8" borderId="3" xfId="0" applyFill="1" applyBorder="1" applyAlignment="1">
      <alignment horizontal="left"/>
    </xf>
    <xf numFmtId="0" fontId="0" fillId="8" borderId="2" xfId="0" applyFill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3" borderId="5" xfId="0" applyFill="1" applyBorder="1" applyAlignment="1" applyProtection="1">
      <alignment horizontal="left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20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CC"/>
      <color rgb="FF3366CC"/>
      <color rgb="FFFFFF99"/>
      <color rgb="FF00FF99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7"/>
  <sheetViews>
    <sheetView workbookViewId="0">
      <selection activeCell="L14" sqref="L14"/>
    </sheetView>
  </sheetViews>
  <sheetFormatPr defaultRowHeight="15" x14ac:dyDescent="0.25"/>
  <cols>
    <col min="1" max="1" width="3.85546875" customWidth="1"/>
    <col min="2" max="2" width="6" style="4" customWidth="1"/>
    <col min="3" max="3" width="6.7109375" style="4" customWidth="1"/>
    <col min="4" max="4" width="7.28515625" style="4" customWidth="1"/>
    <col min="5" max="5" width="12.140625" style="4" customWidth="1"/>
    <col min="6" max="6" width="11.7109375" style="2" customWidth="1"/>
    <col min="7" max="7" width="2.7109375" customWidth="1"/>
    <col min="8" max="8" width="3.85546875" customWidth="1"/>
    <col min="9" max="9" width="6" style="4" customWidth="1"/>
    <col min="10" max="10" width="6.7109375" style="4" customWidth="1"/>
    <col min="11" max="11" width="7.28515625" style="4" customWidth="1"/>
    <col min="12" max="12" width="11.7109375" style="4" customWidth="1"/>
    <col min="13" max="13" width="11.7109375" style="2" customWidth="1"/>
    <col min="16" max="16" width="17.42578125" bestFit="1" customWidth="1"/>
    <col min="18" max="18" width="4.5703125" style="29" customWidth="1"/>
    <col min="19" max="19" width="5" hidden="1" customWidth="1"/>
    <col min="20" max="20" width="3.28515625" style="26" hidden="1" customWidth="1"/>
    <col min="21" max="21" width="9.28515625" hidden="1" customWidth="1"/>
    <col min="22" max="22" width="6.7109375" hidden="1" customWidth="1"/>
    <col min="23" max="23" width="7.7109375" style="26" hidden="1" customWidth="1"/>
    <col min="24" max="24" width="5" style="26" hidden="1" customWidth="1"/>
    <col min="25" max="25" width="7.7109375" style="26" hidden="1" customWidth="1"/>
    <col min="26" max="26" width="5" style="26" hidden="1" customWidth="1"/>
    <col min="27" max="27" width="4.85546875" style="29" customWidth="1"/>
    <col min="30" max="30" width="5" style="50" bestFit="1" customWidth="1"/>
    <col min="32" max="32" width="5" style="50" bestFit="1" customWidth="1"/>
    <col min="34" max="34" width="5" style="50" bestFit="1" customWidth="1"/>
  </cols>
  <sheetData>
    <row r="1" spans="1:26" ht="23.25" x14ac:dyDescent="0.35">
      <c r="A1" s="152" t="s">
        <v>49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3" spans="1:26" ht="16.5" thickBot="1" x14ac:dyDescent="0.3">
      <c r="A3" s="13" t="s">
        <v>9</v>
      </c>
      <c r="E3" s="93"/>
      <c r="F3" s="94"/>
      <c r="G3" s="94"/>
      <c r="H3" s="94"/>
      <c r="I3" s="94"/>
      <c r="J3" s="94"/>
      <c r="K3" s="22"/>
      <c r="L3" s="148" t="s">
        <v>16</v>
      </c>
      <c r="M3" s="148" t="s">
        <v>17</v>
      </c>
    </row>
    <row r="4" spans="1:26" ht="16.5" thickBot="1" x14ac:dyDescent="0.3">
      <c r="A4" s="14" t="s">
        <v>10</v>
      </c>
      <c r="B4" s="2"/>
      <c r="C4" s="2"/>
      <c r="D4" s="2"/>
      <c r="E4" s="143"/>
      <c r="F4" s="144"/>
      <c r="G4" s="22"/>
      <c r="H4" s="23"/>
      <c r="I4" s="16" t="s">
        <v>11</v>
      </c>
      <c r="J4" s="15"/>
      <c r="K4" s="15"/>
      <c r="L4" s="73" t="str">
        <f>IF(E4="","",VLOOKUP(E4,U12:W23,2,FALSE))</f>
        <v/>
      </c>
      <c r="M4" s="73" t="str">
        <f>IF(E4="","",VLOOKUP(E4,U12:W23,3,FALSE))</f>
        <v/>
      </c>
      <c r="O4" s="67"/>
      <c r="P4" t="s">
        <v>42</v>
      </c>
    </row>
    <row r="5" spans="1:26" ht="16.5" thickBot="1" x14ac:dyDescent="0.3">
      <c r="A5" s="14"/>
      <c r="B5" s="2"/>
      <c r="C5" s="2"/>
      <c r="D5" s="2"/>
      <c r="E5" s="2"/>
      <c r="F5" s="21"/>
      <c r="G5" s="21"/>
      <c r="H5" s="14"/>
      <c r="I5" s="16"/>
      <c r="J5" s="2"/>
      <c r="K5" s="2"/>
      <c r="L5" s="63" t="str">
        <f>_xlfn.IFS($E$4="","",$E$4="Feb 1,",$F$4-2,$E$4="Jan 1,",$F$4-2,$E$4="Mar 1,",$F$4-2, TRUE, $F$4-1)</f>
        <v/>
      </c>
      <c r="M5" s="63" t="str">
        <f>_xlfn.IFS($E$4="","",$E$4="Apr 1,",$F$4-1,$E$4="Feb 1,",$F$4-1,$E$4="Jan 1,",$F$4-1,$E$4="Mar 1,",$F$4-1,TRUE, $F$4)</f>
        <v/>
      </c>
      <c r="O5" s="68"/>
      <c r="P5" t="s">
        <v>43</v>
      </c>
    </row>
    <row r="6" spans="1:26" x14ac:dyDescent="0.25">
      <c r="A6" s="81" t="s">
        <v>3</v>
      </c>
      <c r="B6" s="8"/>
      <c r="F6" s="18"/>
      <c r="G6" s="62"/>
      <c r="H6" s="82" t="s">
        <v>3</v>
      </c>
      <c r="I6" s="8"/>
      <c r="O6" s="69"/>
      <c r="P6" t="s">
        <v>44</v>
      </c>
    </row>
    <row r="7" spans="1:26" x14ac:dyDescent="0.25">
      <c r="C7" s="17" t="s">
        <v>54</v>
      </c>
      <c r="D7" s="86"/>
      <c r="E7" s="79"/>
      <c r="F7" s="79"/>
      <c r="G7" s="19"/>
      <c r="J7" s="17" t="s">
        <v>55</v>
      </c>
      <c r="K7" s="86"/>
      <c r="L7" s="79"/>
      <c r="M7" s="79"/>
      <c r="O7" s="134"/>
      <c r="P7" t="s">
        <v>116</v>
      </c>
    </row>
    <row r="8" spans="1:26" x14ac:dyDescent="0.25">
      <c r="C8" s="17" t="s">
        <v>6</v>
      </c>
      <c r="D8" s="86"/>
      <c r="E8" s="79"/>
      <c r="F8" s="79"/>
      <c r="G8" s="19"/>
      <c r="J8" s="17" t="s">
        <v>6</v>
      </c>
      <c r="K8" s="86"/>
      <c r="L8" s="79"/>
      <c r="M8" s="79"/>
    </row>
    <row r="9" spans="1:26" ht="6.75" customHeight="1" x14ac:dyDescent="0.25">
      <c r="B9" s="8"/>
      <c r="D9" s="9"/>
      <c r="E9" s="9"/>
      <c r="G9" s="2"/>
      <c r="I9" s="8"/>
      <c r="K9" s="9"/>
      <c r="L9" s="9"/>
    </row>
    <row r="10" spans="1:26" x14ac:dyDescent="0.25">
      <c r="B10" s="20" t="s">
        <v>8</v>
      </c>
      <c r="I10" s="20" t="s">
        <v>8</v>
      </c>
    </row>
    <row r="11" spans="1:26" ht="45" x14ac:dyDescent="0.25">
      <c r="A11" s="3"/>
      <c r="B11" s="12" t="s">
        <v>2</v>
      </c>
      <c r="C11" s="12" t="s">
        <v>5</v>
      </c>
      <c r="D11" s="10" t="s">
        <v>1</v>
      </c>
      <c r="E11" s="10" t="s">
        <v>7</v>
      </c>
      <c r="F11" s="11" t="s">
        <v>4</v>
      </c>
      <c r="H11" s="3"/>
      <c r="I11" s="12" t="s">
        <v>2</v>
      </c>
      <c r="J11" s="12" t="s">
        <v>5</v>
      </c>
      <c r="K11" s="10" t="s">
        <v>1</v>
      </c>
      <c r="L11" s="10" t="s">
        <v>7</v>
      </c>
      <c r="M11" s="11" t="s">
        <v>4</v>
      </c>
      <c r="S11" s="30" t="s">
        <v>5</v>
      </c>
      <c r="T11" s="47"/>
      <c r="U11" s="30" t="s">
        <v>15</v>
      </c>
      <c r="V11" s="30" t="s">
        <v>14</v>
      </c>
      <c r="W11" s="34" t="s">
        <v>14</v>
      </c>
      <c r="X11" s="57"/>
      <c r="Y11" s="57"/>
      <c r="Z11" s="57"/>
    </row>
    <row r="12" spans="1:26" x14ac:dyDescent="0.25">
      <c r="A12" s="3" t="s">
        <v>0</v>
      </c>
      <c r="B12" s="59"/>
      <c r="C12" s="59"/>
      <c r="D12" s="59"/>
      <c r="E12" s="60"/>
      <c r="F12" s="27">
        <f>IF(E12=0,0,D12/3*E12)</f>
        <v>0</v>
      </c>
      <c r="H12" s="3" t="s">
        <v>0</v>
      </c>
      <c r="I12" s="65" t="str">
        <f>IF($B$12="","",$B$12)</f>
        <v/>
      </c>
      <c r="J12" s="65" t="str">
        <f>IF($C$12="","",$C$12)</f>
        <v/>
      </c>
      <c r="K12" s="65" t="str">
        <f>IF($D$12="","",$D$12)</f>
        <v/>
      </c>
      <c r="L12" s="61"/>
      <c r="M12" s="27">
        <f>IF(L12=0,0,K12/3*L12)</f>
        <v>0</v>
      </c>
      <c r="S12" s="31" t="s">
        <v>12</v>
      </c>
      <c r="T12" s="48"/>
      <c r="U12" s="49" t="s">
        <v>32</v>
      </c>
      <c r="V12" s="35">
        <v>43466</v>
      </c>
      <c r="W12" s="35">
        <v>43465</v>
      </c>
      <c r="X12" s="58"/>
      <c r="Y12" s="58"/>
      <c r="Z12" s="58"/>
    </row>
    <row r="13" spans="1:26" x14ac:dyDescent="0.25">
      <c r="A13" s="3" t="s">
        <v>0</v>
      </c>
      <c r="B13" s="59"/>
      <c r="C13" s="59"/>
      <c r="D13" s="59"/>
      <c r="E13" s="60"/>
      <c r="F13" s="27">
        <f>IF(E13=0,0,D13/3*E13)</f>
        <v>0</v>
      </c>
      <c r="H13" s="3" t="s">
        <v>0</v>
      </c>
      <c r="I13" s="65" t="str">
        <f>IF($B$13="","",$B$13)</f>
        <v/>
      </c>
      <c r="J13" s="65" t="str">
        <f>IF($C$13="","",$C$13)</f>
        <v/>
      </c>
      <c r="K13" s="65" t="str">
        <f>IF($D$13="","",$D$13)</f>
        <v/>
      </c>
      <c r="L13" s="60">
        <v>0</v>
      </c>
      <c r="M13" s="27">
        <f>IF(L13=0,0,K13/3*L13)</f>
        <v>0</v>
      </c>
      <c r="S13" s="31">
        <v>2016</v>
      </c>
      <c r="T13" s="48"/>
      <c r="U13" s="49" t="s">
        <v>36</v>
      </c>
      <c r="V13" s="35">
        <v>43586</v>
      </c>
      <c r="W13" s="35">
        <v>43585</v>
      </c>
      <c r="X13" s="58"/>
      <c r="Y13" s="58"/>
      <c r="Z13" s="58"/>
    </row>
    <row r="14" spans="1:26" x14ac:dyDescent="0.25">
      <c r="A14" s="3" t="s">
        <v>0</v>
      </c>
      <c r="B14" s="59"/>
      <c r="C14" s="59"/>
      <c r="D14" s="59"/>
      <c r="E14" s="60"/>
      <c r="F14" s="27">
        <f>IF(E14=0,0,D14/3*E14)</f>
        <v>0</v>
      </c>
      <c r="H14" s="3" t="s">
        <v>0</v>
      </c>
      <c r="I14" s="65" t="str">
        <f>IF($B$14="","",$B$14)</f>
        <v/>
      </c>
      <c r="J14" s="65" t="str">
        <f>IF($C$14="","",$C$14)</f>
        <v/>
      </c>
      <c r="K14" s="65" t="str">
        <f>IF($D$14="","",$D$14)</f>
        <v/>
      </c>
      <c r="L14" s="60">
        <v>0</v>
      </c>
      <c r="M14" s="27">
        <f>IF(L14=0,0,K14/3*L14)</f>
        <v>0</v>
      </c>
      <c r="S14" s="31">
        <v>2017</v>
      </c>
      <c r="T14" s="48"/>
      <c r="U14" s="49" t="s">
        <v>40</v>
      </c>
      <c r="V14" s="35">
        <v>43709</v>
      </c>
      <c r="W14" s="35">
        <v>43708</v>
      </c>
      <c r="X14" s="58"/>
      <c r="Y14" s="58"/>
      <c r="Z14" s="58"/>
    </row>
    <row r="15" spans="1:26" x14ac:dyDescent="0.25">
      <c r="A15" s="3" t="s">
        <v>0</v>
      </c>
      <c r="B15" s="59"/>
      <c r="C15" s="59"/>
      <c r="D15" s="59"/>
      <c r="E15" s="60"/>
      <c r="F15" s="27">
        <f>IF(E15=0,0,D15/3*E15)</f>
        <v>0</v>
      </c>
      <c r="H15" s="3" t="s">
        <v>0</v>
      </c>
      <c r="I15" s="65" t="str">
        <f>IF($B$15="","",$B$15)</f>
        <v/>
      </c>
      <c r="J15" s="65" t="str">
        <f>IF($C$15="","",$C$15)</f>
        <v/>
      </c>
      <c r="K15" s="65" t="str">
        <f>IF($D$15="","",$D$15)</f>
        <v/>
      </c>
      <c r="L15" s="60">
        <v>0</v>
      </c>
      <c r="M15" s="27">
        <f>IF(L15=0,0,K15/3*L15)</f>
        <v>0</v>
      </c>
      <c r="S15" s="31">
        <v>2018</v>
      </c>
      <c r="T15" s="48"/>
      <c r="U15" s="49" t="s">
        <v>30</v>
      </c>
      <c r="V15" s="35">
        <v>43405</v>
      </c>
      <c r="W15" s="35">
        <v>43404</v>
      </c>
      <c r="X15" s="58"/>
      <c r="Y15" s="58"/>
      <c r="Z15" s="58"/>
    </row>
    <row r="16" spans="1:26" ht="15.75" thickBot="1" x14ac:dyDescent="0.3">
      <c r="A16" s="3" t="s">
        <v>0</v>
      </c>
      <c r="B16" s="59"/>
      <c r="C16" s="59"/>
      <c r="D16" s="59"/>
      <c r="E16" s="60"/>
      <c r="F16" s="27">
        <f>IF(E16=0,0,D16/3*E16)</f>
        <v>0</v>
      </c>
      <c r="H16" s="3" t="s">
        <v>0</v>
      </c>
      <c r="I16" s="65" t="str">
        <f>IF($B$16="","",$B$16)</f>
        <v/>
      </c>
      <c r="J16" s="65" t="str">
        <f>IF($C$16="","",$C$16)</f>
        <v/>
      </c>
      <c r="K16" s="65" t="str">
        <f>IF($D$16="","",$D$16)</f>
        <v/>
      </c>
      <c r="L16" s="60">
        <v>0</v>
      </c>
      <c r="M16" s="27">
        <f>IF(L16=0,0,K16/3*L16)</f>
        <v>0</v>
      </c>
      <c r="S16" s="31">
        <v>2019</v>
      </c>
      <c r="T16" s="48"/>
      <c r="U16" s="49" t="s">
        <v>29</v>
      </c>
      <c r="V16" s="35">
        <v>43374</v>
      </c>
      <c r="W16" s="35">
        <v>43373</v>
      </c>
      <c r="X16" s="58"/>
      <c r="Y16" s="58"/>
      <c r="Z16" s="58"/>
    </row>
    <row r="17" spans="1:26" ht="15.75" thickBot="1" x14ac:dyDescent="0.3">
      <c r="A17" s="9"/>
      <c r="B17" s="9"/>
      <c r="C17" s="9"/>
      <c r="D17" s="9"/>
      <c r="E17" s="2"/>
      <c r="F17" s="28">
        <f>SUM(F12:F16)</f>
        <v>0</v>
      </c>
      <c r="H17" s="9"/>
      <c r="I17" s="9"/>
      <c r="J17" s="9"/>
      <c r="K17" s="9"/>
      <c r="L17" s="2"/>
      <c r="M17" s="28">
        <f>SUM(M12:M16)</f>
        <v>0</v>
      </c>
      <c r="S17" s="31">
        <v>2020</v>
      </c>
      <c r="T17" s="48"/>
      <c r="U17" s="49" t="s">
        <v>35</v>
      </c>
      <c r="V17" s="35">
        <v>43556</v>
      </c>
      <c r="W17" s="35">
        <v>43555</v>
      </c>
      <c r="X17" s="58"/>
      <c r="Y17" s="58"/>
      <c r="Z17" s="58"/>
    </row>
    <row r="18" spans="1:26" x14ac:dyDescent="0.25">
      <c r="A18" s="82" t="s">
        <v>3</v>
      </c>
      <c r="F18" s="18"/>
      <c r="G18" s="62"/>
      <c r="H18" s="82"/>
      <c r="S18" s="31">
        <v>2021</v>
      </c>
      <c r="T18" s="48"/>
      <c r="U18" s="49" t="s">
        <v>34</v>
      </c>
      <c r="V18" s="35">
        <v>43525</v>
      </c>
      <c r="W18" s="35">
        <v>43524</v>
      </c>
      <c r="X18" s="58"/>
      <c r="Y18" s="58"/>
      <c r="Z18" s="58"/>
    </row>
    <row r="19" spans="1:26" x14ac:dyDescent="0.25">
      <c r="C19" s="17" t="s">
        <v>53</v>
      </c>
      <c r="D19" s="86"/>
      <c r="E19" s="79"/>
      <c r="F19" s="79"/>
      <c r="G19" s="19"/>
      <c r="J19" s="17" t="s">
        <v>52</v>
      </c>
      <c r="K19" s="86"/>
      <c r="L19" s="79"/>
      <c r="M19" s="79"/>
      <c r="S19" s="31">
        <v>2022</v>
      </c>
      <c r="T19" s="48"/>
      <c r="U19" s="49" t="s">
        <v>31</v>
      </c>
      <c r="V19" s="35">
        <v>43435</v>
      </c>
      <c r="W19" s="35">
        <v>43434</v>
      </c>
      <c r="X19" s="58"/>
      <c r="Y19" s="58"/>
      <c r="Z19" s="58"/>
    </row>
    <row r="20" spans="1:26" x14ac:dyDescent="0.25">
      <c r="C20" s="17" t="s">
        <v>6</v>
      </c>
      <c r="D20" s="86"/>
      <c r="E20" s="79"/>
      <c r="F20" s="79"/>
      <c r="G20" s="19"/>
      <c r="J20" s="17" t="s">
        <v>6</v>
      </c>
      <c r="K20" s="86"/>
      <c r="L20" s="79"/>
      <c r="M20" s="79"/>
      <c r="S20" s="31">
        <v>2023</v>
      </c>
      <c r="T20" s="48"/>
      <c r="U20" s="49" t="s">
        <v>33</v>
      </c>
      <c r="V20" s="35">
        <v>43497</v>
      </c>
      <c r="W20" s="35">
        <v>43496</v>
      </c>
      <c r="X20" s="58"/>
      <c r="Y20" s="58"/>
      <c r="Z20" s="58"/>
    </row>
    <row r="21" spans="1:26" ht="7.5" customHeight="1" x14ac:dyDescent="0.25">
      <c r="A21" s="1"/>
      <c r="B21" s="8"/>
      <c r="D21" s="9"/>
      <c r="E21" s="9"/>
      <c r="G21" s="2"/>
      <c r="H21" s="1"/>
      <c r="I21" s="8"/>
      <c r="K21" s="9"/>
      <c r="L21" s="9"/>
      <c r="S21" s="31">
        <v>2024</v>
      </c>
      <c r="T21" s="48"/>
      <c r="U21" s="49" t="s">
        <v>39</v>
      </c>
      <c r="V21" s="35">
        <v>43678</v>
      </c>
      <c r="W21" s="35">
        <v>43677</v>
      </c>
      <c r="X21" s="58"/>
      <c r="Y21" s="58"/>
      <c r="Z21" s="58"/>
    </row>
    <row r="22" spans="1:26" x14ac:dyDescent="0.25">
      <c r="B22" s="20" t="s">
        <v>8</v>
      </c>
      <c r="I22" s="20" t="s">
        <v>8</v>
      </c>
      <c r="S22" s="31">
        <v>2025</v>
      </c>
      <c r="T22" s="48"/>
      <c r="U22" s="49" t="s">
        <v>38</v>
      </c>
      <c r="V22" s="35">
        <v>43647</v>
      </c>
      <c r="W22" s="35">
        <v>43646</v>
      </c>
      <c r="X22" s="58"/>
      <c r="Y22" s="58"/>
      <c r="Z22" s="58"/>
    </row>
    <row r="23" spans="1:26" ht="45" x14ac:dyDescent="0.25">
      <c r="A23" s="3"/>
      <c r="B23" s="12" t="s">
        <v>2</v>
      </c>
      <c r="C23" s="12" t="s">
        <v>5</v>
      </c>
      <c r="D23" s="10" t="s">
        <v>1</v>
      </c>
      <c r="E23" s="10" t="s">
        <v>7</v>
      </c>
      <c r="F23" s="11" t="s">
        <v>4</v>
      </c>
      <c r="H23" s="3"/>
      <c r="I23" s="12" t="s">
        <v>2</v>
      </c>
      <c r="J23" s="12" t="s">
        <v>5</v>
      </c>
      <c r="K23" s="10" t="s">
        <v>1</v>
      </c>
      <c r="L23" s="10" t="s">
        <v>7</v>
      </c>
      <c r="M23" s="11" t="s">
        <v>4</v>
      </c>
      <c r="S23" s="31">
        <v>2026</v>
      </c>
      <c r="T23" s="48"/>
      <c r="U23" s="70" t="s">
        <v>37</v>
      </c>
      <c r="V23" s="46">
        <v>43617</v>
      </c>
      <c r="W23" s="46">
        <v>43616</v>
      </c>
      <c r="X23" s="58"/>
      <c r="Y23" s="58"/>
      <c r="Z23" s="58"/>
    </row>
    <row r="24" spans="1:26" x14ac:dyDescent="0.25">
      <c r="A24" s="3" t="s">
        <v>0</v>
      </c>
      <c r="B24" s="65" t="str">
        <f>IF($B$12="","",$B$12)</f>
        <v/>
      </c>
      <c r="C24" s="65" t="str">
        <f>IF($C$12="","",$C$12)</f>
        <v/>
      </c>
      <c r="D24" s="65" t="str">
        <f>IF($D$12="","",$D$12)</f>
        <v/>
      </c>
      <c r="E24" s="60"/>
      <c r="F24" s="27">
        <f>IF(E24=0,0,D24/3*E24)</f>
        <v>0</v>
      </c>
      <c r="H24" s="3" t="s">
        <v>0</v>
      </c>
      <c r="I24" s="65" t="str">
        <f>IF($B$12="","",$B$12)</f>
        <v/>
      </c>
      <c r="J24" s="65" t="str">
        <f>IF($C$12="","",$C$12)</f>
        <v/>
      </c>
      <c r="K24" s="65" t="str">
        <f>IF($D$12="","",$D$12)</f>
        <v/>
      </c>
      <c r="L24" s="60"/>
      <c r="M24" s="27">
        <f>IF(L24=0,0,K24/3*L24)</f>
        <v>0</v>
      </c>
      <c r="S24" s="31">
        <v>2027</v>
      </c>
      <c r="T24" s="24"/>
      <c r="U24" s="71"/>
      <c r="V24" s="58"/>
      <c r="W24" s="58"/>
      <c r="X24" s="58"/>
      <c r="Y24" s="58"/>
      <c r="Z24" s="58"/>
    </row>
    <row r="25" spans="1:26" x14ac:dyDescent="0.25">
      <c r="A25" s="3" t="s">
        <v>0</v>
      </c>
      <c r="B25" s="65" t="str">
        <f>IF($B$13="","",$B$13)</f>
        <v/>
      </c>
      <c r="C25" s="65" t="str">
        <f>IF($C$13="","",$C$13)</f>
        <v/>
      </c>
      <c r="D25" s="65" t="str">
        <f>IF($D$13="","",$D$13)</f>
        <v/>
      </c>
      <c r="E25" s="60">
        <v>0</v>
      </c>
      <c r="F25" s="27">
        <f>IF(E25=0,0,D25/3*E25)</f>
        <v>0</v>
      </c>
      <c r="H25" s="3" t="s">
        <v>0</v>
      </c>
      <c r="I25" s="65" t="str">
        <f>IF($B$13="","",$B$13)</f>
        <v/>
      </c>
      <c r="J25" s="65" t="str">
        <f>IF($C$13="","",$C$13)</f>
        <v/>
      </c>
      <c r="K25" s="65" t="str">
        <f>IF($D$13="","",$D$13)</f>
        <v/>
      </c>
      <c r="L25" s="60">
        <v>0</v>
      </c>
      <c r="M25" s="27">
        <f>IF(L25=0,0,K25/3*L25)</f>
        <v>0</v>
      </c>
      <c r="S25" s="31">
        <v>2028</v>
      </c>
      <c r="T25" s="24"/>
    </row>
    <row r="26" spans="1:26" x14ac:dyDescent="0.25">
      <c r="A26" s="3" t="s">
        <v>0</v>
      </c>
      <c r="B26" s="65" t="str">
        <f>IF($B$14="","",$B$14)</f>
        <v/>
      </c>
      <c r="C26" s="65" t="str">
        <f>IF($C$14="","",$C$14)</f>
        <v/>
      </c>
      <c r="D26" s="65" t="str">
        <f>IF($D$14="","",$D$14)</f>
        <v/>
      </c>
      <c r="E26" s="60">
        <v>0</v>
      </c>
      <c r="F26" s="27">
        <f>IF(E26=0,0,D26/3*E26)</f>
        <v>0</v>
      </c>
      <c r="H26" s="3" t="s">
        <v>0</v>
      </c>
      <c r="I26" s="65" t="str">
        <f>IF($B$14="","",$B$14)</f>
        <v/>
      </c>
      <c r="J26" s="65" t="str">
        <f>IF($C$14="","",$C$14)</f>
        <v/>
      </c>
      <c r="K26" s="65" t="str">
        <f>IF($D$14="","",$D$14)</f>
        <v/>
      </c>
      <c r="L26" s="60">
        <v>0</v>
      </c>
      <c r="M26" s="27">
        <f>IF(L26=0,0,K26/3*L26)</f>
        <v>0</v>
      </c>
      <c r="S26" s="31">
        <v>2029</v>
      </c>
      <c r="T26" s="24"/>
      <c r="U26" s="33" t="s">
        <v>15</v>
      </c>
      <c r="V26" s="51"/>
      <c r="W26" s="30" t="s">
        <v>14</v>
      </c>
      <c r="X26" s="51"/>
      <c r="Y26" s="34" t="s">
        <v>14</v>
      </c>
      <c r="Z26" s="51"/>
    </row>
    <row r="27" spans="1:26" x14ac:dyDescent="0.25">
      <c r="A27" s="3" t="s">
        <v>0</v>
      </c>
      <c r="B27" s="65" t="str">
        <f>IF($B$15="","",$B$15)</f>
        <v/>
      </c>
      <c r="C27" s="65" t="str">
        <f>IF($C$15="","",$C$15)</f>
        <v/>
      </c>
      <c r="D27" s="65" t="str">
        <f>IF($D$15="","",$D$15)</f>
        <v/>
      </c>
      <c r="E27" s="60">
        <v>0</v>
      </c>
      <c r="F27" s="27">
        <f>IF(E27=0,0,D27/3*E27)</f>
        <v>0</v>
      </c>
      <c r="H27" s="3" t="s">
        <v>0</v>
      </c>
      <c r="I27" s="65" t="str">
        <f>IF($B$15="","",$B$15)</f>
        <v/>
      </c>
      <c r="J27" s="65" t="str">
        <f>IF($C$15="","",$C$15)</f>
        <v/>
      </c>
      <c r="K27" s="65" t="str">
        <f>IF($D$15="","",$D$15)</f>
        <v/>
      </c>
      <c r="L27" s="60">
        <v>0</v>
      </c>
      <c r="M27" s="27">
        <f>IF(L27=0,0,K27/3*L27)</f>
        <v>0</v>
      </c>
      <c r="S27" s="31">
        <v>2030</v>
      </c>
      <c r="T27" s="24"/>
      <c r="U27" s="53" t="s">
        <v>32</v>
      </c>
      <c r="V27" s="52">
        <v>2018</v>
      </c>
      <c r="W27" s="35">
        <v>43466</v>
      </c>
      <c r="X27" s="52">
        <v>2017</v>
      </c>
      <c r="Y27" s="55">
        <v>43465</v>
      </c>
      <c r="Z27" s="54">
        <v>2017</v>
      </c>
    </row>
    <row r="28" spans="1:26" ht="15.75" thickBot="1" x14ac:dyDescent="0.3">
      <c r="A28" s="3" t="s">
        <v>0</v>
      </c>
      <c r="B28" s="65" t="str">
        <f>IF($B$16="","",$B$16)</f>
        <v/>
      </c>
      <c r="C28" s="65" t="str">
        <f>IF($C$16="","",$C$16)</f>
        <v/>
      </c>
      <c r="D28" s="65" t="str">
        <f>IF($D$16="","",$D$16)</f>
        <v/>
      </c>
      <c r="E28" s="60">
        <v>0</v>
      </c>
      <c r="F28" s="27">
        <f>IF(E28=0,0,D28/3*E28)</f>
        <v>0</v>
      </c>
      <c r="H28" s="3" t="s">
        <v>0</v>
      </c>
      <c r="I28" s="65" t="str">
        <f>IF($B$16="","",$B$16)</f>
        <v/>
      </c>
      <c r="J28" s="65" t="str">
        <f>IF($C$16="","",$C$16)</f>
        <v/>
      </c>
      <c r="K28" s="65" t="str">
        <f>IF($D$16="","",$D$16)</f>
        <v/>
      </c>
      <c r="L28" s="60">
        <v>0</v>
      </c>
      <c r="M28" s="27">
        <f>IF(L28=0,0,K28/3*L28)</f>
        <v>0</v>
      </c>
      <c r="S28" s="31">
        <v>2032</v>
      </c>
      <c r="T28" s="24"/>
      <c r="U28" s="49" t="s">
        <v>36</v>
      </c>
      <c r="V28" s="52">
        <v>2018</v>
      </c>
      <c r="W28" s="35">
        <v>43586</v>
      </c>
      <c r="X28" s="52">
        <v>2017</v>
      </c>
      <c r="Y28" s="35">
        <v>43585</v>
      </c>
      <c r="Z28" s="52">
        <v>2018</v>
      </c>
    </row>
    <row r="29" spans="1:26" ht="15.75" thickBot="1" x14ac:dyDescent="0.3">
      <c r="A29" s="9"/>
      <c r="B29" s="9"/>
      <c r="C29" s="9"/>
      <c r="D29" s="9"/>
      <c r="E29" s="2"/>
      <c r="F29" s="28">
        <f>SUM(F24:F28)</f>
        <v>0</v>
      </c>
      <c r="H29" s="9"/>
      <c r="I29" s="9"/>
      <c r="J29" s="9"/>
      <c r="K29" s="9"/>
      <c r="L29" s="2"/>
      <c r="M29" s="28">
        <f>SUM(M24:M28)</f>
        <v>0</v>
      </c>
      <c r="S29" s="31">
        <v>2033</v>
      </c>
      <c r="T29" s="24"/>
      <c r="U29" s="49" t="s">
        <v>40</v>
      </c>
      <c r="V29" s="52">
        <v>2018</v>
      </c>
      <c r="W29" s="35">
        <v>43709</v>
      </c>
      <c r="X29" s="52">
        <v>2017</v>
      </c>
      <c r="Y29" s="35">
        <v>43708</v>
      </c>
      <c r="Z29" s="52">
        <v>2018</v>
      </c>
    </row>
    <row r="30" spans="1:26" x14ac:dyDescent="0.25">
      <c r="A30" s="83" t="s">
        <v>3</v>
      </c>
      <c r="B30" s="5"/>
      <c r="C30" s="5"/>
      <c r="D30" s="5"/>
      <c r="E30" s="5"/>
      <c r="F30" s="84"/>
      <c r="G30" s="85"/>
      <c r="H30" s="83" t="s">
        <v>3</v>
      </c>
      <c r="I30" s="5"/>
      <c r="J30" s="5"/>
      <c r="K30" s="5"/>
      <c r="L30" s="5"/>
      <c r="M30" s="6"/>
      <c r="S30" s="31">
        <v>2034</v>
      </c>
      <c r="T30" s="24"/>
      <c r="U30" s="53" t="s">
        <v>30</v>
      </c>
      <c r="V30" s="54">
        <v>2018</v>
      </c>
      <c r="W30" s="55">
        <v>43405</v>
      </c>
      <c r="X30" s="54">
        <v>2016</v>
      </c>
      <c r="Y30" s="55">
        <v>43404</v>
      </c>
      <c r="Z30" s="54">
        <v>2017</v>
      </c>
    </row>
    <row r="31" spans="1:26" x14ac:dyDescent="0.25">
      <c r="C31" s="17" t="s">
        <v>56</v>
      </c>
      <c r="D31" s="86"/>
      <c r="E31" s="79"/>
      <c r="F31" s="79"/>
      <c r="G31" s="19"/>
      <c r="J31" s="17" t="s">
        <v>57</v>
      </c>
      <c r="K31" s="86"/>
      <c r="L31" s="79"/>
      <c r="M31" s="79"/>
      <c r="S31" s="31">
        <v>2035</v>
      </c>
      <c r="T31" s="24"/>
      <c r="U31" s="53" t="s">
        <v>29</v>
      </c>
      <c r="V31" s="54">
        <v>2018</v>
      </c>
      <c r="W31" s="55">
        <v>43374</v>
      </c>
      <c r="X31" s="54">
        <v>2016</v>
      </c>
      <c r="Y31" s="55">
        <v>43373</v>
      </c>
      <c r="Z31" s="54">
        <v>2017</v>
      </c>
    </row>
    <row r="32" spans="1:26" x14ac:dyDescent="0.25">
      <c r="C32" s="17" t="s">
        <v>6</v>
      </c>
      <c r="D32" s="86"/>
      <c r="E32" s="79"/>
      <c r="F32" s="79"/>
      <c r="G32" s="19"/>
      <c r="J32" s="17" t="s">
        <v>6</v>
      </c>
      <c r="K32" s="86"/>
      <c r="L32" s="79"/>
      <c r="M32" s="79"/>
      <c r="S32" s="31">
        <v>2036</v>
      </c>
      <c r="T32" s="24"/>
      <c r="U32" s="49" t="s">
        <v>35</v>
      </c>
      <c r="V32" s="52">
        <v>2018</v>
      </c>
      <c r="W32" s="35">
        <v>43556</v>
      </c>
      <c r="X32" s="52">
        <v>2017</v>
      </c>
      <c r="Y32" s="35">
        <v>43555</v>
      </c>
      <c r="Z32" s="52">
        <v>2018</v>
      </c>
    </row>
    <row r="33" spans="1:34" ht="6" customHeight="1" x14ac:dyDescent="0.25">
      <c r="A33" s="1"/>
      <c r="B33" s="8"/>
      <c r="D33" s="9"/>
      <c r="E33" s="9"/>
      <c r="G33" s="2"/>
      <c r="H33" s="1"/>
      <c r="I33" s="8"/>
      <c r="K33" s="9"/>
      <c r="L33" s="9"/>
      <c r="S33" s="31">
        <v>2037</v>
      </c>
      <c r="T33" s="24"/>
      <c r="U33" s="49" t="s">
        <v>34</v>
      </c>
      <c r="V33" s="52">
        <v>2018</v>
      </c>
      <c r="W33" s="35">
        <v>43525</v>
      </c>
      <c r="X33" s="52">
        <v>2017</v>
      </c>
      <c r="Y33" s="35">
        <v>43524</v>
      </c>
      <c r="Z33" s="52">
        <v>2018</v>
      </c>
    </row>
    <row r="34" spans="1:34" x14ac:dyDescent="0.25">
      <c r="B34" s="20" t="s">
        <v>8</v>
      </c>
      <c r="I34" s="20" t="s">
        <v>8</v>
      </c>
      <c r="S34" s="31">
        <v>2038</v>
      </c>
      <c r="T34" s="24"/>
      <c r="U34" s="53" t="s">
        <v>31</v>
      </c>
      <c r="V34" s="54">
        <v>2018</v>
      </c>
      <c r="W34" s="55">
        <v>43435</v>
      </c>
      <c r="X34" s="54">
        <v>2016</v>
      </c>
      <c r="Y34" s="55">
        <v>43434</v>
      </c>
      <c r="Z34" s="54">
        <v>2017</v>
      </c>
    </row>
    <row r="35" spans="1:34" ht="45" x14ac:dyDescent="0.25">
      <c r="A35" s="3"/>
      <c r="B35" s="12" t="s">
        <v>2</v>
      </c>
      <c r="C35" s="12" t="s">
        <v>5</v>
      </c>
      <c r="D35" s="10" t="s">
        <v>1</v>
      </c>
      <c r="E35" s="10" t="s">
        <v>7</v>
      </c>
      <c r="F35" s="11" t="s">
        <v>4</v>
      </c>
      <c r="H35" s="3"/>
      <c r="I35" s="12" t="s">
        <v>2</v>
      </c>
      <c r="J35" s="12" t="s">
        <v>5</v>
      </c>
      <c r="K35" s="10" t="s">
        <v>1</v>
      </c>
      <c r="L35" s="10" t="s">
        <v>7</v>
      </c>
      <c r="M35" s="11" t="s">
        <v>4</v>
      </c>
      <c r="S35" s="31">
        <v>2039</v>
      </c>
      <c r="T35" s="24"/>
      <c r="U35" s="49" t="s">
        <v>33</v>
      </c>
      <c r="V35" s="52">
        <v>2018</v>
      </c>
      <c r="W35" s="35">
        <v>43497</v>
      </c>
      <c r="X35" s="52">
        <v>2017</v>
      </c>
      <c r="Y35" s="35">
        <v>43496</v>
      </c>
      <c r="Z35" s="52">
        <v>2018</v>
      </c>
    </row>
    <row r="36" spans="1:34" x14ac:dyDescent="0.25">
      <c r="A36" s="3" t="s">
        <v>0</v>
      </c>
      <c r="B36" s="65" t="str">
        <f>IF($B$12="","",$B$12)</f>
        <v/>
      </c>
      <c r="C36" s="65" t="str">
        <f>IF($C$12="","",$C$12)</f>
        <v/>
      </c>
      <c r="D36" s="65" t="str">
        <f>IF($D$12="","",$D$12)</f>
        <v/>
      </c>
      <c r="E36" s="60"/>
      <c r="F36" s="27">
        <f>IF(E36=0,0,D36/3*E36)</f>
        <v>0</v>
      </c>
      <c r="H36" s="3" t="s">
        <v>0</v>
      </c>
      <c r="I36" s="65" t="str">
        <f>IF($B$12="","",$B$12)</f>
        <v/>
      </c>
      <c r="J36" s="65" t="str">
        <f>IF($C$12="","",$C$12)</f>
        <v/>
      </c>
      <c r="K36" s="65" t="str">
        <f>IF($D$12="","",$D$12)</f>
        <v/>
      </c>
      <c r="L36" s="60"/>
      <c r="M36" s="27">
        <f>IF(L36=0,0,K36/3*L36)</f>
        <v>0</v>
      </c>
      <c r="S36" s="32">
        <v>2040</v>
      </c>
      <c r="T36" s="24"/>
      <c r="U36" s="49" t="s">
        <v>39</v>
      </c>
      <c r="V36" s="52">
        <v>2018</v>
      </c>
      <c r="W36" s="35">
        <v>43678</v>
      </c>
      <c r="X36" s="52">
        <v>2017</v>
      </c>
      <c r="Y36" s="35">
        <v>43677</v>
      </c>
      <c r="Z36" s="52">
        <v>2018</v>
      </c>
    </row>
    <row r="37" spans="1:34" x14ac:dyDescent="0.25">
      <c r="A37" s="3" t="s">
        <v>0</v>
      </c>
      <c r="B37" s="65" t="str">
        <f>IF($B$13="","",$B$13)</f>
        <v/>
      </c>
      <c r="C37" s="65" t="str">
        <f>IF($C$13="","",$C$13)</f>
        <v/>
      </c>
      <c r="D37" s="65" t="str">
        <f>IF($D$13="","",$D$13)</f>
        <v/>
      </c>
      <c r="E37" s="60">
        <v>0</v>
      </c>
      <c r="F37" s="27">
        <f>IF(E37=0,0,D37/3*E37)</f>
        <v>0</v>
      </c>
      <c r="H37" s="3" t="s">
        <v>0</v>
      </c>
      <c r="I37" s="65" t="str">
        <f>IF($B$13="","",$B$13)</f>
        <v/>
      </c>
      <c r="J37" s="65" t="str">
        <f>IF($C$13="","",$C$13)</f>
        <v/>
      </c>
      <c r="K37" s="65" t="str">
        <f>IF($D$13="","",$D$13)</f>
        <v/>
      </c>
      <c r="L37" s="60">
        <v>0</v>
      </c>
      <c r="M37" s="27">
        <f>IF(L37=0,0,K37/3*L37)</f>
        <v>0</v>
      </c>
      <c r="U37" s="49" t="s">
        <v>38</v>
      </c>
      <c r="V37" s="52">
        <v>2018</v>
      </c>
      <c r="W37" s="35">
        <v>43647</v>
      </c>
      <c r="X37" s="52">
        <v>2017</v>
      </c>
      <c r="Y37" s="35">
        <v>43646</v>
      </c>
      <c r="Z37" s="52">
        <v>2018</v>
      </c>
    </row>
    <row r="38" spans="1:34" x14ac:dyDescent="0.25">
      <c r="A38" s="3" t="s">
        <v>0</v>
      </c>
      <c r="B38" s="65" t="str">
        <f>IF($B$14="","",$B$14)</f>
        <v/>
      </c>
      <c r="C38" s="65" t="str">
        <f>IF($C$14="","",$C$14)</f>
        <v/>
      </c>
      <c r="D38" s="65" t="str">
        <f>IF($D$14="","",$D$14)</f>
        <v/>
      </c>
      <c r="E38" s="60">
        <v>0</v>
      </c>
      <c r="F38" s="27">
        <f>IF(E38=0,0,D38/3*E38)</f>
        <v>0</v>
      </c>
      <c r="H38" s="3" t="s">
        <v>0</v>
      </c>
      <c r="I38" s="65" t="str">
        <f>IF($B$14="","",$B$14)</f>
        <v/>
      </c>
      <c r="J38" s="65" t="str">
        <f>IF($C$14="","",$C$14)</f>
        <v/>
      </c>
      <c r="K38" s="65" t="str">
        <f>IF($D$14="","",$D$14)</f>
        <v/>
      </c>
      <c r="L38" s="60">
        <v>0</v>
      </c>
      <c r="M38" s="27">
        <f>IF(L38=0,0,K38/3*L38)</f>
        <v>0</v>
      </c>
      <c r="U38" s="49" t="s">
        <v>37</v>
      </c>
      <c r="V38" s="52">
        <v>2018</v>
      </c>
      <c r="W38" s="46">
        <v>43617</v>
      </c>
      <c r="X38" s="52">
        <v>2017</v>
      </c>
      <c r="Y38" s="46">
        <v>43616</v>
      </c>
      <c r="Z38" s="52">
        <v>2018</v>
      </c>
    </row>
    <row r="39" spans="1:34" x14ac:dyDescent="0.25">
      <c r="A39" s="3" t="s">
        <v>0</v>
      </c>
      <c r="B39" s="65" t="str">
        <f>IF($B$15="","",$B$15)</f>
        <v/>
      </c>
      <c r="C39" s="65" t="str">
        <f>IF($C$15="","",$C$15)</f>
        <v/>
      </c>
      <c r="D39" s="65" t="str">
        <f>IF($D$15="","",$D$15)</f>
        <v/>
      </c>
      <c r="E39" s="60">
        <v>0</v>
      </c>
      <c r="F39" s="27">
        <f>IF(E39=0,0,D39/3*E39)</f>
        <v>0</v>
      </c>
      <c r="H39" s="3" t="s">
        <v>0</v>
      </c>
      <c r="I39" s="65" t="str">
        <f>IF($B$15="","",$B$15)</f>
        <v/>
      </c>
      <c r="J39" s="65" t="str">
        <f>IF($C$15="","",$C$15)</f>
        <v/>
      </c>
      <c r="K39" s="65" t="str">
        <f>IF($D$15="","",$D$15)</f>
        <v/>
      </c>
      <c r="L39" s="60">
        <v>0</v>
      </c>
      <c r="M39" s="27">
        <f>IF(L39=0,0,K39/3*L39)</f>
        <v>0</v>
      </c>
      <c r="U39" s="56"/>
    </row>
    <row r="40" spans="1:34" ht="15.75" thickBot="1" x14ac:dyDescent="0.3">
      <c r="A40" s="3" t="s">
        <v>0</v>
      </c>
      <c r="B40" s="65" t="str">
        <f>IF($B$16="","",$B$16)</f>
        <v/>
      </c>
      <c r="C40" s="65" t="str">
        <f>IF($C$16="","",$C$16)</f>
        <v/>
      </c>
      <c r="D40" s="65" t="str">
        <f>IF($D$16="","",$D$16)</f>
        <v/>
      </c>
      <c r="E40" s="60">
        <v>0</v>
      </c>
      <c r="F40" s="27">
        <f>IF(E40=0,0,D40/3*E40)</f>
        <v>0</v>
      </c>
      <c r="H40" s="3" t="s">
        <v>0</v>
      </c>
      <c r="I40" s="65" t="str">
        <f>IF($B$16="","",$B$16)</f>
        <v/>
      </c>
      <c r="J40" s="65" t="str">
        <f>IF($C$16="","",$C$16)</f>
        <v/>
      </c>
      <c r="K40" s="65" t="str">
        <f>IF($D$16="","",$D$16)</f>
        <v/>
      </c>
      <c r="L40" s="60">
        <v>0</v>
      </c>
      <c r="M40" s="27">
        <f>IF(L40=0,0,K40/3*L40)</f>
        <v>0</v>
      </c>
      <c r="U40" s="56"/>
    </row>
    <row r="41" spans="1:34" ht="15.75" thickBot="1" x14ac:dyDescent="0.3">
      <c r="A41" s="9"/>
      <c r="B41" s="9"/>
      <c r="C41" s="9"/>
      <c r="D41" s="9"/>
      <c r="E41" s="2"/>
      <c r="F41" s="28">
        <f>SUM(F36:F40)</f>
        <v>0</v>
      </c>
      <c r="H41" s="9"/>
      <c r="I41" s="9"/>
      <c r="J41" s="9"/>
      <c r="K41" s="9"/>
      <c r="L41" s="2"/>
      <c r="M41" s="28">
        <f>SUM(M36:M40)</f>
        <v>0</v>
      </c>
      <c r="U41" s="56"/>
    </row>
    <row r="42" spans="1:34" s="26" customFormat="1" ht="15.75" thickBot="1" x14ac:dyDescent="0.3">
      <c r="A42" s="7"/>
      <c r="B42" s="37" t="s">
        <v>21</v>
      </c>
      <c r="C42" s="38" t="s">
        <v>25</v>
      </c>
      <c r="D42" s="39"/>
      <c r="E42" s="24"/>
      <c r="F42" s="25"/>
      <c r="H42" s="7"/>
      <c r="I42" s="7"/>
      <c r="J42" s="7"/>
      <c r="K42" s="7"/>
      <c r="L42" s="24"/>
      <c r="M42" s="25"/>
      <c r="R42" s="29"/>
      <c r="S42"/>
      <c r="U42" s="56"/>
      <c r="V42"/>
      <c r="AA42" s="29"/>
      <c r="AD42" s="50"/>
      <c r="AF42" s="50"/>
      <c r="AH42" s="50"/>
    </row>
    <row r="43" spans="1:34" ht="15.75" thickBot="1" x14ac:dyDescent="0.3">
      <c r="B43" s="40" t="s">
        <v>22</v>
      </c>
      <c r="C43" s="41" t="s">
        <v>26</v>
      </c>
      <c r="D43" s="42"/>
      <c r="L43" s="17" t="s">
        <v>13</v>
      </c>
      <c r="M43" s="36">
        <f>F17+M17+F29+M29+F41+M41</f>
        <v>0</v>
      </c>
      <c r="U43" s="56"/>
      <c r="V43" s="26"/>
    </row>
    <row r="44" spans="1:34" ht="15.75" thickBot="1" x14ac:dyDescent="0.3">
      <c r="B44" s="40" t="s">
        <v>23</v>
      </c>
      <c r="C44" s="41" t="s">
        <v>27</v>
      </c>
      <c r="D44" s="42"/>
      <c r="F44" s="18" t="s">
        <v>3</v>
      </c>
      <c r="J44" s="4" t="s">
        <v>3</v>
      </c>
      <c r="L44" s="17" t="s">
        <v>18</v>
      </c>
      <c r="M44" s="36">
        <f>'POI p 2'!M45</f>
        <v>0</v>
      </c>
    </row>
    <row r="45" spans="1:34" ht="15.75" thickBot="1" x14ac:dyDescent="0.3">
      <c r="B45" s="43" t="s">
        <v>24</v>
      </c>
      <c r="C45" s="44" t="s">
        <v>28</v>
      </c>
      <c r="D45" s="45"/>
      <c r="L45" s="17" t="s">
        <v>19</v>
      </c>
      <c r="M45" s="36">
        <f>'POI p 3'!M45</f>
        <v>0</v>
      </c>
    </row>
    <row r="46" spans="1:34" ht="6.75" customHeight="1" thickBot="1" x14ac:dyDescent="0.3">
      <c r="B46" s="74"/>
      <c r="C46" s="41"/>
      <c r="D46" s="75"/>
      <c r="L46" s="17"/>
      <c r="M46" s="76"/>
    </row>
    <row r="47" spans="1:34" ht="15.75" thickBot="1" x14ac:dyDescent="0.3">
      <c r="A47" s="7" t="s">
        <v>3</v>
      </c>
      <c r="I47" s="17" t="s">
        <v>41</v>
      </c>
      <c r="J47" s="153"/>
      <c r="K47" s="154"/>
      <c r="L47" s="17" t="s">
        <v>20</v>
      </c>
      <c r="M47" s="36">
        <f>SUM(M43:M46)</f>
        <v>0</v>
      </c>
    </row>
  </sheetData>
  <sheetProtection algorithmName="SHA-512" hashValue="n+LdAzoXMqXyG8N4j5Xsgg5VdQqM9qlxN9ptf4QgrxCv8Lmkbb/PGnpElo1VL8Jv4rNFG/EzuB5mZ8chiwUmnA==" saltValue="ZGZq4euP66TTfVBfrue2jQ==" spinCount="100000" sheet="1" selectLockedCells="1"/>
  <sortState ref="U12:W23">
    <sortCondition ref="U12:U23"/>
  </sortState>
  <mergeCells count="2">
    <mergeCell ref="A1:M1"/>
    <mergeCell ref="J47:K47"/>
  </mergeCells>
  <dataValidations count="9">
    <dataValidation allowBlank="1" showInputMessage="1" showErrorMessage="1" promptTitle="Calendar Year" prompt="Calendar year that the Quarter pertains to - Most recent to oldest_x000a_" sqref="C11 J11 J23 C23 J35 C35" xr:uid="{00000000-0002-0000-0000-000000000000}"/>
    <dataValidation type="decimal" operator="greaterThanOrEqual" allowBlank="1" showInputMessage="1" showErrorMessage="1" sqref="E24:E28 L36:L40 E12:E16 L24:L28 E36:E40 L13:L16" xr:uid="{00000000-0002-0000-0000-000001000000}">
      <formula1>0</formula1>
    </dataValidation>
    <dataValidation allowBlank="1" showInputMessage="1" showErrorMessage="1" promptTitle="Number of Months" prompt="Choose the number of months applicable to the quarter." sqref="D11 K11 K23 D23 K35 D35" xr:uid="{00000000-0002-0000-0000-000002000000}"/>
    <dataValidation type="list" allowBlank="1" showInputMessage="1" showErrorMessage="1" error="Invalid input.  Must be 1,2 or 3." sqref="D12:D16" xr:uid="{00000000-0002-0000-0000-000003000000}">
      <formula1>"n/a,1,2,3"</formula1>
    </dataValidation>
    <dataValidation type="list" allowBlank="1" showInputMessage="1" showErrorMessage="1" error="Invalid entry. Must be a 1, 2, 3 or 4.  If not using, it can be a 0." sqref="B12:B16" xr:uid="{00000000-0002-0000-0000-000004000000}">
      <formula1>"n/a,1,2,3,4"</formula1>
    </dataValidation>
    <dataValidation allowBlank="1" showInputMessage="1" showErrorMessage="1" promptTitle="Quarter Number" prompt="Quarter used for income calculation - Most recent to oldest_x000a_(see also Quarter Range from POI Conversion Chart)_x000a_" sqref="B11 I11 I23 B23 I35 B35" xr:uid="{00000000-0002-0000-0000-000005000000}"/>
    <dataValidation type="list" allowBlank="1" showInputMessage="1" showErrorMessage="1" sqref="C12:C16" xr:uid="{00000000-0002-0000-0000-000007000000}">
      <formula1>$S$12:$S$36</formula1>
    </dataValidation>
    <dataValidation type="list" showInputMessage="1" showErrorMessage="1" sqref="F4" xr:uid="{00000000-0002-0000-0000-000008000000}">
      <formula1>$S$13:$S$36</formula1>
    </dataValidation>
    <dataValidation type="list" allowBlank="1" showInputMessage="1" showErrorMessage="1" sqref="E4" xr:uid="{00000000-0002-0000-0000-000006000000}">
      <formula1>$U$12:$U$23</formula1>
    </dataValidation>
  </dataValidations>
  <pageMargins left="0.5" right="0.5" top="0.5" bottom="0.5" header="0.3" footer="0.3"/>
  <pageSetup scale="94" orientation="portrait" r:id="rId1"/>
  <headerFooter>
    <oddFooter>&amp;L&amp;8WVHDF EIV POI Analysis (8.8.2018)&amp;C&amp;9&amp;P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2022E-1FC5-44BB-957F-45CCC9F0AB36}">
  <sheetPr>
    <pageSetUpPr fitToPage="1"/>
  </sheetPr>
  <dimension ref="A1:AH47"/>
  <sheetViews>
    <sheetView workbookViewId="0">
      <selection activeCell="L25" sqref="L25"/>
    </sheetView>
  </sheetViews>
  <sheetFormatPr defaultRowHeight="15" x14ac:dyDescent="0.25"/>
  <cols>
    <col min="1" max="1" width="3.85546875" customWidth="1"/>
    <col min="2" max="2" width="6" style="4" customWidth="1"/>
    <col min="3" max="3" width="6.7109375" style="4" customWidth="1"/>
    <col min="4" max="4" width="7.28515625" style="4" customWidth="1"/>
    <col min="5" max="5" width="12.140625" style="4" customWidth="1"/>
    <col min="6" max="6" width="11.7109375" style="2" customWidth="1"/>
    <col min="7" max="7" width="2.7109375" customWidth="1"/>
    <col min="8" max="8" width="3.85546875" customWidth="1"/>
    <col min="9" max="9" width="6" style="4" customWidth="1"/>
    <col min="10" max="10" width="6.7109375" style="4" customWidth="1"/>
    <col min="11" max="11" width="7.28515625" style="4" customWidth="1"/>
    <col min="12" max="12" width="11.7109375" style="4" customWidth="1"/>
    <col min="13" max="13" width="11.7109375" style="2" customWidth="1"/>
    <col min="16" max="16" width="17.42578125" bestFit="1" customWidth="1"/>
    <col min="18" max="18" width="4.5703125" style="29" customWidth="1"/>
    <col min="19" max="19" width="5" hidden="1" customWidth="1"/>
    <col min="20" max="20" width="3.28515625" style="26" hidden="1" customWidth="1"/>
    <col min="21" max="21" width="9.28515625" hidden="1" customWidth="1"/>
    <col min="22" max="22" width="6.7109375" hidden="1" customWidth="1"/>
    <col min="23" max="23" width="7.7109375" style="26" hidden="1" customWidth="1"/>
    <col min="24" max="24" width="5" style="26" hidden="1" customWidth="1"/>
    <col min="25" max="25" width="7.7109375" style="26" hidden="1" customWidth="1"/>
    <col min="26" max="26" width="5" style="26" hidden="1" customWidth="1"/>
    <col min="27" max="27" width="4.85546875" style="29" customWidth="1"/>
    <col min="30" max="30" width="5" style="50" bestFit="1" customWidth="1"/>
    <col min="32" max="32" width="5" style="50" bestFit="1" customWidth="1"/>
    <col min="34" max="34" width="5" style="50" bestFit="1" customWidth="1"/>
  </cols>
  <sheetData>
    <row r="1" spans="1:26" ht="23.25" x14ac:dyDescent="0.35">
      <c r="A1" s="152" t="s">
        <v>49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3" spans="1:26" ht="16.5" thickBot="1" x14ac:dyDescent="0.3">
      <c r="A3" s="13" t="s">
        <v>9</v>
      </c>
      <c r="E3" s="95" t="str">
        <f>IF('POI p 1'!E3="","",'POI p 1'!E3)</f>
        <v/>
      </c>
      <c r="F3" s="96"/>
      <c r="G3" s="96"/>
      <c r="H3" s="96"/>
      <c r="I3" s="96"/>
      <c r="J3" s="96"/>
      <c r="K3" s="22"/>
      <c r="L3" s="148" t="s">
        <v>16</v>
      </c>
      <c r="M3" s="148" t="s">
        <v>17</v>
      </c>
    </row>
    <row r="4" spans="1:26" ht="16.5" thickBot="1" x14ac:dyDescent="0.3">
      <c r="A4" s="14" t="s">
        <v>10</v>
      </c>
      <c r="B4" s="2"/>
      <c r="C4" s="2"/>
      <c r="D4" s="2"/>
      <c r="E4" s="142" t="str">
        <f>IF('POI p 1'!E4="","",'POI p 1'!E4)</f>
        <v/>
      </c>
      <c r="F4" s="97" t="str">
        <f>IF('POI p 1'!F4="","",'POI p 1'!F4)</f>
        <v/>
      </c>
      <c r="G4" s="22"/>
      <c r="H4" s="23"/>
      <c r="I4" s="16" t="s">
        <v>11</v>
      </c>
      <c r="J4" s="15"/>
      <c r="K4" s="15"/>
      <c r="L4" s="72" t="str">
        <f>'POI p 1'!L4</f>
        <v/>
      </c>
      <c r="M4" s="72" t="str">
        <f>'POI p 1'!M4</f>
        <v/>
      </c>
      <c r="O4" s="67"/>
      <c r="P4" t="s">
        <v>42</v>
      </c>
    </row>
    <row r="5" spans="1:26" ht="16.5" thickBot="1" x14ac:dyDescent="0.3">
      <c r="A5" s="14"/>
      <c r="B5" s="2"/>
      <c r="C5" s="2"/>
      <c r="D5" s="2"/>
      <c r="E5" s="2"/>
      <c r="F5" s="21"/>
      <c r="G5" s="21"/>
      <c r="H5" s="14"/>
      <c r="I5" s="16"/>
      <c r="J5" s="2"/>
      <c r="K5" s="2"/>
      <c r="L5" s="64" t="str">
        <f>'POI p 1'!L5</f>
        <v/>
      </c>
      <c r="M5" s="64" t="str">
        <f>'POI p 1'!M5</f>
        <v/>
      </c>
      <c r="O5" s="68"/>
      <c r="P5" t="s">
        <v>43</v>
      </c>
    </row>
    <row r="6" spans="1:26" x14ac:dyDescent="0.25">
      <c r="B6" s="8"/>
      <c r="I6" s="8"/>
      <c r="O6" s="66"/>
      <c r="P6" t="s">
        <v>44</v>
      </c>
    </row>
    <row r="7" spans="1:26" x14ac:dyDescent="0.25">
      <c r="C7" s="17" t="s">
        <v>58</v>
      </c>
      <c r="D7" s="86"/>
      <c r="E7" s="79"/>
      <c r="F7" s="79"/>
      <c r="G7" s="19"/>
      <c r="J7" s="17" t="s">
        <v>59</v>
      </c>
      <c r="K7" s="86"/>
      <c r="L7" s="79"/>
      <c r="M7" s="79"/>
      <c r="O7" s="134"/>
      <c r="P7" t="s">
        <v>116</v>
      </c>
    </row>
    <row r="8" spans="1:26" x14ac:dyDescent="0.25">
      <c r="C8" s="17" t="s">
        <v>6</v>
      </c>
      <c r="D8" s="86"/>
      <c r="E8" s="79"/>
      <c r="F8" s="79"/>
      <c r="G8" s="19"/>
      <c r="J8" s="17" t="s">
        <v>6</v>
      </c>
      <c r="K8" s="86"/>
      <c r="L8" s="79"/>
      <c r="M8" s="79"/>
    </row>
    <row r="9" spans="1:26" ht="6.75" customHeight="1" x14ac:dyDescent="0.25">
      <c r="B9" s="8"/>
      <c r="D9" s="9"/>
      <c r="E9" s="9"/>
      <c r="G9" s="2"/>
      <c r="I9" s="8"/>
      <c r="K9" s="9"/>
      <c r="L9" s="9"/>
    </row>
    <row r="10" spans="1:26" x14ac:dyDescent="0.25">
      <c r="B10" s="20" t="s">
        <v>8</v>
      </c>
      <c r="I10" s="20" t="s">
        <v>8</v>
      </c>
    </row>
    <row r="11" spans="1:26" ht="45" x14ac:dyDescent="0.25">
      <c r="A11" s="3"/>
      <c r="B11" s="12" t="s">
        <v>2</v>
      </c>
      <c r="C11" s="12" t="s">
        <v>5</v>
      </c>
      <c r="D11" s="10" t="s">
        <v>1</v>
      </c>
      <c r="E11" s="10" t="s">
        <v>7</v>
      </c>
      <c r="F11" s="11" t="s">
        <v>4</v>
      </c>
      <c r="H11" s="3"/>
      <c r="I11" s="12" t="s">
        <v>2</v>
      </c>
      <c r="J11" s="12" t="s">
        <v>5</v>
      </c>
      <c r="K11" s="10" t="s">
        <v>1</v>
      </c>
      <c r="L11" s="10" t="s">
        <v>7</v>
      </c>
      <c r="M11" s="11" t="s">
        <v>4</v>
      </c>
      <c r="S11" s="30" t="s">
        <v>5</v>
      </c>
      <c r="T11" s="47"/>
      <c r="U11" s="30" t="s">
        <v>15</v>
      </c>
      <c r="V11" s="30" t="s">
        <v>14</v>
      </c>
      <c r="W11" s="34" t="s">
        <v>14</v>
      </c>
      <c r="X11" s="57"/>
      <c r="Y11" s="57"/>
      <c r="Z11" s="57"/>
    </row>
    <row r="12" spans="1:26" x14ac:dyDescent="0.25">
      <c r="A12" s="3" t="s">
        <v>0</v>
      </c>
      <c r="B12" s="98" t="str">
        <f>IF('POI p 1'!B12="","",'POI p 1'!B12)</f>
        <v/>
      </c>
      <c r="C12" s="98" t="str">
        <f>IF('POI p 1'!C12="","",'POI p 1'!C12)</f>
        <v/>
      </c>
      <c r="D12" s="98" t="str">
        <f>IF('POI p 1'!D12="","",'POI p 1'!D12)</f>
        <v/>
      </c>
      <c r="E12" s="60"/>
      <c r="F12" s="27">
        <f>IF(E12=0,0,D12/3*E12)</f>
        <v>0</v>
      </c>
      <c r="H12" s="3" t="s">
        <v>0</v>
      </c>
      <c r="I12" s="98" t="str">
        <f>IF($B$12="","",$B$12)</f>
        <v/>
      </c>
      <c r="J12" s="98" t="str">
        <f>IF($C$12="","",$C$12)</f>
        <v/>
      </c>
      <c r="K12" s="98" t="str">
        <f>IF($D$12="","",$D$12)</f>
        <v/>
      </c>
      <c r="L12" s="61"/>
      <c r="M12" s="27">
        <f>IF(L12=0,0,K12/3*L12)</f>
        <v>0</v>
      </c>
      <c r="S12" s="31" t="s">
        <v>12</v>
      </c>
      <c r="T12" s="48"/>
      <c r="U12" s="49" t="s">
        <v>32</v>
      </c>
      <c r="V12" s="35">
        <v>43466</v>
      </c>
      <c r="W12" s="35">
        <v>43465</v>
      </c>
      <c r="X12" s="58"/>
      <c r="Y12" s="58"/>
      <c r="Z12" s="58"/>
    </row>
    <row r="13" spans="1:26" x14ac:dyDescent="0.25">
      <c r="A13" s="3" t="s">
        <v>0</v>
      </c>
      <c r="B13" s="98"/>
      <c r="C13" s="98"/>
      <c r="D13" s="98"/>
      <c r="E13" s="60"/>
      <c r="F13" s="27">
        <f>IF(E13=0,0,D13/3*E13)</f>
        <v>0</v>
      </c>
      <c r="H13" s="3" t="s">
        <v>0</v>
      </c>
      <c r="I13" s="65" t="str">
        <f>IF($B$13="","",$B$13)</f>
        <v/>
      </c>
      <c r="J13" s="65" t="str">
        <f>IF($C$13="","",$C$13)</f>
        <v/>
      </c>
      <c r="K13" s="65" t="str">
        <f>IF($D$13="","",$D$13)</f>
        <v/>
      </c>
      <c r="L13" s="60">
        <v>0</v>
      </c>
      <c r="M13" s="27">
        <f>IF(L13=0,0,K13/3*L13)</f>
        <v>0</v>
      </c>
      <c r="S13" s="31">
        <v>2016</v>
      </c>
      <c r="T13" s="48"/>
      <c r="U13" s="49" t="s">
        <v>36</v>
      </c>
      <c r="V13" s="35">
        <v>43586</v>
      </c>
      <c r="W13" s="35">
        <v>43585</v>
      </c>
      <c r="X13" s="58"/>
      <c r="Y13" s="58"/>
      <c r="Z13" s="58"/>
    </row>
    <row r="14" spans="1:26" x14ac:dyDescent="0.25">
      <c r="A14" s="3" t="s">
        <v>0</v>
      </c>
      <c r="B14" s="98"/>
      <c r="C14" s="98"/>
      <c r="D14" s="98"/>
      <c r="E14" s="60"/>
      <c r="F14" s="27">
        <f>IF(E14=0,0,D14/3*E14)</f>
        <v>0</v>
      </c>
      <c r="H14" s="3" t="s">
        <v>0</v>
      </c>
      <c r="I14" s="65" t="str">
        <f>IF($B$14="","",$B$14)</f>
        <v/>
      </c>
      <c r="J14" s="65" t="str">
        <f>IF($C$14="","",$C$14)</f>
        <v/>
      </c>
      <c r="K14" s="65" t="str">
        <f>IF($D$14="","",$D$14)</f>
        <v/>
      </c>
      <c r="L14" s="60">
        <v>0</v>
      </c>
      <c r="M14" s="27">
        <f>IF(L14=0,0,K14/3*L14)</f>
        <v>0</v>
      </c>
      <c r="S14" s="31">
        <v>2017</v>
      </c>
      <c r="T14" s="48"/>
      <c r="U14" s="49" t="s">
        <v>40</v>
      </c>
      <c r="V14" s="35">
        <v>43709</v>
      </c>
      <c r="W14" s="35">
        <v>43708</v>
      </c>
      <c r="X14" s="58"/>
      <c r="Y14" s="58"/>
      <c r="Z14" s="58"/>
    </row>
    <row r="15" spans="1:26" x14ac:dyDescent="0.25">
      <c r="A15" s="3" t="s">
        <v>0</v>
      </c>
      <c r="B15" s="98"/>
      <c r="C15" s="98"/>
      <c r="D15" s="98"/>
      <c r="E15" s="60"/>
      <c r="F15" s="27">
        <f>IF(E15=0,0,D15/3*E15)</f>
        <v>0</v>
      </c>
      <c r="H15" s="3" t="s">
        <v>0</v>
      </c>
      <c r="I15" s="65" t="str">
        <f>IF($B$15="","",$B$15)</f>
        <v/>
      </c>
      <c r="J15" s="65" t="str">
        <f>IF($C$15="","",$C$15)</f>
        <v/>
      </c>
      <c r="K15" s="65" t="str">
        <f>IF($D$15="","",$D$15)</f>
        <v/>
      </c>
      <c r="L15" s="60">
        <v>0</v>
      </c>
      <c r="M15" s="27">
        <f>IF(L15=0,0,K15/3*L15)</f>
        <v>0</v>
      </c>
      <c r="S15" s="31">
        <v>2018</v>
      </c>
      <c r="T15" s="48"/>
      <c r="U15" s="49" t="s">
        <v>30</v>
      </c>
      <c r="V15" s="35">
        <v>43405</v>
      </c>
      <c r="W15" s="35">
        <v>43404</v>
      </c>
      <c r="X15" s="58"/>
      <c r="Y15" s="58"/>
      <c r="Z15" s="58"/>
    </row>
    <row r="16" spans="1:26" ht="15.75" thickBot="1" x14ac:dyDescent="0.3">
      <c r="A16" s="3" t="s">
        <v>0</v>
      </c>
      <c r="B16" s="98"/>
      <c r="C16" s="98"/>
      <c r="D16" s="98"/>
      <c r="E16" s="60"/>
      <c r="F16" s="27">
        <f>IF(E16=0,0,D16/3*E16)</f>
        <v>0</v>
      </c>
      <c r="H16" s="3" t="s">
        <v>0</v>
      </c>
      <c r="I16" s="65" t="str">
        <f>IF($B$16="","",$B$16)</f>
        <v/>
      </c>
      <c r="J16" s="65" t="str">
        <f>IF($C$16="","",$C$16)</f>
        <v/>
      </c>
      <c r="K16" s="65" t="str">
        <f>IF($D$16="","",$D$16)</f>
        <v/>
      </c>
      <c r="L16" s="60">
        <v>0</v>
      </c>
      <c r="M16" s="27">
        <f>IF(L16=0,0,K16/3*L16)</f>
        <v>0</v>
      </c>
      <c r="S16" s="31">
        <v>2019</v>
      </c>
      <c r="T16" s="48"/>
      <c r="U16" s="49" t="s">
        <v>29</v>
      </c>
      <c r="V16" s="35">
        <v>43374</v>
      </c>
      <c r="W16" s="35">
        <v>43373</v>
      </c>
      <c r="X16" s="58"/>
      <c r="Y16" s="58"/>
      <c r="Z16" s="58"/>
    </row>
    <row r="17" spans="1:26" ht="15.75" thickBot="1" x14ac:dyDescent="0.3">
      <c r="A17" s="9"/>
      <c r="B17" s="9"/>
      <c r="C17" s="9"/>
      <c r="D17" s="9"/>
      <c r="E17" s="2"/>
      <c r="F17" s="28">
        <f>SUM(F12:F16)</f>
        <v>0</v>
      </c>
      <c r="H17" s="9"/>
      <c r="I17" s="9"/>
      <c r="J17" s="9"/>
      <c r="K17" s="9"/>
      <c r="L17" s="2"/>
      <c r="M17" s="28">
        <f>SUM(M12:M16)</f>
        <v>0</v>
      </c>
      <c r="S17" s="31">
        <v>2020</v>
      </c>
      <c r="T17" s="48"/>
      <c r="U17" s="49" t="s">
        <v>35</v>
      </c>
      <c r="V17" s="35">
        <v>43556</v>
      </c>
      <c r="W17" s="35">
        <v>43555</v>
      </c>
      <c r="X17" s="58"/>
      <c r="Y17" s="58"/>
      <c r="Z17" s="58"/>
    </row>
    <row r="18" spans="1:26" x14ac:dyDescent="0.25">
      <c r="A18" s="82" t="s">
        <v>3</v>
      </c>
      <c r="F18" s="18"/>
      <c r="G18" s="62"/>
      <c r="H18" s="82"/>
      <c r="S18" s="31">
        <v>2021</v>
      </c>
      <c r="T18" s="48"/>
      <c r="U18" s="49" t="s">
        <v>34</v>
      </c>
      <c r="V18" s="35">
        <v>43525</v>
      </c>
      <c r="W18" s="35">
        <v>43524</v>
      </c>
      <c r="X18" s="58"/>
      <c r="Y18" s="58"/>
      <c r="Z18" s="58"/>
    </row>
    <row r="19" spans="1:26" x14ac:dyDescent="0.25">
      <c r="C19" s="17" t="s">
        <v>60</v>
      </c>
      <c r="D19" s="86"/>
      <c r="E19" s="79"/>
      <c r="F19" s="79"/>
      <c r="G19" s="19"/>
      <c r="J19" s="17" t="s">
        <v>61</v>
      </c>
      <c r="K19" s="86"/>
      <c r="L19" s="79"/>
      <c r="M19" s="79"/>
      <c r="S19" s="31">
        <v>2022</v>
      </c>
      <c r="T19" s="48"/>
      <c r="U19" s="49" t="s">
        <v>31</v>
      </c>
      <c r="V19" s="35">
        <v>43435</v>
      </c>
      <c r="W19" s="35">
        <v>43434</v>
      </c>
      <c r="X19" s="58"/>
      <c r="Y19" s="58"/>
      <c r="Z19" s="58"/>
    </row>
    <row r="20" spans="1:26" x14ac:dyDescent="0.25">
      <c r="C20" s="17" t="s">
        <v>6</v>
      </c>
      <c r="D20" s="86"/>
      <c r="E20" s="79"/>
      <c r="F20" s="79"/>
      <c r="G20" s="19"/>
      <c r="J20" s="17" t="s">
        <v>6</v>
      </c>
      <c r="K20" s="86"/>
      <c r="L20" s="79"/>
      <c r="M20" s="79"/>
      <c r="S20" s="31">
        <v>2023</v>
      </c>
      <c r="T20" s="48"/>
      <c r="U20" s="49" t="s">
        <v>33</v>
      </c>
      <c r="V20" s="35">
        <v>43497</v>
      </c>
      <c r="W20" s="35">
        <v>43496</v>
      </c>
      <c r="X20" s="58"/>
      <c r="Y20" s="58"/>
      <c r="Z20" s="58"/>
    </row>
    <row r="21" spans="1:26" ht="7.5" customHeight="1" x14ac:dyDescent="0.25">
      <c r="A21" s="1"/>
      <c r="B21" s="8"/>
      <c r="D21" s="9"/>
      <c r="E21" s="9"/>
      <c r="G21" s="2"/>
      <c r="H21" s="1"/>
      <c r="I21" s="8"/>
      <c r="K21" s="87"/>
      <c r="L21" s="9"/>
      <c r="S21" s="31">
        <v>2024</v>
      </c>
      <c r="T21" s="48"/>
      <c r="U21" s="49" t="s">
        <v>39</v>
      </c>
      <c r="V21" s="35">
        <v>43678</v>
      </c>
      <c r="W21" s="35">
        <v>43677</v>
      </c>
      <c r="X21" s="58"/>
      <c r="Y21" s="58"/>
      <c r="Z21" s="58"/>
    </row>
    <row r="22" spans="1:26" x14ac:dyDescent="0.25">
      <c r="B22" s="20" t="s">
        <v>8</v>
      </c>
      <c r="I22" s="20" t="s">
        <v>8</v>
      </c>
      <c r="S22" s="31">
        <v>2025</v>
      </c>
      <c r="T22" s="48"/>
      <c r="U22" s="49" t="s">
        <v>38</v>
      </c>
      <c r="V22" s="35">
        <v>43647</v>
      </c>
      <c r="W22" s="35">
        <v>43646</v>
      </c>
      <c r="X22" s="58"/>
      <c r="Y22" s="58"/>
      <c r="Z22" s="58"/>
    </row>
    <row r="23" spans="1:26" ht="45" x14ac:dyDescent="0.25">
      <c r="A23" s="3"/>
      <c r="B23" s="12" t="s">
        <v>2</v>
      </c>
      <c r="C23" s="12" t="s">
        <v>5</v>
      </c>
      <c r="D23" s="10" t="s">
        <v>1</v>
      </c>
      <c r="E23" s="10" t="s">
        <v>7</v>
      </c>
      <c r="F23" s="11" t="s">
        <v>4</v>
      </c>
      <c r="H23" s="3"/>
      <c r="I23" s="12" t="s">
        <v>2</v>
      </c>
      <c r="J23" s="12" t="s">
        <v>5</v>
      </c>
      <c r="K23" s="10" t="s">
        <v>1</v>
      </c>
      <c r="L23" s="10" t="s">
        <v>7</v>
      </c>
      <c r="M23" s="11" t="s">
        <v>4</v>
      </c>
      <c r="S23" s="31">
        <v>2026</v>
      </c>
      <c r="T23" s="48"/>
      <c r="U23" s="70" t="s">
        <v>37</v>
      </c>
      <c r="V23" s="46">
        <v>43617</v>
      </c>
      <c r="W23" s="46">
        <v>43616</v>
      </c>
      <c r="X23" s="58"/>
      <c r="Y23" s="58"/>
      <c r="Z23" s="58"/>
    </row>
    <row r="24" spans="1:26" x14ac:dyDescent="0.25">
      <c r="A24" s="3" t="s">
        <v>0</v>
      </c>
      <c r="B24" s="65" t="str">
        <f>IF($B$12="","",$B$12)</f>
        <v/>
      </c>
      <c r="C24" s="65" t="str">
        <f>IF($C$12="","",$C$12)</f>
        <v/>
      </c>
      <c r="D24" s="65" t="str">
        <f>IF($D$12="","",$D$12)</f>
        <v/>
      </c>
      <c r="E24" s="60"/>
      <c r="F24" s="27">
        <f>IF(E24=0,0,D24/3*E24)</f>
        <v>0</v>
      </c>
      <c r="H24" s="3" t="s">
        <v>0</v>
      </c>
      <c r="I24" s="65" t="str">
        <f>IF($B$12="","",$B$12)</f>
        <v/>
      </c>
      <c r="J24" s="65" t="str">
        <f>IF($C$12="","",$C$12)</f>
        <v/>
      </c>
      <c r="K24" s="65" t="str">
        <f>IF($D$12="","",$D$12)</f>
        <v/>
      </c>
      <c r="L24" s="60"/>
      <c r="M24" s="27">
        <f>IF(L24=0,0,K24/3*L24)</f>
        <v>0</v>
      </c>
      <c r="S24" s="31">
        <v>2027</v>
      </c>
      <c r="T24" s="24"/>
      <c r="U24" s="71"/>
      <c r="V24" s="58"/>
      <c r="W24" s="58"/>
      <c r="X24" s="58"/>
      <c r="Y24" s="58"/>
      <c r="Z24" s="58"/>
    </row>
    <row r="25" spans="1:26" x14ac:dyDescent="0.25">
      <c r="A25" s="3" t="s">
        <v>0</v>
      </c>
      <c r="B25" s="65" t="str">
        <f>IF($B$13="","",$B$13)</f>
        <v/>
      </c>
      <c r="C25" s="65" t="str">
        <f>IF($C$13="","",$C$13)</f>
        <v/>
      </c>
      <c r="D25" s="65" t="str">
        <f>IF($D$13="","",$D$13)</f>
        <v/>
      </c>
      <c r="E25" s="60">
        <v>0</v>
      </c>
      <c r="F25" s="27">
        <f>IF(E25=0,0,D25/3*E25)</f>
        <v>0</v>
      </c>
      <c r="H25" s="3" t="s">
        <v>0</v>
      </c>
      <c r="I25" s="65" t="str">
        <f>IF($B$13="","",$B$13)</f>
        <v/>
      </c>
      <c r="J25" s="65" t="str">
        <f>IF($C$13="","",$C$13)</f>
        <v/>
      </c>
      <c r="K25" s="65" t="str">
        <f>IF($D$13="","",$D$13)</f>
        <v/>
      </c>
      <c r="L25" s="60">
        <v>0</v>
      </c>
      <c r="M25" s="27">
        <f>IF(L25=0,0,K25/3*L25)</f>
        <v>0</v>
      </c>
      <c r="S25" s="31">
        <v>2028</v>
      </c>
      <c r="T25" s="24"/>
    </row>
    <row r="26" spans="1:26" x14ac:dyDescent="0.25">
      <c r="A26" s="3" t="s">
        <v>0</v>
      </c>
      <c r="B26" s="65" t="str">
        <f>IF($B$14="","",$B$14)</f>
        <v/>
      </c>
      <c r="C26" s="65" t="str">
        <f>IF($C$14="","",$C$14)</f>
        <v/>
      </c>
      <c r="D26" s="65" t="str">
        <f>IF($D$14="","",$D$14)</f>
        <v/>
      </c>
      <c r="E26" s="60">
        <v>0</v>
      </c>
      <c r="F26" s="27">
        <f>IF(E26=0,0,D26/3*E26)</f>
        <v>0</v>
      </c>
      <c r="H26" s="3" t="s">
        <v>0</v>
      </c>
      <c r="I26" s="65" t="str">
        <f>IF($B$14="","",$B$14)</f>
        <v/>
      </c>
      <c r="J26" s="65" t="str">
        <f>IF($C$14="","",$C$14)</f>
        <v/>
      </c>
      <c r="K26" s="65" t="str">
        <f>IF($D$14="","",$D$14)</f>
        <v/>
      </c>
      <c r="L26" s="60">
        <v>0</v>
      </c>
      <c r="M26" s="27">
        <f>IF(L26=0,0,K26/3*L26)</f>
        <v>0</v>
      </c>
      <c r="S26" s="31">
        <v>2029</v>
      </c>
      <c r="T26" s="24"/>
      <c r="U26" s="33" t="s">
        <v>15</v>
      </c>
      <c r="V26" s="51"/>
      <c r="W26" s="30" t="s">
        <v>14</v>
      </c>
      <c r="X26" s="51"/>
      <c r="Y26" s="34" t="s">
        <v>14</v>
      </c>
      <c r="Z26" s="51"/>
    </row>
    <row r="27" spans="1:26" x14ac:dyDescent="0.25">
      <c r="A27" s="3" t="s">
        <v>0</v>
      </c>
      <c r="B27" s="65" t="str">
        <f>IF($B$15="","",$B$15)</f>
        <v/>
      </c>
      <c r="C27" s="65" t="str">
        <f>IF($C$15="","",$C$15)</f>
        <v/>
      </c>
      <c r="D27" s="65" t="str">
        <f>IF($D$15="","",$D$15)</f>
        <v/>
      </c>
      <c r="E27" s="60">
        <v>0</v>
      </c>
      <c r="F27" s="27">
        <f>IF(E27=0,0,D27/3*E27)</f>
        <v>0</v>
      </c>
      <c r="H27" s="3" t="s">
        <v>0</v>
      </c>
      <c r="I27" s="65" t="str">
        <f>IF($B$15="","",$B$15)</f>
        <v/>
      </c>
      <c r="J27" s="65" t="str">
        <f>IF($C$15="","",$C$15)</f>
        <v/>
      </c>
      <c r="K27" s="65" t="str">
        <f>IF($D$15="","",$D$15)</f>
        <v/>
      </c>
      <c r="L27" s="60">
        <v>0</v>
      </c>
      <c r="M27" s="27">
        <f>IF(L27=0,0,K27/3*L27)</f>
        <v>0</v>
      </c>
      <c r="S27" s="31">
        <v>2030</v>
      </c>
      <c r="T27" s="24"/>
      <c r="U27" s="53" t="s">
        <v>32</v>
      </c>
      <c r="V27" s="52">
        <v>2018</v>
      </c>
      <c r="W27" s="35">
        <v>43466</v>
      </c>
      <c r="X27" s="52">
        <v>2017</v>
      </c>
      <c r="Y27" s="55">
        <v>43465</v>
      </c>
      <c r="Z27" s="54">
        <v>2017</v>
      </c>
    </row>
    <row r="28" spans="1:26" ht="15.75" thickBot="1" x14ac:dyDescent="0.3">
      <c r="A28" s="3" t="s">
        <v>0</v>
      </c>
      <c r="B28" s="65" t="str">
        <f>IF($B$16="","",$B$16)</f>
        <v/>
      </c>
      <c r="C28" s="65" t="str">
        <f>IF($C$16="","",$C$16)</f>
        <v/>
      </c>
      <c r="D28" s="65" t="str">
        <f>IF($D$16="","",$D$16)</f>
        <v/>
      </c>
      <c r="E28" s="60">
        <v>0</v>
      </c>
      <c r="F28" s="27">
        <f>IF(E28=0,0,D28/3*E28)</f>
        <v>0</v>
      </c>
      <c r="H28" s="3" t="s">
        <v>0</v>
      </c>
      <c r="I28" s="65" t="str">
        <f>IF($B$16="","",$B$16)</f>
        <v/>
      </c>
      <c r="J28" s="65" t="str">
        <f>IF($C$16="","",$C$16)</f>
        <v/>
      </c>
      <c r="K28" s="65" t="str">
        <f>IF($D$16="","",$D$16)</f>
        <v/>
      </c>
      <c r="L28" s="60">
        <v>0</v>
      </c>
      <c r="M28" s="27">
        <f>IF(L28=0,0,K28/3*L28)</f>
        <v>0</v>
      </c>
      <c r="S28" s="31">
        <v>2032</v>
      </c>
      <c r="T28" s="24"/>
      <c r="U28" s="49" t="s">
        <v>36</v>
      </c>
      <c r="V28" s="52">
        <v>2018</v>
      </c>
      <c r="W28" s="35">
        <v>43586</v>
      </c>
      <c r="X28" s="52">
        <v>2017</v>
      </c>
      <c r="Y28" s="35">
        <v>43585</v>
      </c>
      <c r="Z28" s="52">
        <v>2018</v>
      </c>
    </row>
    <row r="29" spans="1:26" ht="15.75" thickBot="1" x14ac:dyDescent="0.3">
      <c r="A29" s="9"/>
      <c r="B29" s="9"/>
      <c r="C29" s="9"/>
      <c r="D29" s="9"/>
      <c r="E29" s="2"/>
      <c r="F29" s="28">
        <f>SUM(F24:F28)</f>
        <v>0</v>
      </c>
      <c r="H29" s="9"/>
      <c r="I29" s="9"/>
      <c r="J29" s="9"/>
      <c r="K29" s="9"/>
      <c r="L29" s="2"/>
      <c r="M29" s="28">
        <f>SUM(M24:M28)</f>
        <v>0</v>
      </c>
      <c r="S29" s="31">
        <v>2033</v>
      </c>
      <c r="T29" s="24"/>
      <c r="U29" s="49" t="s">
        <v>40</v>
      </c>
      <c r="V29" s="52">
        <v>2018</v>
      </c>
      <c r="W29" s="35">
        <v>43709</v>
      </c>
      <c r="X29" s="52">
        <v>2017</v>
      </c>
      <c r="Y29" s="35">
        <v>43708</v>
      </c>
      <c r="Z29" s="52">
        <v>2018</v>
      </c>
    </row>
    <row r="30" spans="1:26" x14ac:dyDescent="0.25">
      <c r="A30" s="83" t="s">
        <v>3</v>
      </c>
      <c r="B30" s="5"/>
      <c r="C30" s="5"/>
      <c r="D30" s="5"/>
      <c r="E30" s="5"/>
      <c r="F30" s="84"/>
      <c r="G30" s="85"/>
      <c r="H30" s="83" t="s">
        <v>3</v>
      </c>
      <c r="I30" s="5"/>
      <c r="J30" s="5"/>
      <c r="K30" s="5"/>
      <c r="L30" s="5"/>
      <c r="M30" s="6"/>
      <c r="S30" s="31">
        <v>2034</v>
      </c>
      <c r="T30" s="24"/>
      <c r="U30" s="53" t="s">
        <v>30</v>
      </c>
      <c r="V30" s="54">
        <v>2018</v>
      </c>
      <c r="W30" s="55">
        <v>43405</v>
      </c>
      <c r="X30" s="54">
        <v>2016</v>
      </c>
      <c r="Y30" s="55">
        <v>43404</v>
      </c>
      <c r="Z30" s="54">
        <v>2017</v>
      </c>
    </row>
    <row r="31" spans="1:26" x14ac:dyDescent="0.25">
      <c r="C31" s="17" t="s">
        <v>62</v>
      </c>
      <c r="D31" s="86"/>
      <c r="E31" s="79"/>
      <c r="F31" s="79"/>
      <c r="G31" s="19"/>
      <c r="J31" s="17" t="s">
        <v>63</v>
      </c>
      <c r="K31" s="86"/>
      <c r="L31" s="79"/>
      <c r="M31" s="79"/>
      <c r="S31" s="31">
        <v>2035</v>
      </c>
      <c r="T31" s="24"/>
      <c r="U31" s="53" t="s">
        <v>29</v>
      </c>
      <c r="V31" s="54">
        <v>2018</v>
      </c>
      <c r="W31" s="55">
        <v>43374</v>
      </c>
      <c r="X31" s="54">
        <v>2016</v>
      </c>
      <c r="Y31" s="55">
        <v>43373</v>
      </c>
      <c r="Z31" s="54">
        <v>2017</v>
      </c>
    </row>
    <row r="32" spans="1:26" x14ac:dyDescent="0.25">
      <c r="C32" s="17" t="s">
        <v>6</v>
      </c>
      <c r="D32" s="86"/>
      <c r="E32" s="79"/>
      <c r="F32" s="79"/>
      <c r="G32" s="19"/>
      <c r="J32" s="17" t="s">
        <v>6</v>
      </c>
      <c r="K32" s="86"/>
      <c r="L32" s="79"/>
      <c r="M32" s="79"/>
      <c r="S32" s="31">
        <v>2036</v>
      </c>
      <c r="T32" s="24"/>
      <c r="U32" s="49" t="s">
        <v>35</v>
      </c>
      <c r="V32" s="52">
        <v>2018</v>
      </c>
      <c r="W32" s="35">
        <v>43556</v>
      </c>
      <c r="X32" s="52">
        <v>2017</v>
      </c>
      <c r="Y32" s="35">
        <v>43555</v>
      </c>
      <c r="Z32" s="52">
        <v>2018</v>
      </c>
    </row>
    <row r="33" spans="1:34" ht="6" customHeight="1" x14ac:dyDescent="0.25">
      <c r="A33" s="1"/>
      <c r="B33" s="8"/>
      <c r="D33" s="9"/>
      <c r="E33" s="9"/>
      <c r="G33" s="2"/>
      <c r="H33" s="1"/>
      <c r="I33" s="8"/>
      <c r="K33" s="9"/>
      <c r="L33" s="9"/>
      <c r="S33" s="31">
        <v>2037</v>
      </c>
      <c r="T33" s="24"/>
      <c r="U33" s="49" t="s">
        <v>34</v>
      </c>
      <c r="V33" s="52">
        <v>2018</v>
      </c>
      <c r="W33" s="35">
        <v>43525</v>
      </c>
      <c r="X33" s="52">
        <v>2017</v>
      </c>
      <c r="Y33" s="35">
        <v>43524</v>
      </c>
      <c r="Z33" s="52">
        <v>2018</v>
      </c>
    </row>
    <row r="34" spans="1:34" x14ac:dyDescent="0.25">
      <c r="B34" s="20" t="s">
        <v>8</v>
      </c>
      <c r="I34" s="20" t="s">
        <v>8</v>
      </c>
      <c r="S34" s="31">
        <v>2038</v>
      </c>
      <c r="T34" s="24"/>
      <c r="U34" s="53" t="s">
        <v>31</v>
      </c>
      <c r="V34" s="54">
        <v>2018</v>
      </c>
      <c r="W34" s="55">
        <v>43435</v>
      </c>
      <c r="X34" s="54">
        <v>2016</v>
      </c>
      <c r="Y34" s="55">
        <v>43434</v>
      </c>
      <c r="Z34" s="54">
        <v>2017</v>
      </c>
    </row>
    <row r="35" spans="1:34" ht="45" x14ac:dyDescent="0.25">
      <c r="A35" s="3"/>
      <c r="B35" s="12" t="s">
        <v>2</v>
      </c>
      <c r="C35" s="12" t="s">
        <v>5</v>
      </c>
      <c r="D35" s="10" t="s">
        <v>1</v>
      </c>
      <c r="E35" s="10" t="s">
        <v>7</v>
      </c>
      <c r="F35" s="11" t="s">
        <v>4</v>
      </c>
      <c r="H35" s="3"/>
      <c r="I35" s="12" t="s">
        <v>2</v>
      </c>
      <c r="J35" s="12" t="s">
        <v>5</v>
      </c>
      <c r="K35" s="10" t="s">
        <v>1</v>
      </c>
      <c r="L35" s="10" t="s">
        <v>7</v>
      </c>
      <c r="M35" s="11" t="s">
        <v>4</v>
      </c>
      <c r="S35" s="31">
        <v>2039</v>
      </c>
      <c r="T35" s="24"/>
      <c r="U35" s="49" t="s">
        <v>33</v>
      </c>
      <c r="V35" s="52">
        <v>2018</v>
      </c>
      <c r="W35" s="35">
        <v>43497</v>
      </c>
      <c r="X35" s="52">
        <v>2017</v>
      </c>
      <c r="Y35" s="35">
        <v>43496</v>
      </c>
      <c r="Z35" s="52">
        <v>2018</v>
      </c>
    </row>
    <row r="36" spans="1:34" x14ac:dyDescent="0.25">
      <c r="A36" s="3" t="s">
        <v>0</v>
      </c>
      <c r="B36" s="65" t="str">
        <f>IF($B$12="","",$B$12)</f>
        <v/>
      </c>
      <c r="C36" s="65" t="str">
        <f>IF($C$12="","",$C$12)</f>
        <v/>
      </c>
      <c r="D36" s="65" t="str">
        <f>IF($D$12="","",$D$12)</f>
        <v/>
      </c>
      <c r="E36" s="60"/>
      <c r="F36" s="27">
        <f>IF(E36=0,0,D36/3*E36)</f>
        <v>0</v>
      </c>
      <c r="H36" s="3" t="s">
        <v>0</v>
      </c>
      <c r="I36" s="65" t="str">
        <f>IF($B$12="","",$B$12)</f>
        <v/>
      </c>
      <c r="J36" s="65" t="str">
        <f>IF($C$12="","",$C$12)</f>
        <v/>
      </c>
      <c r="K36" s="65" t="str">
        <f>IF($D$12="","",$D$12)</f>
        <v/>
      </c>
      <c r="L36" s="60"/>
      <c r="M36" s="27">
        <f>IF(L36=0,0,K36/3*L36)</f>
        <v>0</v>
      </c>
      <c r="S36" s="32">
        <v>2040</v>
      </c>
      <c r="T36" s="24"/>
      <c r="U36" s="49" t="s">
        <v>39</v>
      </c>
      <c r="V36" s="52">
        <v>2018</v>
      </c>
      <c r="W36" s="35">
        <v>43678</v>
      </c>
      <c r="X36" s="52">
        <v>2017</v>
      </c>
      <c r="Y36" s="35">
        <v>43677</v>
      </c>
      <c r="Z36" s="52">
        <v>2018</v>
      </c>
    </row>
    <row r="37" spans="1:34" x14ac:dyDescent="0.25">
      <c r="A37" s="3" t="s">
        <v>0</v>
      </c>
      <c r="B37" s="65" t="str">
        <f>IF($B$13="","",$B$13)</f>
        <v/>
      </c>
      <c r="C37" s="65" t="str">
        <f>IF($C$13="","",$C$13)</f>
        <v/>
      </c>
      <c r="D37" s="65" t="str">
        <f>IF($D$13="","",$D$13)</f>
        <v/>
      </c>
      <c r="E37" s="60">
        <v>0</v>
      </c>
      <c r="F37" s="27">
        <f>IF(E37=0,0,D37/3*E37)</f>
        <v>0</v>
      </c>
      <c r="H37" s="3" t="s">
        <v>0</v>
      </c>
      <c r="I37" s="65" t="str">
        <f>IF($B$13="","",$B$13)</f>
        <v/>
      </c>
      <c r="J37" s="65" t="str">
        <f>IF($C$13="","",$C$13)</f>
        <v/>
      </c>
      <c r="K37" s="65" t="str">
        <f>IF($D$13="","",$D$13)</f>
        <v/>
      </c>
      <c r="L37" s="60">
        <v>0</v>
      </c>
      <c r="M37" s="27">
        <f>IF(L37=0,0,K37/3*L37)</f>
        <v>0</v>
      </c>
      <c r="U37" s="49" t="s">
        <v>38</v>
      </c>
      <c r="V37" s="52">
        <v>2018</v>
      </c>
      <c r="W37" s="35">
        <v>43647</v>
      </c>
      <c r="X37" s="52">
        <v>2017</v>
      </c>
      <c r="Y37" s="35">
        <v>43646</v>
      </c>
      <c r="Z37" s="52">
        <v>2018</v>
      </c>
    </row>
    <row r="38" spans="1:34" x14ac:dyDescent="0.25">
      <c r="A38" s="3" t="s">
        <v>0</v>
      </c>
      <c r="B38" s="65" t="str">
        <f>IF($B$14="","",$B$14)</f>
        <v/>
      </c>
      <c r="C38" s="65" t="str">
        <f>IF($C$14="","",$C$14)</f>
        <v/>
      </c>
      <c r="D38" s="65" t="str">
        <f>IF($D$14="","",$D$14)</f>
        <v/>
      </c>
      <c r="E38" s="60">
        <v>0</v>
      </c>
      <c r="F38" s="27">
        <f>IF(E38=0,0,D38/3*E38)</f>
        <v>0</v>
      </c>
      <c r="H38" s="3" t="s">
        <v>0</v>
      </c>
      <c r="I38" s="65" t="str">
        <f>IF($B$14="","",$B$14)</f>
        <v/>
      </c>
      <c r="J38" s="65" t="str">
        <f>IF($C$14="","",$C$14)</f>
        <v/>
      </c>
      <c r="K38" s="65" t="str">
        <f>IF($D$14="","",$D$14)</f>
        <v/>
      </c>
      <c r="L38" s="60">
        <v>0</v>
      </c>
      <c r="M38" s="27">
        <f>IF(L38=0,0,K38/3*L38)</f>
        <v>0</v>
      </c>
      <c r="U38" s="49" t="s">
        <v>37</v>
      </c>
      <c r="V38" s="52">
        <v>2018</v>
      </c>
      <c r="W38" s="46">
        <v>43617</v>
      </c>
      <c r="X38" s="52">
        <v>2017</v>
      </c>
      <c r="Y38" s="46">
        <v>43616</v>
      </c>
      <c r="Z38" s="52">
        <v>2018</v>
      </c>
    </row>
    <row r="39" spans="1:34" x14ac:dyDescent="0.25">
      <c r="A39" s="3" t="s">
        <v>0</v>
      </c>
      <c r="B39" s="65" t="str">
        <f>IF($B$15="","",$B$15)</f>
        <v/>
      </c>
      <c r="C39" s="65" t="str">
        <f>IF($C$15="","",$C$15)</f>
        <v/>
      </c>
      <c r="D39" s="65" t="str">
        <f>IF($D$15="","",$D$15)</f>
        <v/>
      </c>
      <c r="E39" s="60">
        <v>0</v>
      </c>
      <c r="F39" s="27">
        <f>IF(E39=0,0,D39/3*E39)</f>
        <v>0</v>
      </c>
      <c r="H39" s="3" t="s">
        <v>0</v>
      </c>
      <c r="I39" s="65" t="str">
        <f>IF($B$15="","",$B$15)</f>
        <v/>
      </c>
      <c r="J39" s="65" t="str">
        <f>IF($C$15="","",$C$15)</f>
        <v/>
      </c>
      <c r="K39" s="65" t="str">
        <f>IF($D$15="","",$D$15)</f>
        <v/>
      </c>
      <c r="L39" s="60">
        <v>0</v>
      </c>
      <c r="M39" s="27">
        <f>IF(L39=0,0,K39/3*L39)</f>
        <v>0</v>
      </c>
      <c r="U39" s="56"/>
    </row>
    <row r="40" spans="1:34" ht="15.75" thickBot="1" x14ac:dyDescent="0.3">
      <c r="A40" s="3" t="s">
        <v>0</v>
      </c>
      <c r="B40" s="65" t="str">
        <f>IF($B$16="","",$B$16)</f>
        <v/>
      </c>
      <c r="C40" s="65" t="str">
        <f>IF($C$16="","",$C$16)</f>
        <v/>
      </c>
      <c r="D40" s="65" t="str">
        <f>IF($D$16="","",$D$16)</f>
        <v/>
      </c>
      <c r="E40" s="60">
        <v>0</v>
      </c>
      <c r="F40" s="27">
        <f>IF(E40=0,0,D40/3*E40)</f>
        <v>0</v>
      </c>
      <c r="H40" s="3" t="s">
        <v>0</v>
      </c>
      <c r="I40" s="65" t="str">
        <f>IF($B$16="","",$B$16)</f>
        <v/>
      </c>
      <c r="J40" s="65" t="str">
        <f>IF($C$16="","",$C$16)</f>
        <v/>
      </c>
      <c r="K40" s="65" t="str">
        <f>IF($D$16="","",$D$16)</f>
        <v/>
      </c>
      <c r="L40" s="60">
        <v>0</v>
      </c>
      <c r="M40" s="27">
        <f>IF(L40=0,0,K40/3*L40)</f>
        <v>0</v>
      </c>
      <c r="U40" s="56"/>
    </row>
    <row r="41" spans="1:34" ht="15.75" thickBot="1" x14ac:dyDescent="0.3">
      <c r="A41" s="9"/>
      <c r="B41" s="9"/>
      <c r="C41" s="9"/>
      <c r="D41" s="9"/>
      <c r="E41" s="2"/>
      <c r="F41" s="28">
        <f>SUM(F36:F40)</f>
        <v>0</v>
      </c>
      <c r="H41" s="9"/>
      <c r="I41" s="9"/>
      <c r="J41" s="9"/>
      <c r="K41" s="9"/>
      <c r="L41" s="2"/>
      <c r="M41" s="28">
        <f>SUM(M36:M40)</f>
        <v>0</v>
      </c>
      <c r="U41" s="56"/>
    </row>
    <row r="42" spans="1:34" s="26" customFormat="1" x14ac:dyDescent="0.25">
      <c r="A42" s="7"/>
      <c r="B42" s="37" t="s">
        <v>21</v>
      </c>
      <c r="C42" s="38" t="s">
        <v>25</v>
      </c>
      <c r="D42" s="39"/>
      <c r="E42" s="24"/>
      <c r="F42" s="25"/>
      <c r="H42" s="7"/>
      <c r="I42" s="7"/>
      <c r="J42" s="7"/>
      <c r="K42" s="7"/>
      <c r="L42" s="24"/>
      <c r="M42" s="25"/>
      <c r="R42" s="29"/>
      <c r="S42"/>
      <c r="U42" s="56"/>
      <c r="V42"/>
      <c r="AA42" s="29"/>
      <c r="AD42" s="50"/>
      <c r="AF42" s="50"/>
      <c r="AH42" s="50"/>
    </row>
    <row r="43" spans="1:34" x14ac:dyDescent="0.25">
      <c r="B43" s="40" t="s">
        <v>22</v>
      </c>
      <c r="C43" s="41" t="s">
        <v>26</v>
      </c>
      <c r="D43" s="42"/>
      <c r="I43" s="7"/>
      <c r="J43" s="7"/>
      <c r="K43" s="7"/>
      <c r="L43" s="24"/>
      <c r="M43" s="25"/>
      <c r="U43" s="56"/>
      <c r="V43" s="26"/>
    </row>
    <row r="44" spans="1:34" ht="15.75" thickBot="1" x14ac:dyDescent="0.3">
      <c r="B44" s="40" t="s">
        <v>23</v>
      </c>
      <c r="C44" s="41" t="s">
        <v>27</v>
      </c>
      <c r="D44" s="42"/>
      <c r="F44" s="18" t="s">
        <v>3</v>
      </c>
      <c r="L44" s="17" t="s">
        <v>45</v>
      </c>
      <c r="M44" s="76"/>
    </row>
    <row r="45" spans="1:34" ht="15.75" thickBot="1" x14ac:dyDescent="0.3">
      <c r="B45" s="43" t="s">
        <v>24</v>
      </c>
      <c r="C45" s="44" t="s">
        <v>28</v>
      </c>
      <c r="D45" s="45"/>
      <c r="I45" s="17"/>
      <c r="L45" s="17" t="s">
        <v>20</v>
      </c>
      <c r="M45" s="28">
        <f>F17+M17+F29+M29+F41+M41</f>
        <v>0</v>
      </c>
    </row>
    <row r="46" spans="1:34" x14ac:dyDescent="0.25">
      <c r="B46" s="74"/>
      <c r="C46" s="41"/>
      <c r="D46" s="75"/>
    </row>
    <row r="47" spans="1:34" x14ac:dyDescent="0.25">
      <c r="A47" s="7" t="s">
        <v>3</v>
      </c>
    </row>
  </sheetData>
  <sheetProtection algorithmName="SHA-512" hashValue="m+q2VMmFs0AqOdgooWyafFveXYZV20DaYua4LV/9vnNCXXk/EJYyk8aLpWfQ3EGiPh6ZMLZwBVLCufnI5UfrGA==" saltValue="BZn0O2nEYCFEzoGnIPGGhg==" spinCount="100000" sheet="1" selectLockedCells="1"/>
  <mergeCells count="1">
    <mergeCell ref="A1:M1"/>
  </mergeCells>
  <dataValidations count="7">
    <dataValidation type="list" allowBlank="1" showInputMessage="1" showErrorMessage="1" sqref="C13:C16" xr:uid="{FD6B495A-D7CE-4710-BE34-CB43C44D2588}">
      <formula1>$S$12:$S$36</formula1>
    </dataValidation>
    <dataValidation allowBlank="1" showInputMessage="1" showErrorMessage="1" promptTitle="Quarter Number" prompt="Quarter used for income calculation - Most recent to oldest_x000a_(see also Quarter Range from POI Conversion Chart)_x000a_" sqref="I35 B35 B11 I11 I23 B23" xr:uid="{40184E00-C618-426F-B558-BDC1407AC973}"/>
    <dataValidation type="list" allowBlank="1" showInputMessage="1" showErrorMessage="1" error="Invalid entry. Must be a 1, 2, 3 or 4.  If not using, it can be a 0." sqref="B13:B16" xr:uid="{9909B6EB-805D-4253-84E0-7351E55D9B8E}">
      <formula1>"n/a,1,2,3,4"</formula1>
    </dataValidation>
    <dataValidation type="list" allowBlank="1" showInputMessage="1" showErrorMessage="1" error="Invalid input.  Must be 1,2 or 3." sqref="D13:D16" xr:uid="{E69EF529-4E17-45CC-9DE5-ABECF076996D}">
      <formula1>"n/a,1,2,3"</formula1>
    </dataValidation>
    <dataValidation allowBlank="1" showInputMessage="1" showErrorMessage="1" promptTitle="Number of Months" prompt="Choose the number of months applicable to the quarter." sqref="K35 D35 D11 K11 K23 D23" xr:uid="{E443A415-55CF-4F32-9EDB-88F4396873E9}"/>
    <dataValidation type="decimal" operator="greaterThanOrEqual" allowBlank="1" showInputMessage="1" showErrorMessage="1" sqref="E36:E40 L36:L40 E24:E28 E12:E16 L24:L28 L13:L16" xr:uid="{13DDADF7-8C67-4911-BF83-B63E91DB8498}">
      <formula1>0</formula1>
    </dataValidation>
    <dataValidation allowBlank="1" showInputMessage="1" showErrorMessage="1" promptTitle="Calendar Year" prompt="Calendar year that the Quarter pertains to - Most recent to oldest_x000a_" sqref="J35 C35 C11 J11 J23 C23" xr:uid="{F9F9B92D-A2C1-45AE-A7DB-F8A287519F55}"/>
  </dataValidations>
  <pageMargins left="0.5" right="0.5" top="0.5" bottom="0.5" header="0.3" footer="0.3"/>
  <pageSetup scale="94" orientation="portrait" r:id="rId1"/>
  <headerFooter>
    <oddFooter>&amp;L&amp;8WVHDF EIV POI Analysis (8.8.2018)&amp;C&amp;9&amp;P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75C4-2332-4BB1-8C7F-4EC5DFDDAB9C}">
  <sheetPr>
    <pageSetUpPr fitToPage="1"/>
  </sheetPr>
  <dimension ref="A1:AH47"/>
  <sheetViews>
    <sheetView workbookViewId="0">
      <selection activeCell="L15" sqref="L15"/>
    </sheetView>
  </sheetViews>
  <sheetFormatPr defaultRowHeight="15" x14ac:dyDescent="0.25"/>
  <cols>
    <col min="1" max="1" width="3.85546875" customWidth="1"/>
    <col min="2" max="2" width="6" style="4" customWidth="1"/>
    <col min="3" max="3" width="6.7109375" style="4" customWidth="1"/>
    <col min="4" max="4" width="7.28515625" style="4" customWidth="1"/>
    <col min="5" max="5" width="12.140625" style="4" customWidth="1"/>
    <col min="6" max="6" width="11.7109375" style="2" customWidth="1"/>
    <col min="7" max="7" width="2.7109375" customWidth="1"/>
    <col min="8" max="8" width="3.85546875" customWidth="1"/>
    <col min="9" max="9" width="6" style="4" customWidth="1"/>
    <col min="10" max="10" width="6.7109375" style="4" customWidth="1"/>
    <col min="11" max="11" width="7.28515625" style="4" customWidth="1"/>
    <col min="12" max="12" width="11.7109375" style="4" customWidth="1"/>
    <col min="13" max="13" width="11.7109375" style="2" customWidth="1"/>
    <col min="16" max="16" width="17.42578125" bestFit="1" customWidth="1"/>
    <col min="18" max="18" width="4.5703125" style="29" customWidth="1"/>
    <col min="19" max="19" width="5" hidden="1" customWidth="1"/>
    <col min="20" max="20" width="3.28515625" style="26" hidden="1" customWidth="1"/>
    <col min="21" max="21" width="9.28515625" hidden="1" customWidth="1"/>
    <col min="22" max="22" width="6.7109375" hidden="1" customWidth="1"/>
    <col min="23" max="23" width="7.7109375" style="26" hidden="1" customWidth="1"/>
    <col min="24" max="24" width="5" style="26" hidden="1" customWidth="1"/>
    <col min="25" max="25" width="7.7109375" style="26" hidden="1" customWidth="1"/>
    <col min="26" max="26" width="5" style="26" hidden="1" customWidth="1"/>
    <col min="27" max="27" width="4.85546875" style="29" customWidth="1"/>
    <col min="30" max="30" width="5" style="50" bestFit="1" customWidth="1"/>
    <col min="32" max="32" width="5" style="50" bestFit="1" customWidth="1"/>
    <col min="34" max="34" width="5" style="50" bestFit="1" customWidth="1"/>
  </cols>
  <sheetData>
    <row r="1" spans="1:26" ht="23.25" x14ac:dyDescent="0.35">
      <c r="A1" s="152" t="s">
        <v>49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3" spans="1:26" ht="16.5" thickBot="1" x14ac:dyDescent="0.3">
      <c r="A3" s="13" t="s">
        <v>9</v>
      </c>
      <c r="E3" s="95" t="str">
        <f>IF('POI p 1'!E3="","",'POI p 1'!E3)</f>
        <v/>
      </c>
      <c r="F3" s="96"/>
      <c r="G3" s="96"/>
      <c r="H3" s="96"/>
      <c r="I3" s="96"/>
      <c r="J3" s="96"/>
      <c r="K3" s="22"/>
      <c r="L3" s="148" t="s">
        <v>16</v>
      </c>
      <c r="M3" s="148" t="s">
        <v>17</v>
      </c>
    </row>
    <row r="4" spans="1:26" ht="16.5" thickBot="1" x14ac:dyDescent="0.3">
      <c r="A4" s="14" t="s">
        <v>10</v>
      </c>
      <c r="B4" s="2"/>
      <c r="C4" s="2"/>
      <c r="D4" s="2"/>
      <c r="E4" s="142" t="str">
        <f>IF('POI p 1'!E4="","",'POI p 1'!E4)</f>
        <v/>
      </c>
      <c r="F4" s="97" t="str">
        <f>IF('POI p 1'!F4="","",'POI p 1'!F4)</f>
        <v/>
      </c>
      <c r="G4" s="22"/>
      <c r="H4" s="23"/>
      <c r="I4" s="16" t="s">
        <v>11</v>
      </c>
      <c r="J4" s="15"/>
      <c r="K4" s="15"/>
      <c r="L4" s="72" t="str">
        <f>'POI p 1'!L4</f>
        <v/>
      </c>
      <c r="M4" s="72" t="str">
        <f>'POI p 1'!M4</f>
        <v/>
      </c>
      <c r="O4" s="67"/>
      <c r="P4" t="s">
        <v>42</v>
      </c>
    </row>
    <row r="5" spans="1:26" ht="16.5" thickBot="1" x14ac:dyDescent="0.3">
      <c r="A5" s="14"/>
      <c r="B5" s="2"/>
      <c r="C5" s="2"/>
      <c r="D5" s="2"/>
      <c r="E5" s="2"/>
      <c r="F5" s="21"/>
      <c r="G5" s="21"/>
      <c r="H5" s="14"/>
      <c r="I5" s="16"/>
      <c r="J5" s="2"/>
      <c r="K5" s="2"/>
      <c r="L5" s="64" t="str">
        <f>'POI p 1'!L5</f>
        <v/>
      </c>
      <c r="M5" s="64" t="str">
        <f>'POI p 1'!M5</f>
        <v/>
      </c>
      <c r="O5" s="68"/>
      <c r="P5" t="s">
        <v>43</v>
      </c>
    </row>
    <row r="6" spans="1:26" x14ac:dyDescent="0.25">
      <c r="B6" s="8"/>
      <c r="I6" s="8"/>
      <c r="O6" s="66"/>
      <c r="P6" t="s">
        <v>44</v>
      </c>
    </row>
    <row r="7" spans="1:26" x14ac:dyDescent="0.25">
      <c r="C7" s="17" t="s">
        <v>64</v>
      </c>
      <c r="D7" s="86"/>
      <c r="E7" s="79"/>
      <c r="F7" s="79"/>
      <c r="G7" s="19"/>
      <c r="J7" s="17" t="s">
        <v>65</v>
      </c>
      <c r="K7" s="86"/>
      <c r="L7" s="79"/>
      <c r="M7" s="79"/>
      <c r="O7" s="134"/>
      <c r="P7" t="s">
        <v>116</v>
      </c>
    </row>
    <row r="8" spans="1:26" x14ac:dyDescent="0.25">
      <c r="C8" s="17" t="s">
        <v>6</v>
      </c>
      <c r="D8" s="86"/>
      <c r="E8" s="79"/>
      <c r="F8" s="79"/>
      <c r="G8" s="19"/>
      <c r="J8" s="17" t="s">
        <v>6</v>
      </c>
      <c r="K8" s="86"/>
      <c r="L8" s="79"/>
      <c r="M8" s="79"/>
    </row>
    <row r="9" spans="1:26" ht="6.75" customHeight="1" x14ac:dyDescent="0.25">
      <c r="B9" s="8"/>
      <c r="D9" s="9"/>
      <c r="E9" s="9"/>
      <c r="G9" s="2"/>
      <c r="I9" s="8"/>
      <c r="K9" s="9"/>
      <c r="L9" s="9"/>
    </row>
    <row r="10" spans="1:26" x14ac:dyDescent="0.25">
      <c r="B10" s="20" t="s">
        <v>8</v>
      </c>
      <c r="I10" s="20" t="s">
        <v>8</v>
      </c>
    </row>
    <row r="11" spans="1:26" ht="45" x14ac:dyDescent="0.25">
      <c r="A11" s="3"/>
      <c r="B11" s="12" t="s">
        <v>2</v>
      </c>
      <c r="C11" s="12" t="s">
        <v>5</v>
      </c>
      <c r="D11" s="10" t="s">
        <v>1</v>
      </c>
      <c r="E11" s="10" t="s">
        <v>7</v>
      </c>
      <c r="F11" s="11" t="s">
        <v>4</v>
      </c>
      <c r="H11" s="3"/>
      <c r="I11" s="12" t="s">
        <v>2</v>
      </c>
      <c r="J11" s="12" t="s">
        <v>5</v>
      </c>
      <c r="K11" s="10" t="s">
        <v>1</v>
      </c>
      <c r="L11" s="10" t="s">
        <v>7</v>
      </c>
      <c r="M11" s="11" t="s">
        <v>4</v>
      </c>
      <c r="S11" s="30" t="s">
        <v>5</v>
      </c>
      <c r="T11" s="47"/>
      <c r="U11" s="30" t="s">
        <v>15</v>
      </c>
      <c r="V11" s="30" t="s">
        <v>14</v>
      </c>
      <c r="W11" s="34" t="s">
        <v>14</v>
      </c>
      <c r="X11" s="57"/>
      <c r="Y11" s="57"/>
      <c r="Z11" s="57"/>
    </row>
    <row r="12" spans="1:26" x14ac:dyDescent="0.25">
      <c r="A12" s="3" t="s">
        <v>0</v>
      </c>
      <c r="B12" s="98" t="str">
        <f>IF('POI p 1'!B12="","",'POI p 1'!B12)</f>
        <v/>
      </c>
      <c r="C12" s="98" t="str">
        <f>IF('POI p 1'!C12="","",'POI p 1'!C12)</f>
        <v/>
      </c>
      <c r="D12" s="98" t="str">
        <f>IF('POI p 1'!D12="","",'POI p 1'!D12)</f>
        <v/>
      </c>
      <c r="E12" s="60"/>
      <c r="F12" s="27">
        <f>IF(E12=0,0,D12/3*E12)</f>
        <v>0</v>
      </c>
      <c r="H12" s="3" t="s">
        <v>0</v>
      </c>
      <c r="I12" s="98" t="str">
        <f>IF($B$12="","",$B$12)</f>
        <v/>
      </c>
      <c r="J12" s="98" t="str">
        <f>IF($C$12="","",$C$12)</f>
        <v/>
      </c>
      <c r="K12" s="98" t="str">
        <f>IF($D$12="","",$D$12)</f>
        <v/>
      </c>
      <c r="L12" s="61"/>
      <c r="M12" s="27">
        <f>IF(L12=0,0,K12/3*L12)</f>
        <v>0</v>
      </c>
      <c r="S12" s="31" t="s">
        <v>12</v>
      </c>
      <c r="T12" s="48"/>
      <c r="U12" s="49" t="s">
        <v>32</v>
      </c>
      <c r="V12" s="35">
        <v>43466</v>
      </c>
      <c r="W12" s="35">
        <v>43465</v>
      </c>
      <c r="X12" s="58"/>
      <c r="Y12" s="58"/>
      <c r="Z12" s="58"/>
    </row>
    <row r="13" spans="1:26" x14ac:dyDescent="0.25">
      <c r="A13" s="3" t="s">
        <v>0</v>
      </c>
      <c r="B13" s="98"/>
      <c r="C13" s="98"/>
      <c r="D13" s="98"/>
      <c r="E13" s="60"/>
      <c r="F13" s="27">
        <f>IF(E13=0,0,D13/3*E13)</f>
        <v>0</v>
      </c>
      <c r="H13" s="3" t="s">
        <v>0</v>
      </c>
      <c r="I13" s="65" t="str">
        <f>IF($B$13="","",$B$13)</f>
        <v/>
      </c>
      <c r="J13" s="65" t="str">
        <f>IF($C$13="","",$C$13)</f>
        <v/>
      </c>
      <c r="K13" s="65" t="str">
        <f>IF($D$13="","",$D$13)</f>
        <v/>
      </c>
      <c r="L13" s="60">
        <v>0</v>
      </c>
      <c r="M13" s="27">
        <f>IF(L13=0,0,K13/3*L13)</f>
        <v>0</v>
      </c>
      <c r="S13" s="31">
        <v>2016</v>
      </c>
      <c r="T13" s="48"/>
      <c r="U13" s="49" t="s">
        <v>36</v>
      </c>
      <c r="V13" s="35">
        <v>43586</v>
      </c>
      <c r="W13" s="35">
        <v>43585</v>
      </c>
      <c r="X13" s="58"/>
      <c r="Y13" s="58"/>
      <c r="Z13" s="58"/>
    </row>
    <row r="14" spans="1:26" x14ac:dyDescent="0.25">
      <c r="A14" s="3" t="s">
        <v>0</v>
      </c>
      <c r="B14" s="98"/>
      <c r="C14" s="98"/>
      <c r="D14" s="98"/>
      <c r="E14" s="60"/>
      <c r="F14" s="27">
        <f>IF(E14=0,0,D14/3*E14)</f>
        <v>0</v>
      </c>
      <c r="H14" s="3" t="s">
        <v>0</v>
      </c>
      <c r="I14" s="65" t="str">
        <f>IF($B$14="","",$B$14)</f>
        <v/>
      </c>
      <c r="J14" s="65" t="str">
        <f>IF($C$14="","",$C$14)</f>
        <v/>
      </c>
      <c r="K14" s="65" t="str">
        <f>IF($D$14="","",$D$14)</f>
        <v/>
      </c>
      <c r="L14" s="60">
        <v>0</v>
      </c>
      <c r="M14" s="27">
        <f>IF(L14=0,0,K14/3*L14)</f>
        <v>0</v>
      </c>
      <c r="S14" s="31">
        <v>2017</v>
      </c>
      <c r="T14" s="48"/>
      <c r="U14" s="49" t="s">
        <v>40</v>
      </c>
      <c r="V14" s="35">
        <v>43709</v>
      </c>
      <c r="W14" s="35">
        <v>43708</v>
      </c>
      <c r="X14" s="58"/>
      <c r="Y14" s="58"/>
      <c r="Z14" s="58"/>
    </row>
    <row r="15" spans="1:26" x14ac:dyDescent="0.25">
      <c r="A15" s="3" t="s">
        <v>0</v>
      </c>
      <c r="B15" s="98"/>
      <c r="C15" s="98"/>
      <c r="D15" s="98"/>
      <c r="E15" s="60"/>
      <c r="F15" s="27">
        <f>IF(E15=0,0,D15/3*E15)</f>
        <v>0</v>
      </c>
      <c r="H15" s="3" t="s">
        <v>0</v>
      </c>
      <c r="I15" s="65" t="str">
        <f>IF($B$15="","",$B$15)</f>
        <v/>
      </c>
      <c r="J15" s="65" t="str">
        <f>IF($C$15="","",$C$15)</f>
        <v/>
      </c>
      <c r="K15" s="65" t="str">
        <f>IF($D$15="","",$D$15)</f>
        <v/>
      </c>
      <c r="L15" s="60">
        <v>0</v>
      </c>
      <c r="M15" s="27">
        <f>IF(L15=0,0,K15/3*L15)</f>
        <v>0</v>
      </c>
      <c r="S15" s="31">
        <v>2018</v>
      </c>
      <c r="T15" s="48"/>
      <c r="U15" s="49" t="s">
        <v>30</v>
      </c>
      <c r="V15" s="35">
        <v>43405</v>
      </c>
      <c r="W15" s="35">
        <v>43404</v>
      </c>
      <c r="X15" s="58"/>
      <c r="Y15" s="58"/>
      <c r="Z15" s="58"/>
    </row>
    <row r="16" spans="1:26" ht="15.75" thickBot="1" x14ac:dyDescent="0.3">
      <c r="A16" s="3" t="s">
        <v>0</v>
      </c>
      <c r="B16" s="98"/>
      <c r="C16" s="98"/>
      <c r="D16" s="98"/>
      <c r="E16" s="60"/>
      <c r="F16" s="27">
        <f>IF(E16=0,0,D16/3*E16)</f>
        <v>0</v>
      </c>
      <c r="H16" s="3" t="s">
        <v>0</v>
      </c>
      <c r="I16" s="65" t="str">
        <f>IF($B$16="","",$B$16)</f>
        <v/>
      </c>
      <c r="J16" s="65" t="str">
        <f>IF($C$16="","",$C$16)</f>
        <v/>
      </c>
      <c r="K16" s="65" t="str">
        <f>IF($D$16="","",$D$16)</f>
        <v/>
      </c>
      <c r="L16" s="60">
        <v>0</v>
      </c>
      <c r="M16" s="27">
        <f>IF(L16=0,0,K16/3*L16)</f>
        <v>0</v>
      </c>
      <c r="S16" s="31">
        <v>2019</v>
      </c>
      <c r="T16" s="48"/>
      <c r="U16" s="49" t="s">
        <v>29</v>
      </c>
      <c r="V16" s="35">
        <v>43374</v>
      </c>
      <c r="W16" s="35">
        <v>43373</v>
      </c>
      <c r="X16" s="58"/>
      <c r="Y16" s="58"/>
      <c r="Z16" s="58"/>
    </row>
    <row r="17" spans="1:26" ht="15.75" thickBot="1" x14ac:dyDescent="0.3">
      <c r="A17" s="9"/>
      <c r="B17" s="9"/>
      <c r="C17" s="9"/>
      <c r="D17" s="9"/>
      <c r="E17" s="2"/>
      <c r="F17" s="28">
        <f>SUM(F12:F16)</f>
        <v>0</v>
      </c>
      <c r="H17" s="9"/>
      <c r="I17" s="9"/>
      <c r="J17" s="9"/>
      <c r="K17" s="9"/>
      <c r="L17" s="2"/>
      <c r="M17" s="28">
        <f>SUM(M12:M16)</f>
        <v>0</v>
      </c>
      <c r="S17" s="31">
        <v>2020</v>
      </c>
      <c r="T17" s="48"/>
      <c r="U17" s="49" t="s">
        <v>35</v>
      </c>
      <c r="V17" s="35">
        <v>43556</v>
      </c>
      <c r="W17" s="35">
        <v>43555</v>
      </c>
      <c r="X17" s="58"/>
      <c r="Y17" s="58"/>
      <c r="Z17" s="58"/>
    </row>
    <row r="18" spans="1:26" x14ac:dyDescent="0.25">
      <c r="A18" s="82" t="s">
        <v>3</v>
      </c>
      <c r="F18" s="18"/>
      <c r="G18" s="62"/>
      <c r="H18" s="82"/>
      <c r="S18" s="31">
        <v>2021</v>
      </c>
      <c r="T18" s="48"/>
      <c r="U18" s="49" t="s">
        <v>34</v>
      </c>
      <c r="V18" s="35">
        <v>43525</v>
      </c>
      <c r="W18" s="35">
        <v>43524</v>
      </c>
      <c r="X18" s="58"/>
      <c r="Y18" s="58"/>
      <c r="Z18" s="58"/>
    </row>
    <row r="19" spans="1:26" x14ac:dyDescent="0.25">
      <c r="C19" s="17" t="s">
        <v>66</v>
      </c>
      <c r="D19" s="86"/>
      <c r="E19" s="79"/>
      <c r="F19" s="79"/>
      <c r="G19" s="19"/>
      <c r="J19" s="17" t="s">
        <v>67</v>
      </c>
      <c r="K19" s="86"/>
      <c r="L19" s="79"/>
      <c r="M19" s="79"/>
      <c r="S19" s="31">
        <v>2022</v>
      </c>
      <c r="T19" s="48"/>
      <c r="U19" s="49" t="s">
        <v>31</v>
      </c>
      <c r="V19" s="35">
        <v>43435</v>
      </c>
      <c r="W19" s="35">
        <v>43434</v>
      </c>
      <c r="X19" s="58"/>
      <c r="Y19" s="58"/>
      <c r="Z19" s="58"/>
    </row>
    <row r="20" spans="1:26" x14ac:dyDescent="0.25">
      <c r="C20" s="17" t="s">
        <v>6</v>
      </c>
      <c r="D20" s="86"/>
      <c r="E20" s="79"/>
      <c r="F20" s="79"/>
      <c r="G20" s="19"/>
      <c r="J20" s="17" t="s">
        <v>6</v>
      </c>
      <c r="K20" s="86"/>
      <c r="L20" s="79"/>
      <c r="M20" s="79"/>
      <c r="S20" s="31">
        <v>2023</v>
      </c>
      <c r="T20" s="48"/>
      <c r="U20" s="49" t="s">
        <v>33</v>
      </c>
      <c r="V20" s="35">
        <v>43497</v>
      </c>
      <c r="W20" s="35">
        <v>43496</v>
      </c>
      <c r="X20" s="58"/>
      <c r="Y20" s="58"/>
      <c r="Z20" s="58"/>
    </row>
    <row r="21" spans="1:26" ht="7.5" customHeight="1" x14ac:dyDescent="0.25">
      <c r="A21" s="1"/>
      <c r="B21" s="8"/>
      <c r="D21" s="9"/>
      <c r="E21" s="9"/>
      <c r="G21" s="2"/>
      <c r="H21" s="1"/>
      <c r="I21" s="8"/>
      <c r="K21" s="87"/>
      <c r="L21" s="9"/>
      <c r="S21" s="31">
        <v>2024</v>
      </c>
      <c r="T21" s="48"/>
      <c r="U21" s="49" t="s">
        <v>39</v>
      </c>
      <c r="V21" s="35">
        <v>43678</v>
      </c>
      <c r="W21" s="35">
        <v>43677</v>
      </c>
      <c r="X21" s="58"/>
      <c r="Y21" s="58"/>
      <c r="Z21" s="58"/>
    </row>
    <row r="22" spans="1:26" x14ac:dyDescent="0.25">
      <c r="B22" s="20" t="s">
        <v>8</v>
      </c>
      <c r="I22" s="20" t="s">
        <v>8</v>
      </c>
      <c r="S22" s="31">
        <v>2025</v>
      </c>
      <c r="T22" s="48"/>
      <c r="U22" s="49" t="s">
        <v>38</v>
      </c>
      <c r="V22" s="35">
        <v>43647</v>
      </c>
      <c r="W22" s="35">
        <v>43646</v>
      </c>
      <c r="X22" s="58"/>
      <c r="Y22" s="58"/>
      <c r="Z22" s="58"/>
    </row>
    <row r="23" spans="1:26" ht="45" x14ac:dyDescent="0.25">
      <c r="A23" s="3"/>
      <c r="B23" s="12" t="s">
        <v>2</v>
      </c>
      <c r="C23" s="12" t="s">
        <v>5</v>
      </c>
      <c r="D23" s="10" t="s">
        <v>1</v>
      </c>
      <c r="E23" s="10" t="s">
        <v>7</v>
      </c>
      <c r="F23" s="11" t="s">
        <v>4</v>
      </c>
      <c r="H23" s="3"/>
      <c r="I23" s="12" t="s">
        <v>2</v>
      </c>
      <c r="J23" s="12" t="s">
        <v>5</v>
      </c>
      <c r="K23" s="10" t="s">
        <v>1</v>
      </c>
      <c r="L23" s="10" t="s">
        <v>7</v>
      </c>
      <c r="M23" s="11" t="s">
        <v>4</v>
      </c>
      <c r="S23" s="31">
        <v>2026</v>
      </c>
      <c r="T23" s="48"/>
      <c r="U23" s="70" t="s">
        <v>37</v>
      </c>
      <c r="V23" s="46">
        <v>43617</v>
      </c>
      <c r="W23" s="46">
        <v>43616</v>
      </c>
      <c r="X23" s="58"/>
      <c r="Y23" s="58"/>
      <c r="Z23" s="58"/>
    </row>
    <row r="24" spans="1:26" x14ac:dyDescent="0.25">
      <c r="A24" s="3" t="s">
        <v>0</v>
      </c>
      <c r="B24" s="65" t="str">
        <f>IF($B$12="","",$B$12)</f>
        <v/>
      </c>
      <c r="C24" s="65" t="str">
        <f>IF($C$12="","",$C$12)</f>
        <v/>
      </c>
      <c r="D24" s="65" t="str">
        <f>IF($D$12="","",$D$12)</f>
        <v/>
      </c>
      <c r="E24" s="60"/>
      <c r="F24" s="27">
        <f>IF(E24=0,0,D24/3*E24)</f>
        <v>0</v>
      </c>
      <c r="H24" s="3" t="s">
        <v>0</v>
      </c>
      <c r="I24" s="65" t="str">
        <f>IF($B$12="","",$B$12)</f>
        <v/>
      </c>
      <c r="J24" s="65" t="str">
        <f>IF($C$12="","",$C$12)</f>
        <v/>
      </c>
      <c r="K24" s="65" t="str">
        <f>IF($D$12="","",$D$12)</f>
        <v/>
      </c>
      <c r="L24" s="60"/>
      <c r="M24" s="27">
        <f>IF(L24=0,0,K24/3*L24)</f>
        <v>0</v>
      </c>
      <c r="S24" s="31">
        <v>2027</v>
      </c>
      <c r="T24" s="24"/>
      <c r="U24" s="71"/>
      <c r="V24" s="58"/>
      <c r="W24" s="58"/>
      <c r="X24" s="58"/>
      <c r="Y24" s="58"/>
      <c r="Z24" s="58"/>
    </row>
    <row r="25" spans="1:26" x14ac:dyDescent="0.25">
      <c r="A25" s="3" t="s">
        <v>0</v>
      </c>
      <c r="B25" s="65" t="str">
        <f>IF($B$13="","",$B$13)</f>
        <v/>
      </c>
      <c r="C25" s="65" t="str">
        <f>IF($C$13="","",$C$13)</f>
        <v/>
      </c>
      <c r="D25" s="65" t="str">
        <f>IF($D$13="","",$D$13)</f>
        <v/>
      </c>
      <c r="E25" s="60">
        <v>0</v>
      </c>
      <c r="F25" s="27">
        <f>IF(E25=0,0,D25/3*E25)</f>
        <v>0</v>
      </c>
      <c r="H25" s="3" t="s">
        <v>0</v>
      </c>
      <c r="I25" s="65" t="str">
        <f>IF($B$13="","",$B$13)</f>
        <v/>
      </c>
      <c r="J25" s="65" t="str">
        <f>IF($C$13="","",$C$13)</f>
        <v/>
      </c>
      <c r="K25" s="65" t="str">
        <f>IF($D$13="","",$D$13)</f>
        <v/>
      </c>
      <c r="L25" s="60">
        <v>0</v>
      </c>
      <c r="M25" s="27">
        <f>IF(L25=0,0,K25/3*L25)</f>
        <v>0</v>
      </c>
      <c r="S25" s="31">
        <v>2028</v>
      </c>
      <c r="T25" s="24"/>
    </row>
    <row r="26" spans="1:26" x14ac:dyDescent="0.25">
      <c r="A26" s="3" t="s">
        <v>0</v>
      </c>
      <c r="B26" s="65" t="str">
        <f>IF($B$14="","",$B$14)</f>
        <v/>
      </c>
      <c r="C26" s="65" t="str">
        <f>IF($C$14="","",$C$14)</f>
        <v/>
      </c>
      <c r="D26" s="65" t="str">
        <f>IF($D$14="","",$D$14)</f>
        <v/>
      </c>
      <c r="E26" s="60">
        <v>0</v>
      </c>
      <c r="F26" s="27">
        <f>IF(E26=0,0,D26/3*E26)</f>
        <v>0</v>
      </c>
      <c r="H26" s="3" t="s">
        <v>0</v>
      </c>
      <c r="I26" s="65" t="str">
        <f>IF($B$14="","",$B$14)</f>
        <v/>
      </c>
      <c r="J26" s="65" t="str">
        <f>IF($C$14="","",$C$14)</f>
        <v/>
      </c>
      <c r="K26" s="65" t="str">
        <f>IF($D$14="","",$D$14)</f>
        <v/>
      </c>
      <c r="L26" s="60">
        <v>0</v>
      </c>
      <c r="M26" s="27">
        <f>IF(L26=0,0,K26/3*L26)</f>
        <v>0</v>
      </c>
      <c r="S26" s="31">
        <v>2029</v>
      </c>
      <c r="T26" s="24"/>
      <c r="U26" s="33" t="s">
        <v>15</v>
      </c>
      <c r="V26" s="51"/>
      <c r="W26" s="30" t="s">
        <v>14</v>
      </c>
      <c r="X26" s="51"/>
      <c r="Y26" s="34" t="s">
        <v>14</v>
      </c>
      <c r="Z26" s="51"/>
    </row>
    <row r="27" spans="1:26" x14ac:dyDescent="0.25">
      <c r="A27" s="3" t="s">
        <v>0</v>
      </c>
      <c r="B27" s="65" t="str">
        <f>IF($B$15="","",$B$15)</f>
        <v/>
      </c>
      <c r="C27" s="65" t="str">
        <f>IF($C$15="","",$C$15)</f>
        <v/>
      </c>
      <c r="D27" s="65" t="str">
        <f>IF($D$15="","",$D$15)</f>
        <v/>
      </c>
      <c r="E27" s="60">
        <v>0</v>
      </c>
      <c r="F27" s="27">
        <f>IF(E27=0,0,D27/3*E27)</f>
        <v>0</v>
      </c>
      <c r="H27" s="3" t="s">
        <v>0</v>
      </c>
      <c r="I27" s="65" t="str">
        <f>IF($B$15="","",$B$15)</f>
        <v/>
      </c>
      <c r="J27" s="65" t="str">
        <f>IF($C$15="","",$C$15)</f>
        <v/>
      </c>
      <c r="K27" s="65" t="str">
        <f>IF($D$15="","",$D$15)</f>
        <v/>
      </c>
      <c r="L27" s="60">
        <v>0</v>
      </c>
      <c r="M27" s="27">
        <f>IF(L27=0,0,K27/3*L27)</f>
        <v>0</v>
      </c>
      <c r="S27" s="31">
        <v>2030</v>
      </c>
      <c r="T27" s="24"/>
      <c r="U27" s="53" t="s">
        <v>32</v>
      </c>
      <c r="V27" s="52">
        <v>2018</v>
      </c>
      <c r="W27" s="35">
        <v>43466</v>
      </c>
      <c r="X27" s="52">
        <v>2017</v>
      </c>
      <c r="Y27" s="55">
        <v>43465</v>
      </c>
      <c r="Z27" s="54">
        <v>2017</v>
      </c>
    </row>
    <row r="28" spans="1:26" ht="15.75" thickBot="1" x14ac:dyDescent="0.3">
      <c r="A28" s="3" t="s">
        <v>0</v>
      </c>
      <c r="B28" s="65" t="str">
        <f>IF($B$16="","",$B$16)</f>
        <v/>
      </c>
      <c r="C28" s="65" t="str">
        <f>IF($C$16="","",$C$16)</f>
        <v/>
      </c>
      <c r="D28" s="65" t="str">
        <f>IF($D$16="","",$D$16)</f>
        <v/>
      </c>
      <c r="E28" s="60">
        <v>0</v>
      </c>
      <c r="F28" s="27">
        <f>IF(E28=0,0,D28/3*E28)</f>
        <v>0</v>
      </c>
      <c r="H28" s="3" t="s">
        <v>0</v>
      </c>
      <c r="I28" s="65" t="str">
        <f>IF($B$16="","",$B$16)</f>
        <v/>
      </c>
      <c r="J28" s="65" t="str">
        <f>IF($C$16="","",$C$16)</f>
        <v/>
      </c>
      <c r="K28" s="65" t="str">
        <f>IF($D$16="","",$D$16)</f>
        <v/>
      </c>
      <c r="L28" s="60">
        <v>0</v>
      </c>
      <c r="M28" s="27">
        <f>IF(L28=0,0,K28/3*L28)</f>
        <v>0</v>
      </c>
      <c r="S28" s="31">
        <v>2032</v>
      </c>
      <c r="T28" s="24"/>
      <c r="U28" s="49" t="s">
        <v>36</v>
      </c>
      <c r="V28" s="52">
        <v>2018</v>
      </c>
      <c r="W28" s="35">
        <v>43586</v>
      </c>
      <c r="X28" s="52">
        <v>2017</v>
      </c>
      <c r="Y28" s="35">
        <v>43585</v>
      </c>
      <c r="Z28" s="52">
        <v>2018</v>
      </c>
    </row>
    <row r="29" spans="1:26" ht="15.75" thickBot="1" x14ac:dyDescent="0.3">
      <c r="A29" s="9"/>
      <c r="B29" s="9"/>
      <c r="C29" s="9"/>
      <c r="D29" s="9"/>
      <c r="E29" s="2"/>
      <c r="F29" s="28">
        <f>SUM(F24:F28)</f>
        <v>0</v>
      </c>
      <c r="H29" s="9"/>
      <c r="I29" s="9"/>
      <c r="J29" s="9"/>
      <c r="K29" s="9"/>
      <c r="L29" s="2"/>
      <c r="M29" s="28">
        <f>SUM(M24:M28)</f>
        <v>0</v>
      </c>
      <c r="S29" s="31">
        <v>2033</v>
      </c>
      <c r="T29" s="24"/>
      <c r="U29" s="49" t="s">
        <v>40</v>
      </c>
      <c r="V29" s="52">
        <v>2018</v>
      </c>
      <c r="W29" s="35">
        <v>43709</v>
      </c>
      <c r="X29" s="52">
        <v>2017</v>
      </c>
      <c r="Y29" s="35">
        <v>43708</v>
      </c>
      <c r="Z29" s="52">
        <v>2018</v>
      </c>
    </row>
    <row r="30" spans="1:26" x14ac:dyDescent="0.25">
      <c r="A30" s="83" t="s">
        <v>3</v>
      </c>
      <c r="B30" s="5"/>
      <c r="C30" s="5"/>
      <c r="D30" s="5"/>
      <c r="E30" s="5"/>
      <c r="F30" s="84"/>
      <c r="G30" s="85"/>
      <c r="H30" s="83" t="s">
        <v>3</v>
      </c>
      <c r="I30" s="5"/>
      <c r="J30" s="5"/>
      <c r="K30" s="5"/>
      <c r="L30" s="5"/>
      <c r="M30" s="6"/>
      <c r="S30" s="31">
        <v>2034</v>
      </c>
      <c r="T30" s="24"/>
      <c r="U30" s="53" t="s">
        <v>30</v>
      </c>
      <c r="V30" s="54">
        <v>2018</v>
      </c>
      <c r="W30" s="55">
        <v>43405</v>
      </c>
      <c r="X30" s="54">
        <v>2016</v>
      </c>
      <c r="Y30" s="55">
        <v>43404</v>
      </c>
      <c r="Z30" s="54">
        <v>2017</v>
      </c>
    </row>
    <row r="31" spans="1:26" x14ac:dyDescent="0.25">
      <c r="C31" s="17" t="s">
        <v>68</v>
      </c>
      <c r="D31" s="86"/>
      <c r="E31" s="79"/>
      <c r="F31" s="79"/>
      <c r="G31" s="19"/>
      <c r="J31" s="17" t="s">
        <v>69</v>
      </c>
      <c r="K31" s="86"/>
      <c r="L31" s="79"/>
      <c r="M31" s="79"/>
      <c r="S31" s="31">
        <v>2035</v>
      </c>
      <c r="T31" s="24"/>
      <c r="U31" s="53" t="s">
        <v>29</v>
      </c>
      <c r="V31" s="54">
        <v>2018</v>
      </c>
      <c r="W31" s="55">
        <v>43374</v>
      </c>
      <c r="X31" s="54">
        <v>2016</v>
      </c>
      <c r="Y31" s="55">
        <v>43373</v>
      </c>
      <c r="Z31" s="54">
        <v>2017</v>
      </c>
    </row>
    <row r="32" spans="1:26" x14ac:dyDescent="0.25">
      <c r="C32" s="17" t="s">
        <v>6</v>
      </c>
      <c r="D32" s="86"/>
      <c r="E32" s="79"/>
      <c r="F32" s="79"/>
      <c r="G32" s="19"/>
      <c r="J32" s="17" t="s">
        <v>6</v>
      </c>
      <c r="K32" s="86"/>
      <c r="L32" s="79"/>
      <c r="M32" s="79"/>
      <c r="S32" s="31">
        <v>2036</v>
      </c>
      <c r="T32" s="24"/>
      <c r="U32" s="49" t="s">
        <v>35</v>
      </c>
      <c r="V32" s="52">
        <v>2018</v>
      </c>
      <c r="W32" s="35">
        <v>43556</v>
      </c>
      <c r="X32" s="52">
        <v>2017</v>
      </c>
      <c r="Y32" s="35">
        <v>43555</v>
      </c>
      <c r="Z32" s="52">
        <v>2018</v>
      </c>
    </row>
    <row r="33" spans="1:34" ht="6" customHeight="1" x14ac:dyDescent="0.25">
      <c r="A33" s="1"/>
      <c r="B33" s="8"/>
      <c r="D33" s="9"/>
      <c r="E33" s="9"/>
      <c r="G33" s="2"/>
      <c r="H33" s="1"/>
      <c r="I33" s="8"/>
      <c r="K33" s="9"/>
      <c r="L33" s="9"/>
      <c r="S33" s="31">
        <v>2037</v>
      </c>
      <c r="T33" s="24"/>
      <c r="U33" s="49" t="s">
        <v>34</v>
      </c>
      <c r="V33" s="52">
        <v>2018</v>
      </c>
      <c r="W33" s="35">
        <v>43525</v>
      </c>
      <c r="X33" s="52">
        <v>2017</v>
      </c>
      <c r="Y33" s="35">
        <v>43524</v>
      </c>
      <c r="Z33" s="52">
        <v>2018</v>
      </c>
    </row>
    <row r="34" spans="1:34" x14ac:dyDescent="0.25">
      <c r="B34" s="20" t="s">
        <v>8</v>
      </c>
      <c r="I34" s="20" t="s">
        <v>8</v>
      </c>
      <c r="S34" s="31">
        <v>2038</v>
      </c>
      <c r="T34" s="24"/>
      <c r="U34" s="53" t="s">
        <v>31</v>
      </c>
      <c r="V34" s="54">
        <v>2018</v>
      </c>
      <c r="W34" s="55">
        <v>43435</v>
      </c>
      <c r="X34" s="54">
        <v>2016</v>
      </c>
      <c r="Y34" s="55">
        <v>43434</v>
      </c>
      <c r="Z34" s="54">
        <v>2017</v>
      </c>
    </row>
    <row r="35" spans="1:34" ht="45" x14ac:dyDescent="0.25">
      <c r="A35" s="3"/>
      <c r="B35" s="12" t="s">
        <v>2</v>
      </c>
      <c r="C35" s="12" t="s">
        <v>5</v>
      </c>
      <c r="D35" s="10" t="s">
        <v>1</v>
      </c>
      <c r="E35" s="10" t="s">
        <v>7</v>
      </c>
      <c r="F35" s="11" t="s">
        <v>4</v>
      </c>
      <c r="H35" s="3"/>
      <c r="I35" s="12" t="s">
        <v>2</v>
      </c>
      <c r="J35" s="12" t="s">
        <v>5</v>
      </c>
      <c r="K35" s="10" t="s">
        <v>1</v>
      </c>
      <c r="L35" s="10" t="s">
        <v>7</v>
      </c>
      <c r="M35" s="11" t="s">
        <v>4</v>
      </c>
      <c r="S35" s="31">
        <v>2039</v>
      </c>
      <c r="T35" s="24"/>
      <c r="U35" s="49" t="s">
        <v>33</v>
      </c>
      <c r="V35" s="52">
        <v>2018</v>
      </c>
      <c r="W35" s="35">
        <v>43497</v>
      </c>
      <c r="X35" s="52">
        <v>2017</v>
      </c>
      <c r="Y35" s="35">
        <v>43496</v>
      </c>
      <c r="Z35" s="52">
        <v>2018</v>
      </c>
    </row>
    <row r="36" spans="1:34" x14ac:dyDescent="0.25">
      <c r="A36" s="3" t="s">
        <v>0</v>
      </c>
      <c r="B36" s="65" t="str">
        <f>IF($B$12="","",$B$12)</f>
        <v/>
      </c>
      <c r="C36" s="65" t="str">
        <f>IF($C$12="","",$C$12)</f>
        <v/>
      </c>
      <c r="D36" s="65" t="str">
        <f>IF($D$12="","",$D$12)</f>
        <v/>
      </c>
      <c r="E36" s="60"/>
      <c r="F36" s="27">
        <f>IF(E36=0,0,D36/3*E36)</f>
        <v>0</v>
      </c>
      <c r="H36" s="3" t="s">
        <v>0</v>
      </c>
      <c r="I36" s="65" t="str">
        <f>IF($B$12="","",$B$12)</f>
        <v/>
      </c>
      <c r="J36" s="65" t="str">
        <f>IF($C$12="","",$C$12)</f>
        <v/>
      </c>
      <c r="K36" s="65" t="str">
        <f>IF($D$12="","",$D$12)</f>
        <v/>
      </c>
      <c r="L36" s="60"/>
      <c r="M36" s="27">
        <f>IF(L36=0,0,K36/3*L36)</f>
        <v>0</v>
      </c>
      <c r="S36" s="32">
        <v>2040</v>
      </c>
      <c r="T36" s="24"/>
      <c r="U36" s="49" t="s">
        <v>39</v>
      </c>
      <c r="V36" s="52">
        <v>2018</v>
      </c>
      <c r="W36" s="35">
        <v>43678</v>
      </c>
      <c r="X36" s="52">
        <v>2017</v>
      </c>
      <c r="Y36" s="35">
        <v>43677</v>
      </c>
      <c r="Z36" s="52">
        <v>2018</v>
      </c>
    </row>
    <row r="37" spans="1:34" x14ac:dyDescent="0.25">
      <c r="A37" s="3" t="s">
        <v>0</v>
      </c>
      <c r="B37" s="65" t="str">
        <f>IF($B$13="","",$B$13)</f>
        <v/>
      </c>
      <c r="C37" s="65" t="str">
        <f>IF($C$13="","",$C$13)</f>
        <v/>
      </c>
      <c r="D37" s="65" t="str">
        <f>IF($D$13="","",$D$13)</f>
        <v/>
      </c>
      <c r="E37" s="60">
        <v>0</v>
      </c>
      <c r="F37" s="27">
        <f>IF(E37=0,0,D37/3*E37)</f>
        <v>0</v>
      </c>
      <c r="H37" s="3" t="s">
        <v>0</v>
      </c>
      <c r="I37" s="65" t="str">
        <f>IF($B$13="","",$B$13)</f>
        <v/>
      </c>
      <c r="J37" s="65" t="str">
        <f>IF($C$13="","",$C$13)</f>
        <v/>
      </c>
      <c r="K37" s="65" t="str">
        <f>IF($D$13="","",$D$13)</f>
        <v/>
      </c>
      <c r="L37" s="60">
        <v>0</v>
      </c>
      <c r="M37" s="27">
        <f>IF(L37=0,0,K37/3*L37)</f>
        <v>0</v>
      </c>
      <c r="U37" s="49" t="s">
        <v>38</v>
      </c>
      <c r="V37" s="52">
        <v>2018</v>
      </c>
      <c r="W37" s="35">
        <v>43647</v>
      </c>
      <c r="X37" s="52">
        <v>2017</v>
      </c>
      <c r="Y37" s="35">
        <v>43646</v>
      </c>
      <c r="Z37" s="52">
        <v>2018</v>
      </c>
    </row>
    <row r="38" spans="1:34" x14ac:dyDescent="0.25">
      <c r="A38" s="3" t="s">
        <v>0</v>
      </c>
      <c r="B38" s="65" t="str">
        <f>IF($B$14="","",$B$14)</f>
        <v/>
      </c>
      <c r="C38" s="65" t="str">
        <f>IF($C$14="","",$C$14)</f>
        <v/>
      </c>
      <c r="D38" s="65" t="str">
        <f>IF($D$14="","",$D$14)</f>
        <v/>
      </c>
      <c r="E38" s="60">
        <v>0</v>
      </c>
      <c r="F38" s="27">
        <f>IF(E38=0,0,D38/3*E38)</f>
        <v>0</v>
      </c>
      <c r="H38" s="3" t="s">
        <v>0</v>
      </c>
      <c r="I38" s="65" t="str">
        <f>IF($B$14="","",$B$14)</f>
        <v/>
      </c>
      <c r="J38" s="65" t="str">
        <f>IF($C$14="","",$C$14)</f>
        <v/>
      </c>
      <c r="K38" s="65" t="str">
        <f>IF($D$14="","",$D$14)</f>
        <v/>
      </c>
      <c r="L38" s="60">
        <v>0</v>
      </c>
      <c r="M38" s="27">
        <f>IF(L38=0,0,K38/3*L38)</f>
        <v>0</v>
      </c>
      <c r="U38" s="49" t="s">
        <v>37</v>
      </c>
      <c r="V38" s="52">
        <v>2018</v>
      </c>
      <c r="W38" s="46">
        <v>43617</v>
      </c>
      <c r="X38" s="52">
        <v>2017</v>
      </c>
      <c r="Y38" s="46">
        <v>43616</v>
      </c>
      <c r="Z38" s="52">
        <v>2018</v>
      </c>
    </row>
    <row r="39" spans="1:34" x14ac:dyDescent="0.25">
      <c r="A39" s="3" t="s">
        <v>0</v>
      </c>
      <c r="B39" s="65" t="str">
        <f>IF($B$15="","",$B$15)</f>
        <v/>
      </c>
      <c r="C39" s="65" t="str">
        <f>IF($C$15="","",$C$15)</f>
        <v/>
      </c>
      <c r="D39" s="65" t="str">
        <f>IF($D$15="","",$D$15)</f>
        <v/>
      </c>
      <c r="E39" s="60">
        <v>0</v>
      </c>
      <c r="F39" s="27">
        <f>IF(E39=0,0,D39/3*E39)</f>
        <v>0</v>
      </c>
      <c r="H39" s="3" t="s">
        <v>0</v>
      </c>
      <c r="I39" s="65" t="str">
        <f>IF($B$15="","",$B$15)</f>
        <v/>
      </c>
      <c r="J39" s="65" t="str">
        <f>IF($C$15="","",$C$15)</f>
        <v/>
      </c>
      <c r="K39" s="65" t="str">
        <f>IF($D$15="","",$D$15)</f>
        <v/>
      </c>
      <c r="L39" s="60">
        <v>0</v>
      </c>
      <c r="M39" s="27">
        <f>IF(L39=0,0,K39/3*L39)</f>
        <v>0</v>
      </c>
      <c r="U39" s="56"/>
    </row>
    <row r="40" spans="1:34" ht="15.75" thickBot="1" x14ac:dyDescent="0.3">
      <c r="A40" s="3" t="s">
        <v>0</v>
      </c>
      <c r="B40" s="65" t="str">
        <f>IF($B$16="","",$B$16)</f>
        <v/>
      </c>
      <c r="C40" s="65" t="str">
        <f>IF($C$16="","",$C$16)</f>
        <v/>
      </c>
      <c r="D40" s="65" t="str">
        <f>IF($D$16="","",$D$16)</f>
        <v/>
      </c>
      <c r="E40" s="60">
        <v>0</v>
      </c>
      <c r="F40" s="27">
        <f>IF(E40=0,0,D40/3*E40)</f>
        <v>0</v>
      </c>
      <c r="H40" s="3" t="s">
        <v>0</v>
      </c>
      <c r="I40" s="65" t="str">
        <f>IF($B$16="","",$B$16)</f>
        <v/>
      </c>
      <c r="J40" s="65" t="str">
        <f>IF($C$16="","",$C$16)</f>
        <v/>
      </c>
      <c r="K40" s="65" t="str">
        <f>IF($D$16="","",$D$16)</f>
        <v/>
      </c>
      <c r="L40" s="60">
        <v>0</v>
      </c>
      <c r="M40" s="27">
        <f>IF(L40=0,0,K40/3*L40)</f>
        <v>0</v>
      </c>
      <c r="U40" s="56"/>
    </row>
    <row r="41" spans="1:34" ht="15.75" thickBot="1" x14ac:dyDescent="0.3">
      <c r="A41" s="9"/>
      <c r="B41" s="9"/>
      <c r="C41" s="9"/>
      <c r="D41" s="9"/>
      <c r="E41" s="2"/>
      <c r="F41" s="28">
        <f>SUM(F36:F40)</f>
        <v>0</v>
      </c>
      <c r="H41" s="9"/>
      <c r="I41" s="9"/>
      <c r="J41" s="9"/>
      <c r="K41" s="9"/>
      <c r="L41" s="2"/>
      <c r="M41" s="28">
        <f>SUM(M36:M40)</f>
        <v>0</v>
      </c>
      <c r="U41" s="56"/>
    </row>
    <row r="42" spans="1:34" s="26" customFormat="1" x14ac:dyDescent="0.25">
      <c r="A42" s="7"/>
      <c r="B42" s="37" t="s">
        <v>21</v>
      </c>
      <c r="C42" s="38" t="s">
        <v>25</v>
      </c>
      <c r="D42" s="39"/>
      <c r="E42" s="24"/>
      <c r="F42" s="25"/>
      <c r="H42" s="7"/>
      <c r="I42" s="7"/>
      <c r="J42" s="7"/>
      <c r="K42" s="7"/>
      <c r="L42" s="24"/>
      <c r="M42" s="25"/>
      <c r="R42" s="29"/>
      <c r="S42"/>
      <c r="U42" s="56"/>
      <c r="V42"/>
      <c r="AA42" s="29"/>
      <c r="AD42" s="50"/>
      <c r="AF42" s="50"/>
      <c r="AH42" s="50"/>
    </row>
    <row r="43" spans="1:34" x14ac:dyDescent="0.25">
      <c r="B43" s="40" t="s">
        <v>22</v>
      </c>
      <c r="C43" s="41" t="s">
        <v>26</v>
      </c>
      <c r="D43" s="42"/>
      <c r="I43" s="7"/>
      <c r="J43" s="7"/>
      <c r="K43" s="7"/>
      <c r="L43" s="24"/>
      <c r="M43" s="25"/>
      <c r="U43" s="56"/>
      <c r="V43" s="26"/>
    </row>
    <row r="44" spans="1:34" ht="15.75" thickBot="1" x14ac:dyDescent="0.3">
      <c r="B44" s="40" t="s">
        <v>23</v>
      </c>
      <c r="C44" s="41" t="s">
        <v>27</v>
      </c>
      <c r="D44" s="42"/>
      <c r="F44" s="18" t="s">
        <v>3</v>
      </c>
      <c r="L44" s="17" t="s">
        <v>75</v>
      </c>
      <c r="M44" s="76"/>
    </row>
    <row r="45" spans="1:34" ht="15.75" thickBot="1" x14ac:dyDescent="0.3">
      <c r="B45" s="43" t="s">
        <v>24</v>
      </c>
      <c r="C45" s="44" t="s">
        <v>28</v>
      </c>
      <c r="D45" s="45"/>
      <c r="I45" s="17"/>
      <c r="L45" s="17" t="s">
        <v>20</v>
      </c>
      <c r="M45" s="28">
        <f>F17+M17+F29+M29+F41+M41</f>
        <v>0</v>
      </c>
    </row>
    <row r="46" spans="1:34" x14ac:dyDescent="0.25">
      <c r="B46" s="74"/>
      <c r="C46" s="41"/>
      <c r="D46" s="75"/>
    </row>
    <row r="47" spans="1:34" x14ac:dyDescent="0.25">
      <c r="A47" s="7" t="s">
        <v>3</v>
      </c>
    </row>
  </sheetData>
  <sheetProtection algorithmName="SHA-512" hashValue="8cCwA26df9ev0Xynr+vCUC3QFCYs/AHiD+Nvg6KIdrT8E7xKRuK4R+k+GoXnBeut2lXd7NkadOeLZ4wJtzZAhg==" saltValue="akvuOhnfPpkpoqeLdEccsg==" spinCount="100000" sheet="1" selectLockedCells="1"/>
  <mergeCells count="1">
    <mergeCell ref="A1:M1"/>
  </mergeCells>
  <dataValidations count="7">
    <dataValidation allowBlank="1" showInputMessage="1" showErrorMessage="1" promptTitle="Calendar Year" prompt="Calendar year that the Quarter pertains to - Most recent to oldest_x000a_" sqref="J35 C35 C11 J11 J23 C23" xr:uid="{B30C2453-F0BC-4824-8A7A-3459580FD424}"/>
    <dataValidation type="decimal" operator="greaterThanOrEqual" allowBlank="1" showInputMessage="1" showErrorMessage="1" sqref="E36:E40 L36:L40 E24:E28 L13:L16 L24:L28 E12:E16" xr:uid="{E855EF68-7293-4C62-925E-8D440A9D43BE}">
      <formula1>0</formula1>
    </dataValidation>
    <dataValidation allowBlank="1" showInputMessage="1" showErrorMessage="1" promptTitle="Number of Months" prompt="Choose the number of months applicable to the quarter." sqref="K35 D35 D11 K11 K23 D23" xr:uid="{ACDDCFD3-8C26-4361-A776-34E97134FF23}"/>
    <dataValidation type="list" allowBlank="1" showInputMessage="1" showErrorMessage="1" error="Invalid input.  Must be 1,2 or 3." sqref="D13:D16" xr:uid="{C0A9B722-30A1-4B4F-A855-3DE0958419C0}">
      <formula1>"n/a,1,2,3"</formula1>
    </dataValidation>
    <dataValidation type="list" allowBlank="1" showInputMessage="1" showErrorMessage="1" error="Invalid entry. Must be a 1, 2, 3 or 4.  If not using, it can be a 0." sqref="B13:B16" xr:uid="{61415E0A-C9A7-4EA4-AB39-5D638EF38FDC}">
      <formula1>"n/a,1,2,3,4"</formula1>
    </dataValidation>
    <dataValidation allowBlank="1" showInputMessage="1" showErrorMessage="1" promptTitle="Quarter Number" prompt="Quarter used for income calculation - Most recent to oldest_x000a_(see also Quarter Range from POI Conversion Chart)_x000a_" sqref="I35 B35 B11 I11 I23 B23" xr:uid="{A9145DDB-31D3-4FF9-8D35-6CA22EB9912B}"/>
    <dataValidation type="list" allowBlank="1" showInputMessage="1" showErrorMessage="1" sqref="C13:C16" xr:uid="{5E4F8A41-D4A0-43F1-83F9-FD94BF91BBB2}">
      <formula1>$S$12:$S$36</formula1>
    </dataValidation>
  </dataValidations>
  <pageMargins left="0.5" right="0.5" top="0.5" bottom="0.5" header="0.3" footer="0.3"/>
  <pageSetup scale="94" orientation="portrait" r:id="rId1"/>
  <headerFooter>
    <oddFooter>&amp;L&amp;8WVHDF EIV POI Analysis (8.8.2018)&amp;C&amp;9&amp;P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EA2E-C431-4FB8-AF7F-5FB8940E236B}">
  <sheetPr>
    <pageSetUpPr fitToPage="1"/>
  </sheetPr>
  <dimension ref="A1:O73"/>
  <sheetViews>
    <sheetView workbookViewId="0">
      <selection activeCell="H13" sqref="H13"/>
    </sheetView>
  </sheetViews>
  <sheetFormatPr defaultRowHeight="15" x14ac:dyDescent="0.25"/>
  <cols>
    <col min="1" max="1" width="3.5703125" style="62" customWidth="1"/>
    <col min="2" max="2" width="6.28515625" customWidth="1"/>
    <col min="3" max="3" width="19" customWidth="1"/>
    <col min="4" max="4" width="12.28515625" customWidth="1"/>
    <col min="5" max="5" width="14.85546875" customWidth="1"/>
    <col min="6" max="6" width="8.140625" customWidth="1"/>
    <col min="7" max="7" width="13" customWidth="1"/>
    <col min="8" max="9" width="11.7109375" customWidth="1"/>
    <col min="10" max="10" width="10.42578125" customWidth="1"/>
    <col min="12" max="12" width="17.42578125" bestFit="1" customWidth="1"/>
    <col min="13" max="13" width="3.7109375" style="102" customWidth="1"/>
    <col min="14" max="14" width="6.140625" hidden="1" customWidth="1"/>
    <col min="15" max="15" width="3.7109375" style="102" customWidth="1"/>
  </cols>
  <sheetData>
    <row r="1" spans="1:15" ht="23.25" x14ac:dyDescent="0.35">
      <c r="A1" s="152" t="s">
        <v>46</v>
      </c>
      <c r="B1" s="152"/>
      <c r="C1" s="152"/>
      <c r="D1" s="152"/>
      <c r="E1" s="152"/>
      <c r="F1" s="152"/>
      <c r="G1" s="152"/>
      <c r="H1" s="152"/>
      <c r="I1" s="152"/>
    </row>
    <row r="2" spans="1:15" x14ac:dyDescent="0.25">
      <c r="B2" s="62"/>
      <c r="C2" s="62"/>
    </row>
    <row r="3" spans="1:15" ht="18" thickBot="1" x14ac:dyDescent="0.35">
      <c r="B3" s="91" t="s">
        <v>9</v>
      </c>
      <c r="E3" s="96" t="str">
        <f>IF('POI p 1'!E3="","",'POI p 1'!E3)</f>
        <v/>
      </c>
      <c r="F3" s="104"/>
      <c r="G3" s="22"/>
      <c r="H3" s="148" t="s">
        <v>16</v>
      </c>
      <c r="I3" s="148" t="s">
        <v>17</v>
      </c>
    </row>
    <row r="4" spans="1:15" ht="18" thickBot="1" x14ac:dyDescent="0.35">
      <c r="B4" s="91" t="s">
        <v>47</v>
      </c>
      <c r="C4" s="62"/>
      <c r="E4" s="142" t="str">
        <f>IF('POI p 1'!E4="","",'POI p 1'!E4)</f>
        <v/>
      </c>
      <c r="F4" s="145" t="str">
        <f>IF('POI p 1'!F4="","",'POI p 1'!F4)</f>
        <v/>
      </c>
      <c r="G4" s="92" t="s">
        <v>14</v>
      </c>
      <c r="H4" s="72" t="str">
        <f>'POI p 1'!L4</f>
        <v/>
      </c>
      <c r="I4" s="72" t="str">
        <f>'POI p 1'!M4</f>
        <v/>
      </c>
    </row>
    <row r="5" spans="1:15" ht="18" thickBot="1" x14ac:dyDescent="0.35">
      <c r="B5" s="91" t="s">
        <v>48</v>
      </c>
      <c r="C5" s="62"/>
      <c r="F5" s="149"/>
      <c r="G5" s="2"/>
      <c r="H5" s="64" t="str">
        <f>'POI p 1'!L5</f>
        <v/>
      </c>
      <c r="I5" s="64" t="str">
        <f>'POI p 1'!M5</f>
        <v/>
      </c>
    </row>
    <row r="6" spans="1:15" x14ac:dyDescent="0.25">
      <c r="B6" s="62"/>
      <c r="C6" s="62"/>
    </row>
    <row r="7" spans="1:15" s="77" customFormat="1" ht="112.5" customHeight="1" x14ac:dyDescent="0.25">
      <c r="B7" s="166" t="s">
        <v>50</v>
      </c>
      <c r="C7" s="167"/>
      <c r="D7" s="88" t="s">
        <v>70</v>
      </c>
      <c r="E7" s="166" t="s">
        <v>71</v>
      </c>
      <c r="F7" s="167"/>
      <c r="G7" s="78" t="s">
        <v>74</v>
      </c>
      <c r="H7" s="78" t="s">
        <v>73</v>
      </c>
      <c r="I7" s="78" t="s">
        <v>90</v>
      </c>
      <c r="M7" s="103" t="s">
        <v>3</v>
      </c>
      <c r="O7" s="103"/>
    </row>
    <row r="8" spans="1:15" x14ac:dyDescent="0.25">
      <c r="A8" s="112">
        <v>1</v>
      </c>
      <c r="B8" s="99" t="str">
        <f>IF('POI p 1'!D7="","",'POI p 1'!D7)</f>
        <v/>
      </c>
      <c r="C8" s="89"/>
      <c r="D8" s="101" t="s">
        <v>51</v>
      </c>
      <c r="E8" s="68" t="str">
        <f>IF('POI p 1'!D8="","",'POI p 1'!D8)</f>
        <v/>
      </c>
      <c r="F8" s="68"/>
      <c r="G8" s="90">
        <f>'POI p 1'!F17</f>
        <v>0</v>
      </c>
      <c r="H8" s="60">
        <v>0</v>
      </c>
      <c r="I8" s="100"/>
      <c r="K8" s="62" t="s">
        <v>14</v>
      </c>
      <c r="L8" t="s">
        <v>11</v>
      </c>
      <c r="N8" s="80">
        <v>1</v>
      </c>
    </row>
    <row r="9" spans="1:15" x14ac:dyDescent="0.25">
      <c r="A9" s="112">
        <v>2</v>
      </c>
      <c r="B9" s="99" t="str">
        <f>IF('POI p 1'!K7="","",'POI p 1'!K7)</f>
        <v/>
      </c>
      <c r="C9" s="89"/>
      <c r="D9" s="101"/>
      <c r="E9" s="164" t="str">
        <f>IF('POI p 1'!K8="","",'POI p 1'!K8)</f>
        <v/>
      </c>
      <c r="F9" s="165"/>
      <c r="G9" s="90">
        <f>'POI p 1'!M17</f>
        <v>0</v>
      </c>
      <c r="H9" s="60">
        <v>0</v>
      </c>
      <c r="I9" s="100"/>
      <c r="K9" s="67"/>
      <c r="L9" t="s">
        <v>42</v>
      </c>
      <c r="N9" s="80">
        <v>2</v>
      </c>
    </row>
    <row r="10" spans="1:15" x14ac:dyDescent="0.25">
      <c r="A10" s="112">
        <v>3</v>
      </c>
      <c r="B10" s="99" t="str">
        <f>IF('POI p 1'!D19="","",'POI p 1'!D19)</f>
        <v/>
      </c>
      <c r="C10" s="89"/>
      <c r="D10" s="101"/>
      <c r="E10" s="164" t="str">
        <f>IF('POI p 1'!D20="","",'POI p 1'!D20)</f>
        <v/>
      </c>
      <c r="F10" s="165"/>
      <c r="G10" s="90">
        <f>'POI p 1'!F29</f>
        <v>0</v>
      </c>
      <c r="H10" s="60">
        <v>0</v>
      </c>
      <c r="I10" s="100"/>
      <c r="K10" s="68"/>
      <c r="L10" t="s">
        <v>43</v>
      </c>
      <c r="N10" s="80">
        <v>3</v>
      </c>
    </row>
    <row r="11" spans="1:15" x14ac:dyDescent="0.25">
      <c r="A11" s="112">
        <v>4</v>
      </c>
      <c r="B11" s="99" t="str">
        <f>IF('POI p 1'!K19="","",'POI p 1'!K19)</f>
        <v/>
      </c>
      <c r="C11" s="89"/>
      <c r="D11" s="101"/>
      <c r="E11" s="164" t="str">
        <f>IF('POI p 1'!K20="","",'POI p 1'!K20)</f>
        <v/>
      </c>
      <c r="F11" s="165"/>
      <c r="G11" s="90">
        <f>'POI p 1'!M29</f>
        <v>0</v>
      </c>
      <c r="H11" s="60">
        <v>0</v>
      </c>
      <c r="I11" s="100"/>
      <c r="K11" s="69"/>
      <c r="L11" t="s">
        <v>44</v>
      </c>
      <c r="N11" s="80">
        <v>4</v>
      </c>
    </row>
    <row r="12" spans="1:15" x14ac:dyDescent="0.25">
      <c r="A12" s="112">
        <v>5</v>
      </c>
      <c r="B12" s="99" t="str">
        <f>IF('POI p 1'!D31="","",'POI p 1'!D31)</f>
        <v/>
      </c>
      <c r="C12" s="89"/>
      <c r="D12" s="101"/>
      <c r="E12" s="164" t="str">
        <f>IF('POI p 1'!D32="","",'POI p 1'!D32)</f>
        <v/>
      </c>
      <c r="F12" s="165"/>
      <c r="G12" s="90">
        <f>'POI p 1'!F41</f>
        <v>0</v>
      </c>
      <c r="H12" s="60">
        <v>0</v>
      </c>
      <c r="I12" s="100"/>
      <c r="K12" s="134"/>
      <c r="L12" t="s">
        <v>116</v>
      </c>
      <c r="N12" s="80">
        <v>5</v>
      </c>
    </row>
    <row r="13" spans="1:15" x14ac:dyDescent="0.25">
      <c r="A13" s="112">
        <v>6</v>
      </c>
      <c r="B13" s="99" t="str">
        <f>IF('POI p 1'!K31="","",'POI p 1'!K31)</f>
        <v/>
      </c>
      <c r="C13" s="89"/>
      <c r="D13" s="101"/>
      <c r="E13" s="164" t="str">
        <f>IF('POI p 1'!K32="","",'POI p 1'!K32)</f>
        <v/>
      </c>
      <c r="F13" s="165"/>
      <c r="G13" s="90">
        <f>'POI p 1'!M41</f>
        <v>0</v>
      </c>
      <c r="H13" s="60">
        <v>0</v>
      </c>
      <c r="I13" s="100"/>
      <c r="N13" s="80">
        <v>6</v>
      </c>
    </row>
    <row r="14" spans="1:15" x14ac:dyDescent="0.25">
      <c r="A14" s="112">
        <v>7</v>
      </c>
      <c r="B14" s="99" t="str">
        <f>IF('POI p 2'!D7="","",'POI p 2'!D7)</f>
        <v/>
      </c>
      <c r="C14" s="89"/>
      <c r="D14" s="101"/>
      <c r="E14" s="164" t="str">
        <f>IF('POI p 2'!D8="","",'POI p 2'!D8)</f>
        <v/>
      </c>
      <c r="F14" s="165"/>
      <c r="G14" s="90">
        <f>'POI p 2'!F17</f>
        <v>0</v>
      </c>
      <c r="H14" s="60">
        <v>0</v>
      </c>
      <c r="I14" s="100"/>
      <c r="N14" s="80">
        <v>7</v>
      </c>
    </row>
    <row r="15" spans="1:15" x14ac:dyDescent="0.25">
      <c r="A15" s="112">
        <v>8</v>
      </c>
      <c r="B15" s="99" t="str">
        <f>IF('POI p 2'!K7="","",'POI p 2'!K7)</f>
        <v/>
      </c>
      <c r="C15" s="89"/>
      <c r="D15" s="101"/>
      <c r="E15" s="164" t="str">
        <f>IF('POI p 2'!K8="","",'POI p 2'!K8)</f>
        <v/>
      </c>
      <c r="F15" s="165"/>
      <c r="G15" s="90">
        <f>'POI p 2'!M17</f>
        <v>0</v>
      </c>
      <c r="H15" s="60">
        <v>0</v>
      </c>
      <c r="I15" s="100"/>
      <c r="N15" s="80">
        <v>8</v>
      </c>
    </row>
    <row r="16" spans="1:15" x14ac:dyDescent="0.25">
      <c r="A16" s="112">
        <v>9</v>
      </c>
      <c r="B16" s="99" t="str">
        <f>IF('POI p 2'!D19="","",'POI p 2'!D19)</f>
        <v/>
      </c>
      <c r="C16" s="89"/>
      <c r="D16" s="101"/>
      <c r="E16" s="164" t="str">
        <f>IF('POI p 2'!D20="","",'POI p 2'!D20)</f>
        <v/>
      </c>
      <c r="F16" s="165"/>
      <c r="G16" s="90">
        <f>'POI p 2'!F29</f>
        <v>0</v>
      </c>
      <c r="H16" s="60">
        <v>0</v>
      </c>
      <c r="I16" s="100"/>
      <c r="N16" s="80">
        <v>9</v>
      </c>
    </row>
    <row r="17" spans="1:14" x14ac:dyDescent="0.25">
      <c r="A17" s="112">
        <v>10</v>
      </c>
      <c r="B17" s="99" t="str">
        <f>IF('POI p 2'!K19="","",'POI p 2'!K19)</f>
        <v/>
      </c>
      <c r="C17" s="89"/>
      <c r="D17" s="101"/>
      <c r="E17" s="164" t="str">
        <f>IF('POI p 2'!K20="","",'POI p 2'!K20)</f>
        <v/>
      </c>
      <c r="F17" s="165"/>
      <c r="G17" s="90">
        <f>'POI p 2'!M29</f>
        <v>0</v>
      </c>
      <c r="H17" s="60">
        <v>0</v>
      </c>
      <c r="I17" s="100"/>
      <c r="N17" s="80">
        <v>10</v>
      </c>
    </row>
    <row r="18" spans="1:14" x14ac:dyDescent="0.25">
      <c r="A18" s="112">
        <v>11</v>
      </c>
      <c r="B18" s="99" t="str">
        <f>IF('POI p 2'!D31="","",'POI p 2'!D31)</f>
        <v/>
      </c>
      <c r="C18" s="89"/>
      <c r="D18" s="101"/>
      <c r="E18" s="164" t="str">
        <f>IF('POI p 2'!D32="","",'POI p 2'!D32)</f>
        <v/>
      </c>
      <c r="F18" s="165"/>
      <c r="G18" s="90">
        <f>'POI p 2'!F41</f>
        <v>0</v>
      </c>
      <c r="H18" s="60">
        <v>0</v>
      </c>
      <c r="I18" s="100"/>
      <c r="N18" s="80">
        <v>11</v>
      </c>
    </row>
    <row r="19" spans="1:14" x14ac:dyDescent="0.25">
      <c r="A19" s="112">
        <v>12</v>
      </c>
      <c r="B19" s="99" t="str">
        <f>IF('POI p 2'!K31="","",'POI p 2'!K31)</f>
        <v/>
      </c>
      <c r="C19" s="89"/>
      <c r="D19" s="101"/>
      <c r="E19" s="164" t="str">
        <f>IF('POI p 2'!K32="","",'POI p 2'!K32)</f>
        <v/>
      </c>
      <c r="F19" s="165"/>
      <c r="G19" s="90">
        <f>'POI p 2'!M41</f>
        <v>0</v>
      </c>
      <c r="H19" s="60">
        <v>0</v>
      </c>
      <c r="I19" s="100"/>
      <c r="N19" s="80" t="s">
        <v>76</v>
      </c>
    </row>
    <row r="20" spans="1:14" x14ac:dyDescent="0.25">
      <c r="A20" s="112">
        <v>13</v>
      </c>
      <c r="B20" s="99" t="str">
        <f>IF('POI p 3'!D7="","",'POI p 3'!D7)</f>
        <v/>
      </c>
      <c r="C20" s="89"/>
      <c r="D20" s="101"/>
      <c r="E20" s="164" t="str">
        <f>IF('POI p 3'!D8="","",'POI p 3'!D8)</f>
        <v/>
      </c>
      <c r="F20" s="165"/>
      <c r="G20" s="90">
        <f>'POI p 3'!F17</f>
        <v>0</v>
      </c>
      <c r="H20" s="60">
        <v>0</v>
      </c>
      <c r="I20" s="100"/>
    </row>
    <row r="21" spans="1:14" x14ac:dyDescent="0.25">
      <c r="A21" s="112">
        <v>14</v>
      </c>
      <c r="B21" s="99" t="str">
        <f>IF('POI p 3'!K7="","",'POI p 3'!K7)</f>
        <v/>
      </c>
      <c r="C21" s="89"/>
      <c r="D21" s="101"/>
      <c r="E21" s="164" t="str">
        <f>IF('POI p 3'!K8="","",'POI p 3'!K8)</f>
        <v/>
      </c>
      <c r="F21" s="165"/>
      <c r="G21" s="90">
        <f>'POI p 2'!M17</f>
        <v>0</v>
      </c>
      <c r="H21" s="60">
        <v>0</v>
      </c>
      <c r="I21" s="100"/>
    </row>
    <row r="22" spans="1:14" x14ac:dyDescent="0.25">
      <c r="A22" s="112">
        <v>15</v>
      </c>
      <c r="B22" s="99" t="str">
        <f>IF('POI p 3'!D19="","",'POI p 3'!D19)</f>
        <v/>
      </c>
      <c r="C22" s="89"/>
      <c r="D22" s="101"/>
      <c r="E22" s="164" t="str">
        <f>IF('POI p 3'!D20="","",'POI p 3'!D20)</f>
        <v/>
      </c>
      <c r="F22" s="165"/>
      <c r="G22" s="90">
        <f>'POI p 3'!F29</f>
        <v>0</v>
      </c>
      <c r="H22" s="60">
        <v>0</v>
      </c>
      <c r="I22" s="100"/>
    </row>
    <row r="23" spans="1:14" x14ac:dyDescent="0.25">
      <c r="A23" s="112">
        <v>16</v>
      </c>
      <c r="B23" s="99" t="str">
        <f>IF('POI p 3'!K19="","",'POI p 3'!K19)</f>
        <v/>
      </c>
      <c r="C23" s="89"/>
      <c r="D23" s="101"/>
      <c r="E23" s="164" t="str">
        <f>IF('POI p 3'!K20="","",'POI p 3'!K20)</f>
        <v/>
      </c>
      <c r="F23" s="165"/>
      <c r="G23" s="90">
        <f>'POI p 2'!M29</f>
        <v>0</v>
      </c>
      <c r="H23" s="60">
        <v>0</v>
      </c>
      <c r="I23" s="100"/>
    </row>
    <row r="24" spans="1:14" x14ac:dyDescent="0.25">
      <c r="A24" s="112">
        <v>17</v>
      </c>
      <c r="B24" s="99" t="str">
        <f>IF('POI p 3'!D31="","",'POI p 3'!D31)</f>
        <v/>
      </c>
      <c r="C24" s="89"/>
      <c r="D24" s="101"/>
      <c r="E24" s="164" t="str">
        <f>IF('POI p 3'!D32="","",'POI p 3'!D32)</f>
        <v/>
      </c>
      <c r="F24" s="165"/>
      <c r="G24" s="90">
        <f>'POI p 3'!F41</f>
        <v>0</v>
      </c>
      <c r="H24" s="60">
        <v>0</v>
      </c>
      <c r="I24" s="100"/>
    </row>
    <row r="25" spans="1:14" x14ac:dyDescent="0.25">
      <c r="A25" s="112">
        <v>18</v>
      </c>
      <c r="B25" s="99" t="str">
        <f>IF('POI p 3'!K31="","",'POI p 3'!K31)</f>
        <v/>
      </c>
      <c r="C25" s="89"/>
      <c r="D25" s="101"/>
      <c r="E25" s="164" t="str">
        <f>IF('POI p 3'!K32="","",'POI p 3'!K32)</f>
        <v/>
      </c>
      <c r="F25" s="165"/>
      <c r="G25" s="90">
        <f>'POI p 2'!M41</f>
        <v>0</v>
      </c>
      <c r="H25" s="60">
        <v>0</v>
      </c>
      <c r="I25" s="100"/>
    </row>
    <row r="26" spans="1:14" ht="9" customHeight="1" x14ac:dyDescent="0.25"/>
    <row r="27" spans="1:14" x14ac:dyDescent="0.25">
      <c r="B27" s="161" t="s">
        <v>72</v>
      </c>
      <c r="C27" s="162"/>
      <c r="D27" s="162"/>
      <c r="E27" s="162"/>
      <c r="F27" s="162"/>
      <c r="G27" s="162"/>
      <c r="H27" s="162"/>
      <c r="I27" s="163"/>
    </row>
    <row r="28" spans="1:14" x14ac:dyDescent="0.25">
      <c r="B28" s="106">
        <v>1</v>
      </c>
      <c r="C28" s="157" t="s">
        <v>77</v>
      </c>
      <c r="D28" s="157"/>
      <c r="E28" s="157"/>
      <c r="F28" s="157"/>
      <c r="G28" s="157"/>
      <c r="H28" s="157"/>
      <c r="I28" s="158"/>
    </row>
    <row r="29" spans="1:14" x14ac:dyDescent="0.25">
      <c r="B29" s="106">
        <v>2</v>
      </c>
      <c r="C29" s="157" t="s">
        <v>96</v>
      </c>
      <c r="D29" s="157"/>
      <c r="E29" s="157"/>
      <c r="F29" s="157"/>
      <c r="G29" s="157"/>
      <c r="H29" s="157"/>
      <c r="I29" s="158"/>
    </row>
    <row r="30" spans="1:14" x14ac:dyDescent="0.25">
      <c r="B30" s="106">
        <v>3</v>
      </c>
      <c r="C30" s="157" t="s">
        <v>78</v>
      </c>
      <c r="D30" s="157"/>
      <c r="E30" s="157"/>
      <c r="F30" s="157"/>
      <c r="G30" s="157"/>
      <c r="H30" s="157"/>
      <c r="I30" s="158"/>
    </row>
    <row r="31" spans="1:14" x14ac:dyDescent="0.25">
      <c r="B31" s="106">
        <v>4</v>
      </c>
      <c r="C31" s="157" t="s">
        <v>97</v>
      </c>
      <c r="D31" s="157"/>
      <c r="E31" s="157"/>
      <c r="F31" s="157"/>
      <c r="G31" s="157"/>
      <c r="H31" s="157"/>
      <c r="I31" s="158"/>
    </row>
    <row r="32" spans="1:14" x14ac:dyDescent="0.25">
      <c r="B32" s="106">
        <v>5</v>
      </c>
      <c r="C32" s="157" t="s">
        <v>79</v>
      </c>
      <c r="D32" s="157"/>
      <c r="E32" s="157"/>
      <c r="F32" s="157"/>
      <c r="G32" s="157"/>
      <c r="H32" s="157"/>
      <c r="I32" s="158"/>
    </row>
    <row r="33" spans="1:15" x14ac:dyDescent="0.25">
      <c r="B33" s="106">
        <v>6</v>
      </c>
      <c r="C33" s="157" t="s">
        <v>80</v>
      </c>
      <c r="D33" s="157"/>
      <c r="E33" s="157"/>
      <c r="F33" s="157"/>
      <c r="G33" s="157"/>
      <c r="H33" s="157"/>
      <c r="I33" s="158"/>
    </row>
    <row r="34" spans="1:15" x14ac:dyDescent="0.25">
      <c r="B34" s="106">
        <v>7</v>
      </c>
      <c r="C34" s="157" t="s">
        <v>81</v>
      </c>
      <c r="D34" s="157"/>
      <c r="E34" s="157"/>
      <c r="F34" s="157"/>
      <c r="G34" s="157"/>
      <c r="H34" s="157"/>
      <c r="I34" s="158"/>
    </row>
    <row r="35" spans="1:15" x14ac:dyDescent="0.25">
      <c r="B35" s="106">
        <v>8</v>
      </c>
      <c r="C35" s="157" t="s">
        <v>82</v>
      </c>
      <c r="D35" s="157"/>
      <c r="E35" s="157"/>
      <c r="F35" s="157"/>
      <c r="G35" s="157"/>
      <c r="H35" s="157"/>
      <c r="I35" s="158"/>
    </row>
    <row r="36" spans="1:15" x14ac:dyDescent="0.25">
      <c r="B36" s="106">
        <v>9</v>
      </c>
      <c r="C36" s="157" t="s">
        <v>83</v>
      </c>
      <c r="D36" s="157"/>
      <c r="E36" s="157"/>
      <c r="F36" s="157"/>
      <c r="G36" s="157"/>
      <c r="H36" s="157"/>
      <c r="I36" s="158"/>
    </row>
    <row r="37" spans="1:15" ht="27" customHeight="1" x14ac:dyDescent="0.25">
      <c r="B37" s="106">
        <v>10</v>
      </c>
      <c r="C37" s="157" t="s">
        <v>84</v>
      </c>
      <c r="D37" s="157"/>
      <c r="E37" s="157"/>
      <c r="F37" s="157"/>
      <c r="G37" s="157"/>
      <c r="H37" s="157"/>
      <c r="I37" s="158"/>
    </row>
    <row r="38" spans="1:15" x14ac:dyDescent="0.25">
      <c r="B38" s="106">
        <v>11</v>
      </c>
      <c r="C38" s="157" t="s">
        <v>85</v>
      </c>
      <c r="D38" s="157"/>
      <c r="E38" s="157"/>
      <c r="F38" s="157"/>
      <c r="G38" s="157"/>
      <c r="H38" s="157"/>
      <c r="I38" s="158"/>
    </row>
    <row r="39" spans="1:15" x14ac:dyDescent="0.25">
      <c r="B39" s="107" t="s">
        <v>76</v>
      </c>
      <c r="C39" s="159" t="s">
        <v>86</v>
      </c>
      <c r="D39" s="159"/>
      <c r="E39" s="159"/>
      <c r="F39" s="159"/>
      <c r="G39" s="159"/>
      <c r="H39" s="159"/>
      <c r="I39" s="160"/>
    </row>
    <row r="40" spans="1:15" ht="9.75" customHeight="1" x14ac:dyDescent="0.25"/>
    <row r="41" spans="1:15" s="108" customFormat="1" ht="18.75" customHeight="1" x14ac:dyDescent="0.25">
      <c r="A41" s="109" t="s">
        <v>98</v>
      </c>
      <c r="F41" s="135"/>
      <c r="M41" s="110"/>
      <c r="O41" s="110"/>
    </row>
    <row r="42" spans="1:15" s="108" customFormat="1" ht="18.75" customHeight="1" x14ac:dyDescent="0.25">
      <c r="A42" s="109"/>
      <c r="B42" s="109" t="s">
        <v>87</v>
      </c>
      <c r="F42" s="111"/>
      <c r="M42" s="110"/>
      <c r="O42" s="110"/>
    </row>
    <row r="43" spans="1:15" s="108" customFormat="1" ht="18.75" customHeight="1" x14ac:dyDescent="0.25">
      <c r="A43" s="109"/>
      <c r="B43" s="109" t="s">
        <v>88</v>
      </c>
      <c r="F43" s="111"/>
      <c r="M43" s="110"/>
      <c r="O43" s="110"/>
    </row>
    <row r="44" spans="1:15" s="108" customFormat="1" ht="18.75" customHeight="1" x14ac:dyDescent="0.25">
      <c r="A44" s="109"/>
      <c r="B44" s="109"/>
      <c r="F44" s="111"/>
      <c r="M44" s="110"/>
      <c r="O44" s="110"/>
    </row>
    <row r="45" spans="1:15" s="108" customFormat="1" ht="18.75" customHeight="1" x14ac:dyDescent="0.25">
      <c r="A45" s="109"/>
      <c r="B45" s="109"/>
      <c r="F45" s="111"/>
      <c r="M45" s="110"/>
      <c r="O45" s="110"/>
    </row>
    <row r="48" spans="1:15" s="108" customFormat="1" ht="27" customHeight="1" x14ac:dyDescent="0.25">
      <c r="A48" s="109" t="s">
        <v>89</v>
      </c>
      <c r="M48" s="110"/>
      <c r="O48" s="110"/>
    </row>
    <row r="49" spans="1:9" x14ac:dyDescent="0.25">
      <c r="A49" s="114" t="str">
        <f>IF(I8="Other",A8,"")</f>
        <v/>
      </c>
      <c r="B49" s="155" t="str">
        <f>IF(I8="Other",B8,"")</f>
        <v/>
      </c>
      <c r="C49" s="155"/>
      <c r="D49" s="156" t="s">
        <v>3</v>
      </c>
      <c r="E49" s="156"/>
      <c r="F49" s="156"/>
      <c r="G49" s="156"/>
      <c r="H49" s="156"/>
      <c r="I49" s="156"/>
    </row>
    <row r="50" spans="1:9" x14ac:dyDescent="0.25">
      <c r="A50" s="114" t="str">
        <f t="shared" ref="A50:A58" si="0">IF(I9="Other",A9,"")</f>
        <v/>
      </c>
      <c r="B50" s="155" t="str">
        <f t="shared" ref="B50:B58" si="1">IF(I9="Other",B9,"")</f>
        <v/>
      </c>
      <c r="C50" s="155"/>
      <c r="D50" s="156" t="s">
        <v>3</v>
      </c>
      <c r="E50" s="156"/>
      <c r="F50" s="156"/>
      <c r="G50" s="156"/>
      <c r="H50" s="156"/>
      <c r="I50" s="156"/>
    </row>
    <row r="51" spans="1:9" x14ac:dyDescent="0.25">
      <c r="A51" s="114" t="str">
        <f t="shared" si="0"/>
        <v/>
      </c>
      <c r="B51" s="155" t="str">
        <f t="shared" si="1"/>
        <v/>
      </c>
      <c r="C51" s="155"/>
      <c r="D51" s="156" t="s">
        <v>3</v>
      </c>
      <c r="E51" s="156"/>
      <c r="F51" s="156"/>
      <c r="G51" s="156"/>
      <c r="H51" s="156"/>
      <c r="I51" s="156"/>
    </row>
    <row r="52" spans="1:9" x14ac:dyDescent="0.25">
      <c r="A52" s="114" t="str">
        <f t="shared" si="0"/>
        <v/>
      </c>
      <c r="B52" s="155" t="str">
        <f t="shared" si="1"/>
        <v/>
      </c>
      <c r="C52" s="155"/>
      <c r="D52" s="156" t="s">
        <v>3</v>
      </c>
      <c r="E52" s="156"/>
      <c r="F52" s="156"/>
      <c r="G52" s="156"/>
      <c r="H52" s="156"/>
      <c r="I52" s="156"/>
    </row>
    <row r="53" spans="1:9" x14ac:dyDescent="0.25">
      <c r="A53" s="114" t="str">
        <f t="shared" si="0"/>
        <v/>
      </c>
      <c r="B53" s="155" t="str">
        <f t="shared" si="1"/>
        <v/>
      </c>
      <c r="C53" s="155"/>
      <c r="D53" s="156" t="s">
        <v>3</v>
      </c>
      <c r="E53" s="156"/>
      <c r="F53" s="156"/>
      <c r="G53" s="156"/>
      <c r="H53" s="156"/>
      <c r="I53" s="156"/>
    </row>
    <row r="54" spans="1:9" x14ac:dyDescent="0.25">
      <c r="A54" s="114" t="str">
        <f t="shared" si="0"/>
        <v/>
      </c>
      <c r="B54" s="155" t="str">
        <f t="shared" si="1"/>
        <v/>
      </c>
      <c r="C54" s="155"/>
      <c r="D54" s="156" t="s">
        <v>3</v>
      </c>
      <c r="E54" s="156"/>
      <c r="F54" s="156"/>
      <c r="G54" s="156"/>
      <c r="H54" s="156"/>
      <c r="I54" s="156"/>
    </row>
    <row r="55" spans="1:9" x14ac:dyDescent="0.25">
      <c r="A55" s="114" t="str">
        <f t="shared" si="0"/>
        <v/>
      </c>
      <c r="B55" s="155" t="str">
        <f t="shared" si="1"/>
        <v/>
      </c>
      <c r="C55" s="155"/>
      <c r="D55" s="156" t="s">
        <v>3</v>
      </c>
      <c r="E55" s="156"/>
      <c r="F55" s="156"/>
      <c r="G55" s="156"/>
      <c r="H55" s="156"/>
      <c r="I55" s="156"/>
    </row>
    <row r="56" spans="1:9" x14ac:dyDescent="0.25">
      <c r="A56" s="114" t="str">
        <f t="shared" si="0"/>
        <v/>
      </c>
      <c r="B56" s="155" t="str">
        <f t="shared" si="1"/>
        <v/>
      </c>
      <c r="C56" s="155"/>
      <c r="D56" s="156" t="s">
        <v>3</v>
      </c>
      <c r="E56" s="156"/>
      <c r="F56" s="156"/>
      <c r="G56" s="156"/>
      <c r="H56" s="156"/>
      <c r="I56" s="156"/>
    </row>
    <row r="57" spans="1:9" x14ac:dyDescent="0.25">
      <c r="A57" s="114" t="str">
        <f t="shared" si="0"/>
        <v/>
      </c>
      <c r="B57" s="155" t="str">
        <f t="shared" si="1"/>
        <v/>
      </c>
      <c r="C57" s="155"/>
      <c r="D57" s="156" t="s">
        <v>3</v>
      </c>
      <c r="E57" s="156"/>
      <c r="F57" s="156"/>
      <c r="G57" s="156"/>
      <c r="H57" s="156"/>
      <c r="I57" s="156"/>
    </row>
    <row r="58" spans="1:9" x14ac:dyDescent="0.25">
      <c r="A58" s="114" t="str">
        <f t="shared" si="0"/>
        <v/>
      </c>
      <c r="B58" s="155" t="str">
        <f t="shared" si="1"/>
        <v/>
      </c>
      <c r="C58" s="155"/>
      <c r="D58" s="156" t="s">
        <v>3</v>
      </c>
      <c r="E58" s="156"/>
      <c r="F58" s="156"/>
      <c r="G58" s="156"/>
      <c r="H58" s="156"/>
      <c r="I58" s="156"/>
    </row>
    <row r="59" spans="1:9" x14ac:dyDescent="0.25">
      <c r="A59" s="114" t="str">
        <f t="shared" ref="A59:A60" si="2">IF(I18="Other",A18,"")</f>
        <v/>
      </c>
      <c r="B59" s="155" t="str">
        <f t="shared" ref="B59:B60" si="3">IF(I18="Other",B18,"")</f>
        <v/>
      </c>
      <c r="C59" s="155"/>
      <c r="D59" s="156" t="s">
        <v>3</v>
      </c>
      <c r="E59" s="156"/>
      <c r="F59" s="156"/>
      <c r="G59" s="156"/>
      <c r="H59" s="156"/>
      <c r="I59" s="156"/>
    </row>
    <row r="60" spans="1:9" x14ac:dyDescent="0.25">
      <c r="A60" s="114" t="str">
        <f t="shared" si="2"/>
        <v/>
      </c>
      <c r="B60" s="155" t="str">
        <f t="shared" si="3"/>
        <v/>
      </c>
      <c r="C60" s="155"/>
      <c r="D60" s="156" t="s">
        <v>3</v>
      </c>
      <c r="E60" s="156"/>
      <c r="F60" s="156"/>
      <c r="G60" s="156"/>
      <c r="H60" s="156"/>
      <c r="I60" s="156"/>
    </row>
    <row r="61" spans="1:9" x14ac:dyDescent="0.25">
      <c r="A61" s="112"/>
    </row>
    <row r="62" spans="1:9" x14ac:dyDescent="0.25">
      <c r="A62" s="112"/>
    </row>
    <row r="63" spans="1:9" x14ac:dyDescent="0.25">
      <c r="A63" s="112"/>
    </row>
    <row r="64" spans="1:9" x14ac:dyDescent="0.25">
      <c r="A64" s="112"/>
    </row>
    <row r="65" spans="1:1" x14ac:dyDescent="0.25">
      <c r="A65" s="112"/>
    </row>
    <row r="66" spans="1:1" x14ac:dyDescent="0.25">
      <c r="A66" s="112"/>
    </row>
    <row r="67" spans="1:1" x14ac:dyDescent="0.25">
      <c r="A67" s="112"/>
    </row>
    <row r="68" spans="1:1" x14ac:dyDescent="0.25">
      <c r="A68" s="112"/>
    </row>
    <row r="69" spans="1:1" x14ac:dyDescent="0.25">
      <c r="A69" s="112"/>
    </row>
    <row r="70" spans="1:1" x14ac:dyDescent="0.25">
      <c r="A70" s="112"/>
    </row>
    <row r="71" spans="1:1" x14ac:dyDescent="0.25">
      <c r="A71" s="112"/>
    </row>
    <row r="72" spans="1:1" x14ac:dyDescent="0.25">
      <c r="A72" s="112"/>
    </row>
    <row r="73" spans="1:1" x14ac:dyDescent="0.25">
      <c r="A73" s="112"/>
    </row>
  </sheetData>
  <sheetProtection algorithmName="SHA-512" hashValue="nIlON5RmFxGeiqVenrYofr4JQCXkegpl7PbqBf9pPv+fU5Sv5D++bAK82pPv3G6oPwduxeZ2S9ICLn9v4xGN8w==" saltValue="q2dmfUfwOi1pBjlP26KR9Q==" spinCount="100000" sheet="1" objects="1" scenarios="1" selectLockedCells="1"/>
  <mergeCells count="57">
    <mergeCell ref="B7:C7"/>
    <mergeCell ref="E7:F7"/>
    <mergeCell ref="E9:F9"/>
    <mergeCell ref="E10:F10"/>
    <mergeCell ref="E11:F11"/>
    <mergeCell ref="E12:F12"/>
    <mergeCell ref="E13:F13"/>
    <mergeCell ref="E14:F14"/>
    <mergeCell ref="E15:F15"/>
    <mergeCell ref="E23:F23"/>
    <mergeCell ref="E24:F24"/>
    <mergeCell ref="E25:F25"/>
    <mergeCell ref="E16:F16"/>
    <mergeCell ref="E17:F17"/>
    <mergeCell ref="E18:F18"/>
    <mergeCell ref="E19:F19"/>
    <mergeCell ref="E20:F20"/>
    <mergeCell ref="C38:I38"/>
    <mergeCell ref="C39:I39"/>
    <mergeCell ref="B27:I27"/>
    <mergeCell ref="A1:I1"/>
    <mergeCell ref="C33:I33"/>
    <mergeCell ref="C34:I34"/>
    <mergeCell ref="C35:I35"/>
    <mergeCell ref="C36:I36"/>
    <mergeCell ref="C37:I37"/>
    <mergeCell ref="C28:I28"/>
    <mergeCell ref="C29:I29"/>
    <mergeCell ref="C30:I30"/>
    <mergeCell ref="C31:I31"/>
    <mergeCell ref="C32:I32"/>
    <mergeCell ref="E21:F21"/>
    <mergeCell ref="E22:F22"/>
    <mergeCell ref="B49:C49"/>
    <mergeCell ref="D49:I49"/>
    <mergeCell ref="B50:C50"/>
    <mergeCell ref="B51:C51"/>
    <mergeCell ref="B52:C52"/>
    <mergeCell ref="D50:I50"/>
    <mergeCell ref="D51:I51"/>
    <mergeCell ref="D52:I52"/>
    <mergeCell ref="D55:I55"/>
    <mergeCell ref="D56:I56"/>
    <mergeCell ref="D57:I57"/>
    <mergeCell ref="D58:I58"/>
    <mergeCell ref="B53:C53"/>
    <mergeCell ref="B54:C54"/>
    <mergeCell ref="B55:C55"/>
    <mergeCell ref="B56:C56"/>
    <mergeCell ref="B57:C57"/>
    <mergeCell ref="D53:I53"/>
    <mergeCell ref="D54:I54"/>
    <mergeCell ref="B59:C59"/>
    <mergeCell ref="D59:I59"/>
    <mergeCell ref="B60:C60"/>
    <mergeCell ref="D60:I60"/>
    <mergeCell ref="B58:C58"/>
  </mergeCells>
  <dataValidations count="3">
    <dataValidation type="list" allowBlank="1" showInputMessage="1" showErrorMessage="1" sqref="D8:D25" xr:uid="{8857EB06-1B38-47AB-8269-73CBAB87492B}">
      <formula1>"-,S,D"</formula1>
    </dataValidation>
    <dataValidation type="list" allowBlank="1" showInputMessage="1" showErrorMessage="1" sqref="I8:I25" xr:uid="{086F73F9-CF6D-435B-A8DC-63866167D163}">
      <formula1>$N$8:$N$19</formula1>
    </dataValidation>
    <dataValidation type="list" allowBlank="1" showInputMessage="1" showErrorMessage="1" sqref="F5 F41" xr:uid="{FA82914F-4A4C-44EA-A4DD-532154AF2F26}">
      <formula1>"Yes,No"</formula1>
    </dataValidation>
  </dataValidations>
  <pageMargins left="0.5" right="0.5" top="0.5" bottom="0.5" header="0.3" footer="0.3"/>
  <pageSetup scale="95" fitToHeight="3" orientation="portrait" r:id="rId1"/>
  <headerFooter>
    <oddFooter>&amp;L&amp;8WVHDF EIV Discrepancy Resolution (7.26.2018)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D9D4F-1585-47CD-A74D-FC7008D17ED8}">
  <sheetPr>
    <pageSetUpPr fitToPage="1"/>
  </sheetPr>
  <dimension ref="A1:K64"/>
  <sheetViews>
    <sheetView tabSelected="1" workbookViewId="0">
      <selection activeCell="G14" sqref="G14"/>
    </sheetView>
  </sheetViews>
  <sheetFormatPr defaultRowHeight="15" x14ac:dyDescent="0.25"/>
  <cols>
    <col min="1" max="1" width="9.140625" customWidth="1"/>
    <col min="2" max="2" width="11.5703125" customWidth="1"/>
    <col min="3" max="3" width="15.85546875" customWidth="1"/>
    <col min="4" max="4" width="8.85546875" customWidth="1"/>
    <col min="5" max="5" width="6" customWidth="1"/>
    <col min="6" max="6" width="14.7109375" customWidth="1"/>
    <col min="7" max="7" width="12.7109375" customWidth="1"/>
    <col min="8" max="8" width="15.5703125" customWidth="1"/>
    <col min="9" max="9" width="8.28515625" customWidth="1"/>
    <col min="11" max="11" width="17.42578125" bestFit="1" customWidth="1"/>
    <col min="13" max="13" width="17.42578125" bestFit="1" customWidth="1"/>
  </cols>
  <sheetData>
    <row r="1" spans="1:11" ht="23.25" x14ac:dyDescent="0.35">
      <c r="A1" s="152" t="s">
        <v>91</v>
      </c>
      <c r="B1" s="152"/>
      <c r="C1" s="152"/>
      <c r="D1" s="152"/>
      <c r="E1" s="152"/>
      <c r="F1" s="152"/>
      <c r="G1" s="152"/>
      <c r="H1" s="152"/>
    </row>
    <row r="2" spans="1:11" x14ac:dyDescent="0.25">
      <c r="G2" s="2"/>
      <c r="H2" s="2"/>
    </row>
    <row r="3" spans="1:11" ht="18" thickBot="1" x14ac:dyDescent="0.35">
      <c r="A3" s="91" t="s">
        <v>9</v>
      </c>
      <c r="C3" s="151" t="str">
        <f>IF('POI p 1'!E3="","",'POI p 1'!E3)</f>
        <v/>
      </c>
      <c r="D3" s="150"/>
      <c r="E3" s="91" t="s">
        <v>115</v>
      </c>
      <c r="F3" s="62"/>
      <c r="G3" s="146" t="str">
        <f>IF('POI p 1'!E4="","",'POI p 1'!E4)</f>
        <v/>
      </c>
      <c r="H3" s="147" t="str">
        <f>IF('POI p 1'!F4="","",'POI p 1'!F4)</f>
        <v/>
      </c>
    </row>
    <row r="5" spans="1:11" x14ac:dyDescent="0.25">
      <c r="A5" s="62" t="s">
        <v>92</v>
      </c>
      <c r="D5" s="174"/>
      <c r="E5" s="175"/>
      <c r="F5" s="176"/>
      <c r="J5" s="67"/>
      <c r="K5" t="s">
        <v>42</v>
      </c>
    </row>
    <row r="6" spans="1:11" x14ac:dyDescent="0.25">
      <c r="C6" s="115" t="s">
        <v>93</v>
      </c>
      <c r="D6" s="136"/>
      <c r="E6" s="116"/>
      <c r="F6" s="116"/>
      <c r="G6" s="116"/>
      <c r="H6" s="116"/>
      <c r="J6" s="68"/>
      <c r="K6" t="s">
        <v>43</v>
      </c>
    </row>
    <row r="7" spans="1:11" x14ac:dyDescent="0.25">
      <c r="J7" s="69"/>
      <c r="K7" t="s">
        <v>44</v>
      </c>
    </row>
    <row r="8" spans="1:11" x14ac:dyDescent="0.25">
      <c r="A8" s="62" t="s">
        <v>94</v>
      </c>
      <c r="J8" s="134"/>
      <c r="K8" t="s">
        <v>116</v>
      </c>
    </row>
    <row r="9" spans="1:11" x14ac:dyDescent="0.25">
      <c r="C9" s="115" t="s">
        <v>95</v>
      </c>
      <c r="D9" s="136"/>
      <c r="E9" s="116"/>
      <c r="F9" s="116"/>
      <c r="G9" s="116"/>
      <c r="H9" s="116"/>
    </row>
    <row r="11" spans="1:11" x14ac:dyDescent="0.25">
      <c r="A11" s="62" t="s">
        <v>99</v>
      </c>
    </row>
    <row r="13" spans="1:11" ht="3" customHeight="1" x14ac:dyDescent="0.25">
      <c r="A13" s="118"/>
      <c r="B13" s="119"/>
      <c r="C13" s="119"/>
      <c r="D13" s="119"/>
      <c r="E13" s="119"/>
      <c r="F13" s="119"/>
      <c r="G13" s="119"/>
      <c r="H13" s="120"/>
    </row>
    <row r="14" spans="1:11" s="108" customFormat="1" x14ac:dyDescent="0.25">
      <c r="A14" s="123" t="s">
        <v>103</v>
      </c>
      <c r="B14" s="124"/>
      <c r="C14" s="173"/>
      <c r="D14" s="173"/>
      <c r="E14" s="124"/>
      <c r="F14" s="125" t="s">
        <v>100</v>
      </c>
      <c r="G14" s="138"/>
      <c r="H14" s="127"/>
    </row>
    <row r="15" spans="1:11" s="132" customFormat="1" ht="3" customHeight="1" x14ac:dyDescent="0.25">
      <c r="A15" s="170"/>
      <c r="B15" s="171"/>
      <c r="C15" s="171"/>
      <c r="D15" s="171"/>
      <c r="E15" s="171"/>
      <c r="F15" s="171"/>
      <c r="G15" s="171"/>
      <c r="H15" s="172"/>
    </row>
    <row r="16" spans="1:11" s="108" customFormat="1" x14ac:dyDescent="0.25">
      <c r="A16" s="123" t="s">
        <v>101</v>
      </c>
      <c r="B16" s="124"/>
      <c r="C16" s="135"/>
      <c r="D16" s="124"/>
      <c r="E16" s="124"/>
      <c r="F16" s="125"/>
      <c r="G16" s="124"/>
      <c r="H16" s="126"/>
    </row>
    <row r="17" spans="1:8" s="132" customFormat="1" ht="3" customHeight="1" x14ac:dyDescent="0.25">
      <c r="A17" s="170"/>
      <c r="B17" s="171"/>
      <c r="C17" s="171"/>
      <c r="D17" s="171"/>
      <c r="E17" s="171"/>
      <c r="F17" s="171"/>
      <c r="G17" s="171"/>
      <c r="H17" s="172"/>
    </row>
    <row r="18" spans="1:8" s="108" customFormat="1" x14ac:dyDescent="0.25">
      <c r="A18" s="123" t="s">
        <v>102</v>
      </c>
      <c r="B18" s="124"/>
      <c r="C18" s="137"/>
      <c r="D18" s="129"/>
      <c r="E18" s="124"/>
      <c r="F18" s="125" t="s">
        <v>104</v>
      </c>
      <c r="G18" s="124"/>
      <c r="H18" s="139"/>
    </row>
    <row r="19" spans="1:8" ht="3" customHeight="1" x14ac:dyDescent="0.25">
      <c r="A19" s="121"/>
      <c r="B19" s="113"/>
      <c r="C19" s="113"/>
      <c r="D19" s="113"/>
      <c r="E19" s="113"/>
      <c r="F19" s="113"/>
      <c r="G19" s="113"/>
      <c r="H19" s="122"/>
    </row>
    <row r="21" spans="1:8" ht="3" customHeight="1" x14ac:dyDescent="0.25">
      <c r="A21" s="118"/>
      <c r="B21" s="119"/>
      <c r="C21" s="119"/>
      <c r="D21" s="119"/>
      <c r="E21" s="119"/>
      <c r="F21" s="119"/>
      <c r="G21" s="119"/>
      <c r="H21" s="120"/>
    </row>
    <row r="22" spans="1:8" s="108" customFormat="1" x14ac:dyDescent="0.25">
      <c r="A22" s="123" t="s">
        <v>103</v>
      </c>
      <c r="B22" s="124"/>
      <c r="C22" s="173"/>
      <c r="D22" s="173"/>
      <c r="E22" s="124"/>
      <c r="F22" s="125" t="s">
        <v>100</v>
      </c>
      <c r="G22" s="138"/>
      <c r="H22" s="127"/>
    </row>
    <row r="23" spans="1:8" s="132" customFormat="1" ht="3" customHeight="1" x14ac:dyDescent="0.25">
      <c r="A23" s="170"/>
      <c r="B23" s="171"/>
      <c r="C23" s="171"/>
      <c r="D23" s="171"/>
      <c r="E23" s="171"/>
      <c r="F23" s="171"/>
      <c r="G23" s="171"/>
      <c r="H23" s="172"/>
    </row>
    <row r="24" spans="1:8" s="108" customFormat="1" x14ac:dyDescent="0.25">
      <c r="A24" s="123" t="s">
        <v>101</v>
      </c>
      <c r="B24" s="124"/>
      <c r="C24" s="135"/>
      <c r="D24" s="124"/>
      <c r="E24" s="124"/>
      <c r="F24" s="125"/>
      <c r="G24" s="124"/>
      <c r="H24" s="126"/>
    </row>
    <row r="25" spans="1:8" s="132" customFormat="1" ht="3" customHeight="1" x14ac:dyDescent="0.25">
      <c r="A25" s="170"/>
      <c r="B25" s="171"/>
      <c r="C25" s="171"/>
      <c r="D25" s="171"/>
      <c r="E25" s="171"/>
      <c r="F25" s="171"/>
      <c r="G25" s="171"/>
      <c r="H25" s="172"/>
    </row>
    <row r="26" spans="1:8" s="108" customFormat="1" x14ac:dyDescent="0.25">
      <c r="A26" s="123" t="s">
        <v>102</v>
      </c>
      <c r="B26" s="124"/>
      <c r="C26" s="137"/>
      <c r="D26" s="129"/>
      <c r="E26" s="124"/>
      <c r="F26" s="125" t="s">
        <v>104</v>
      </c>
      <c r="G26" s="124"/>
      <c r="H26" s="139"/>
    </row>
    <row r="27" spans="1:8" ht="3" customHeight="1" x14ac:dyDescent="0.25">
      <c r="A27" s="121"/>
      <c r="B27" s="113"/>
      <c r="C27" s="113"/>
      <c r="D27" s="113"/>
      <c r="E27" s="113"/>
      <c r="F27" s="113"/>
      <c r="G27" s="113"/>
      <c r="H27" s="122"/>
    </row>
    <row r="29" spans="1:8" ht="3" customHeight="1" x14ac:dyDescent="0.25">
      <c r="A29" s="118"/>
      <c r="B29" s="119"/>
      <c r="C29" s="119"/>
      <c r="D29" s="119"/>
      <c r="E29" s="119"/>
      <c r="F29" s="119"/>
      <c r="G29" s="119"/>
      <c r="H29" s="120"/>
    </row>
    <row r="30" spans="1:8" s="108" customFormat="1" x14ac:dyDescent="0.25">
      <c r="A30" s="123" t="s">
        <v>103</v>
      </c>
      <c r="B30" s="124"/>
      <c r="C30" s="173"/>
      <c r="D30" s="173"/>
      <c r="E30" s="124"/>
      <c r="F30" s="125" t="s">
        <v>100</v>
      </c>
      <c r="G30" s="138"/>
      <c r="H30" s="127"/>
    </row>
    <row r="31" spans="1:8" s="132" customFormat="1" ht="3" customHeight="1" x14ac:dyDescent="0.25">
      <c r="A31" s="170"/>
      <c r="B31" s="171"/>
      <c r="C31" s="171"/>
      <c r="D31" s="171"/>
      <c r="E31" s="171"/>
      <c r="F31" s="171"/>
      <c r="G31" s="171"/>
      <c r="H31" s="172"/>
    </row>
    <row r="32" spans="1:8" s="108" customFormat="1" x14ac:dyDescent="0.25">
      <c r="A32" s="123" t="s">
        <v>101</v>
      </c>
      <c r="B32" s="124"/>
      <c r="C32" s="135"/>
      <c r="D32" s="124"/>
      <c r="E32" s="124"/>
      <c r="F32" s="125"/>
      <c r="G32" s="124"/>
      <c r="H32" s="126"/>
    </row>
    <row r="33" spans="1:8" s="132" customFormat="1" ht="3" customHeight="1" x14ac:dyDescent="0.25">
      <c r="A33" s="170"/>
      <c r="B33" s="171"/>
      <c r="C33" s="171"/>
      <c r="D33" s="171"/>
      <c r="E33" s="171"/>
      <c r="F33" s="171"/>
      <c r="G33" s="171"/>
      <c r="H33" s="172"/>
    </row>
    <row r="34" spans="1:8" s="108" customFormat="1" x14ac:dyDescent="0.25">
      <c r="A34" s="123" t="s">
        <v>102</v>
      </c>
      <c r="B34" s="124"/>
      <c r="C34" s="137"/>
      <c r="D34" s="129"/>
      <c r="E34" s="124"/>
      <c r="F34" s="125" t="s">
        <v>104</v>
      </c>
      <c r="G34" s="124"/>
      <c r="H34" s="139"/>
    </row>
    <row r="35" spans="1:8" ht="3" customHeight="1" x14ac:dyDescent="0.25">
      <c r="A35" s="121"/>
      <c r="B35" s="113"/>
      <c r="C35" s="113"/>
      <c r="D35" s="113"/>
      <c r="E35" s="113"/>
      <c r="F35" s="113"/>
      <c r="G35" s="113"/>
      <c r="H35" s="12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ht="3" customHeight="1" x14ac:dyDescent="0.25">
      <c r="A37" s="118"/>
      <c r="B37" s="119"/>
      <c r="C37" s="119"/>
      <c r="D37" s="119"/>
      <c r="E37" s="119"/>
      <c r="F37" s="119"/>
      <c r="G37" s="119"/>
      <c r="H37" s="120"/>
    </row>
    <row r="38" spans="1:8" s="108" customFormat="1" x14ac:dyDescent="0.25">
      <c r="A38" s="123" t="s">
        <v>103</v>
      </c>
      <c r="B38" s="124"/>
      <c r="C38" s="173"/>
      <c r="D38" s="173"/>
      <c r="E38" s="124"/>
      <c r="F38" s="125" t="s">
        <v>100</v>
      </c>
      <c r="G38" s="138"/>
      <c r="H38" s="127"/>
    </row>
    <row r="39" spans="1:8" s="132" customFormat="1" ht="3" customHeight="1" x14ac:dyDescent="0.25">
      <c r="A39" s="170"/>
      <c r="B39" s="171"/>
      <c r="C39" s="171"/>
      <c r="D39" s="171"/>
      <c r="E39" s="171"/>
      <c r="F39" s="171"/>
      <c r="G39" s="171"/>
      <c r="H39" s="172"/>
    </row>
    <row r="40" spans="1:8" s="108" customFormat="1" x14ac:dyDescent="0.25">
      <c r="A40" s="123" t="s">
        <v>101</v>
      </c>
      <c r="B40" s="124"/>
      <c r="C40" s="135"/>
      <c r="D40" s="124"/>
      <c r="E40" s="124"/>
      <c r="F40" s="125"/>
      <c r="G40" s="124"/>
      <c r="H40" s="126"/>
    </row>
    <row r="41" spans="1:8" s="132" customFormat="1" ht="3" customHeight="1" x14ac:dyDescent="0.25">
      <c r="A41" s="170"/>
      <c r="B41" s="171"/>
      <c r="C41" s="171"/>
      <c r="D41" s="171"/>
      <c r="E41" s="171"/>
      <c r="F41" s="171"/>
      <c r="G41" s="171"/>
      <c r="H41" s="172"/>
    </row>
    <row r="42" spans="1:8" s="108" customFormat="1" x14ac:dyDescent="0.25">
      <c r="A42" s="123" t="s">
        <v>102</v>
      </c>
      <c r="B42" s="124"/>
      <c r="C42" s="137"/>
      <c r="D42" s="129"/>
      <c r="E42" s="124"/>
      <c r="F42" s="125" t="s">
        <v>104</v>
      </c>
      <c r="G42" s="124"/>
      <c r="H42" s="139"/>
    </row>
    <row r="43" spans="1:8" ht="3" customHeight="1" x14ac:dyDescent="0.25">
      <c r="A43" s="121"/>
      <c r="B43" s="113"/>
      <c r="C43" s="113"/>
      <c r="D43" s="113"/>
      <c r="E43" s="113"/>
      <c r="F43" s="113"/>
      <c r="G43" s="113"/>
      <c r="H43" s="12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ht="15" customHeight="1" x14ac:dyDescent="0.25">
      <c r="A45" s="169" t="s">
        <v>109</v>
      </c>
      <c r="B45" s="169"/>
      <c r="C45" s="169"/>
      <c r="D45" s="169"/>
      <c r="E45" s="169"/>
      <c r="F45" s="169"/>
      <c r="G45" s="169"/>
    </row>
    <row r="46" spans="1:8" ht="15" customHeight="1" x14ac:dyDescent="0.25">
      <c r="A46" s="169" t="s">
        <v>110</v>
      </c>
      <c r="B46" s="169"/>
      <c r="C46" s="169"/>
      <c r="D46" s="130"/>
      <c r="E46" s="130"/>
      <c r="F46" s="130"/>
      <c r="G46" s="140"/>
    </row>
    <row r="47" spans="1:8" ht="6" customHeight="1" x14ac:dyDescent="0.25"/>
    <row r="48" spans="1:8" x14ac:dyDescent="0.25">
      <c r="A48" s="62" t="s">
        <v>111</v>
      </c>
      <c r="F48" s="105" t="s">
        <v>113</v>
      </c>
      <c r="G48" s="105" t="s">
        <v>114</v>
      </c>
    </row>
    <row r="49" spans="1:8" x14ac:dyDescent="0.25">
      <c r="A49" s="62"/>
      <c r="D49" s="133" t="s">
        <v>112</v>
      </c>
      <c r="F49" s="141"/>
      <c r="G49" s="140"/>
    </row>
    <row r="50" spans="1:8" x14ac:dyDescent="0.25">
      <c r="A50" s="62"/>
    </row>
    <row r="51" spans="1:8" x14ac:dyDescent="0.25">
      <c r="A51" s="62" t="s">
        <v>105</v>
      </c>
      <c r="D51" s="140"/>
      <c r="E51" s="131"/>
      <c r="F51" s="62" t="s">
        <v>106</v>
      </c>
      <c r="G51" s="136"/>
      <c r="H51" s="117"/>
    </row>
    <row r="53" spans="1:8" x14ac:dyDescent="0.25">
      <c r="A53" s="62" t="s">
        <v>107</v>
      </c>
      <c r="F53" s="140"/>
      <c r="G53" s="24"/>
      <c r="H53" s="24"/>
    </row>
    <row r="55" spans="1:8" x14ac:dyDescent="0.25">
      <c r="A55" s="128" t="s">
        <v>108</v>
      </c>
    </row>
    <row r="56" spans="1:8" ht="4.5" customHeight="1" x14ac:dyDescent="0.25"/>
    <row r="57" spans="1:8" x14ac:dyDescent="0.25">
      <c r="A57" s="168"/>
      <c r="B57" s="168"/>
      <c r="C57" s="168"/>
      <c r="D57" s="168"/>
      <c r="E57" s="168"/>
      <c r="F57" s="168"/>
      <c r="G57" s="168"/>
      <c r="H57" s="168"/>
    </row>
    <row r="58" spans="1:8" x14ac:dyDescent="0.25">
      <c r="A58" s="168"/>
      <c r="B58" s="168"/>
      <c r="C58" s="168"/>
      <c r="D58" s="168"/>
      <c r="E58" s="168"/>
      <c r="F58" s="168"/>
      <c r="G58" s="168"/>
      <c r="H58" s="168"/>
    </row>
    <row r="59" spans="1:8" x14ac:dyDescent="0.25">
      <c r="A59" s="168"/>
      <c r="B59" s="168"/>
      <c r="C59" s="168"/>
      <c r="D59" s="168"/>
      <c r="E59" s="168"/>
      <c r="F59" s="168"/>
      <c r="G59" s="168"/>
      <c r="H59" s="168"/>
    </row>
    <row r="60" spans="1:8" x14ac:dyDescent="0.25">
      <c r="A60" s="168"/>
      <c r="B60" s="168"/>
      <c r="C60" s="168"/>
      <c r="D60" s="168"/>
      <c r="E60" s="168"/>
      <c r="F60" s="168"/>
      <c r="G60" s="168"/>
      <c r="H60" s="168"/>
    </row>
    <row r="61" spans="1:8" x14ac:dyDescent="0.25">
      <c r="A61" s="168"/>
      <c r="B61" s="168"/>
      <c r="C61" s="168"/>
      <c r="D61" s="168"/>
      <c r="E61" s="168"/>
      <c r="F61" s="168"/>
      <c r="G61" s="168"/>
      <c r="H61" s="168"/>
    </row>
    <row r="62" spans="1:8" x14ac:dyDescent="0.25">
      <c r="A62" s="168"/>
      <c r="B62" s="168"/>
      <c r="C62" s="168"/>
      <c r="D62" s="168"/>
      <c r="E62" s="168"/>
      <c r="F62" s="168"/>
      <c r="G62" s="168"/>
      <c r="H62" s="168"/>
    </row>
    <row r="63" spans="1:8" x14ac:dyDescent="0.25">
      <c r="A63" s="168"/>
      <c r="B63" s="168"/>
      <c r="C63" s="168"/>
      <c r="D63" s="168"/>
      <c r="E63" s="168"/>
      <c r="F63" s="168"/>
      <c r="G63" s="168"/>
      <c r="H63" s="168"/>
    </row>
    <row r="64" spans="1:8" x14ac:dyDescent="0.25">
      <c r="A64" s="168"/>
      <c r="B64" s="168"/>
      <c r="C64" s="168"/>
      <c r="D64" s="168"/>
      <c r="E64" s="168"/>
      <c r="F64" s="168"/>
      <c r="G64" s="168"/>
      <c r="H64" s="168"/>
    </row>
  </sheetData>
  <sheetProtection algorithmName="SHA-512" hashValue="GpLWgE/gOt0wu0gyiwAMJEo/bhWj0kIGTsY05SnCvgsx2N4pQOqDBx0K96byOXTCPpnEREp/S6N0a8hclItMjQ==" saltValue="QwJObDItESMksTUeZZcFfg==" spinCount="100000" sheet="1" objects="1" scenarios="1" selectLockedCells="1"/>
  <mergeCells count="24">
    <mergeCell ref="A1:H1"/>
    <mergeCell ref="D5:F5"/>
    <mergeCell ref="A63:H63"/>
    <mergeCell ref="A45:G45"/>
    <mergeCell ref="C38:D38"/>
    <mergeCell ref="A39:H39"/>
    <mergeCell ref="A41:H41"/>
    <mergeCell ref="A25:H25"/>
    <mergeCell ref="C30:D30"/>
    <mergeCell ref="A31:H31"/>
    <mergeCell ref="A33:H33"/>
    <mergeCell ref="A15:H15"/>
    <mergeCell ref="A17:H17"/>
    <mergeCell ref="C22:D22"/>
    <mergeCell ref="A23:H23"/>
    <mergeCell ref="C14:D14"/>
    <mergeCell ref="A64:H64"/>
    <mergeCell ref="A46:C46"/>
    <mergeCell ref="A57:H57"/>
    <mergeCell ref="A58:H58"/>
    <mergeCell ref="A59:H59"/>
    <mergeCell ref="A60:H60"/>
    <mergeCell ref="A61:H61"/>
    <mergeCell ref="A62:H62"/>
  </mergeCells>
  <dataValidations count="5">
    <dataValidation type="list" allowBlank="1" showInputMessage="1" showErrorMessage="1" sqref="D5" xr:uid="{8D382925-B3CC-42AD-9468-BCC285AFBF54}">
      <formula1>"Under-reported income, Unreported income, Seasonal/Other"</formula1>
    </dataValidation>
    <dataValidation type="list" allowBlank="1" showInputMessage="1" showErrorMessage="1" sqref="C16 C32 C24 C40" xr:uid="{1BB89A36-D54A-4F21-9FA3-4259C3BDEECF}">
      <formula1>"Email, Fax, Mail"</formula1>
    </dataValidation>
    <dataValidation type="list" allowBlank="1" showInputMessage="1" showErrorMessage="1" sqref="G46 D51" xr:uid="{BCC574E0-B3B3-4308-AB6F-73ECAF60AA12}">
      <formula1>"Yes, No"</formula1>
    </dataValidation>
    <dataValidation type="list" allowBlank="1" showInputMessage="1" showErrorMessage="1" sqref="F53" xr:uid="{219B64F6-85CB-4191-8B98-4D45ABB87894}">
      <formula1>"Yes,No,TBD,Tenant Skipped"</formula1>
    </dataValidation>
    <dataValidation type="list" allowBlank="1" showInputMessage="1" showErrorMessage="1" sqref="G49" xr:uid="{9958A876-5002-4390-811A-BC05E75B67BD}">
      <formula1>"MI, MI*,IC, IC*, IR, IR*, GR,GR*, TM, TM*"</formula1>
    </dataValidation>
  </dataValidations>
  <printOptions horizontalCentered="1"/>
  <pageMargins left="0.5" right="0.5" top="0.5" bottom="0.5" header="0.3" footer="0.3"/>
  <pageSetup scale="97" orientation="portrait" r:id="rId1"/>
  <headerFooter>
    <oddFooter>&amp;L&amp;8WVHDF EIV Discrepancy Action Plan (8.8.2018)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POI p 1</vt:lpstr>
      <vt:lpstr>POI p 2</vt:lpstr>
      <vt:lpstr>POI p 3</vt:lpstr>
      <vt:lpstr>Resolution</vt:lpstr>
      <vt:lpstr>Action Plan</vt:lpstr>
      <vt:lpstr>'Action Plan'!Print_Area</vt:lpstr>
      <vt:lpstr>'POI p 1'!Print_Area</vt:lpstr>
      <vt:lpstr>'POI p 2'!Print_Area</vt:lpstr>
      <vt:lpstr>'POI p 3'!Print_Area</vt:lpstr>
      <vt:lpstr>Resolution!Print_Area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Dorothy K White</dc:creator>
  <cp:lastModifiedBy>Dorothy K White</cp:lastModifiedBy>
  <cp:lastPrinted>2018-08-08T16:15:08Z</cp:lastPrinted>
  <dcterms:created xsi:type="dcterms:W3CDTF">2018-07-18T13:32:15Z</dcterms:created>
  <dcterms:modified xsi:type="dcterms:W3CDTF">2018-08-08T16:43:38Z</dcterms:modified>
</cp:coreProperties>
</file>